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xr:revisionPtr revIDLastSave="0" documentId="13_ncr:1_{8B23884F-78C0-4950-A71F-3ACF04446B43}" xr6:coauthVersionLast="43" xr6:coauthVersionMax="43" xr10:uidLastSave="{00000000-0000-0000-0000-000000000000}"/>
  <bookViews>
    <workbookView xWindow="-120" yWindow="-120" windowWidth="29040" windowHeight="16440" tabRatio="939" activeTab="3" xr2:uid="{E6567245-B57E-4A08-8D4E-3B0D213E8681}"/>
  </bookViews>
  <sheets>
    <sheet name="Data" sheetId="1" r:id="rId1"/>
    <sheet name="Mean, St.d - Local Intensity" sheetId="7" r:id="rId2"/>
    <sheet name="Mean - Local Gradients" sheetId="8" r:id="rId3"/>
    <sheet name="Ratios - Local vs. Globa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9" l="1"/>
  <c r="I16" i="9"/>
  <c r="H22" i="9" s="1"/>
  <c r="H17" i="9"/>
  <c r="H16" i="9"/>
  <c r="K7" i="9"/>
  <c r="K6" i="9"/>
  <c r="K5" i="9"/>
  <c r="J7" i="9"/>
  <c r="J6" i="9"/>
  <c r="J5" i="9"/>
  <c r="H42" i="9" s="1"/>
  <c r="L45" i="9"/>
  <c r="U42" i="9"/>
  <c r="U44" i="9" s="1"/>
  <c r="L42" i="9"/>
  <c r="L44" i="9" s="1"/>
  <c r="M17" i="9"/>
  <c r="L17" i="9"/>
  <c r="M16" i="9"/>
  <c r="L22" i="9" s="1"/>
  <c r="L16" i="9"/>
  <c r="L10" i="9"/>
  <c r="L9" i="9"/>
  <c r="B2" i="9"/>
  <c r="C2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I17" i="8"/>
  <c r="I16" i="8"/>
  <c r="H17" i="8"/>
  <c r="H16" i="8"/>
  <c r="H26" i="8" s="1"/>
  <c r="J5" i="7"/>
  <c r="K7" i="8"/>
  <c r="K6" i="8"/>
  <c r="K5" i="8"/>
  <c r="J7" i="8"/>
  <c r="J6" i="8"/>
  <c r="J5" i="8"/>
  <c r="M17" i="8"/>
  <c r="L17" i="8"/>
  <c r="M16" i="8"/>
  <c r="L16" i="8"/>
  <c r="U42" i="8"/>
  <c r="L10" i="8"/>
  <c r="L4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C2" i="8"/>
  <c r="B2" i="8"/>
  <c r="M17" i="7"/>
  <c r="M16" i="7"/>
  <c r="L17" i="7"/>
  <c r="L16" i="7"/>
  <c r="H16" i="7"/>
  <c r="I17" i="7"/>
  <c r="I16" i="7"/>
  <c r="H17" i="7"/>
  <c r="E2" i="7"/>
  <c r="D2" i="7"/>
  <c r="M7" i="7"/>
  <c r="M6" i="7"/>
  <c r="M5" i="7"/>
  <c r="L7" i="7"/>
  <c r="L6" i="7"/>
  <c r="L5" i="7"/>
  <c r="K7" i="7"/>
  <c r="Q42" i="7" s="1"/>
  <c r="K6" i="7"/>
  <c r="K5" i="7"/>
  <c r="J7" i="7"/>
  <c r="J6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  <c r="L22" i="7" l="1"/>
  <c r="H42" i="8"/>
  <c r="L10" i="7"/>
  <c r="H22" i="7"/>
  <c r="Q54" i="8"/>
  <c r="Q57" i="8" s="1"/>
  <c r="H22" i="8"/>
  <c r="J10" i="7"/>
  <c r="H26" i="7"/>
  <c r="L22" i="8"/>
  <c r="L23" i="8" s="1"/>
  <c r="L26" i="9"/>
  <c r="L27" i="9" s="1"/>
  <c r="Q44" i="7"/>
  <c r="Q45" i="7"/>
  <c r="Q49" i="7" s="1"/>
  <c r="Q50" i="7" s="1"/>
  <c r="L26" i="7"/>
  <c r="L27" i="7" s="1"/>
  <c r="L9" i="7"/>
  <c r="H45" i="9"/>
  <c r="H44" i="9"/>
  <c r="H45" i="8"/>
  <c r="H44" i="8"/>
  <c r="U42" i="7"/>
  <c r="J9" i="7"/>
  <c r="H26" i="9"/>
  <c r="H27" i="9" s="1"/>
  <c r="L26" i="8"/>
  <c r="L27" i="8" s="1"/>
  <c r="L49" i="9"/>
  <c r="L50" i="9" s="1"/>
  <c r="H23" i="9"/>
  <c r="Q54" i="9"/>
  <c r="Q56" i="9" s="1"/>
  <c r="J10" i="9"/>
  <c r="L23" i="9"/>
  <c r="L31" i="9"/>
  <c r="L32" i="9" s="1"/>
  <c r="Q42" i="9"/>
  <c r="U45" i="9"/>
  <c r="U49" i="9" s="1"/>
  <c r="U50" i="9" s="1"/>
  <c r="J9" i="9"/>
  <c r="Q56" i="8"/>
  <c r="Q61" i="8" s="1"/>
  <c r="Q62" i="8" s="1"/>
  <c r="H23" i="8"/>
  <c r="H27" i="8"/>
  <c r="H42" i="7"/>
  <c r="Q42" i="8"/>
  <c r="J10" i="8"/>
  <c r="L45" i="8"/>
  <c r="L44" i="8"/>
  <c r="U45" i="8"/>
  <c r="U44" i="8"/>
  <c r="U49" i="8" s="1"/>
  <c r="U50" i="8" s="1"/>
  <c r="J9" i="8"/>
  <c r="L9" i="8"/>
  <c r="L23" i="7"/>
  <c r="H23" i="7"/>
  <c r="H27" i="7"/>
  <c r="L42" i="7"/>
  <c r="H49" i="9" l="1"/>
  <c r="H50" i="9" s="1"/>
  <c r="L31" i="8"/>
  <c r="L32" i="8" s="1"/>
  <c r="U45" i="7"/>
  <c r="U49" i="7" s="1"/>
  <c r="U50" i="7" s="1"/>
  <c r="U44" i="7"/>
  <c r="Q45" i="8"/>
  <c r="Q44" i="8"/>
  <c r="L45" i="7"/>
  <c r="L49" i="7" s="1"/>
  <c r="L50" i="7" s="1"/>
  <c r="L44" i="7"/>
  <c r="Q45" i="9"/>
  <c r="Q44" i="9"/>
  <c r="H31" i="9"/>
  <c r="H32" i="9" s="1"/>
  <c r="Q57" i="9"/>
  <c r="Q61" i="9" s="1"/>
  <c r="Q62" i="9" s="1"/>
  <c r="H31" i="8"/>
  <c r="H32" i="8" s="1"/>
  <c r="H45" i="7"/>
  <c r="H44" i="7"/>
  <c r="H49" i="8"/>
  <c r="H50" i="8" s="1"/>
  <c r="L49" i="8"/>
  <c r="L50" i="8" s="1"/>
  <c r="L31" i="7"/>
  <c r="L32" i="7" s="1"/>
  <c r="H31" i="7"/>
  <c r="H32" i="7" s="1"/>
  <c r="Q49" i="8" l="1"/>
  <c r="Q50" i="8" s="1"/>
  <c r="H49" i="7"/>
  <c r="H50" i="7" s="1"/>
  <c r="Q49" i="9"/>
  <c r="Q50" i="9" s="1"/>
</calcChain>
</file>

<file path=xl/sharedStrings.xml><?xml version="1.0" encoding="utf-8"?>
<sst xmlns="http://schemas.openxmlformats.org/spreadsheetml/2006/main" count="238" uniqueCount="52">
  <si>
    <t>Data Point</t>
  </si>
  <si>
    <t>Total</t>
  </si>
  <si>
    <t>Mean</t>
  </si>
  <si>
    <t>St.D.</t>
  </si>
  <si>
    <t>Pos</t>
  </si>
  <si>
    <t>Neg</t>
  </si>
  <si>
    <t>Mean Diff</t>
  </si>
  <si>
    <t>St.d. Digg</t>
  </si>
  <si>
    <t>Positive</t>
  </si>
  <si>
    <t>Max</t>
  </si>
  <si>
    <t>Min</t>
  </si>
  <si>
    <t>Negative</t>
  </si>
  <si>
    <t>Positives in Negative Range</t>
  </si>
  <si>
    <t>Negatives in Positive Range</t>
  </si>
  <si>
    <t>#</t>
  </si>
  <si>
    <t>%</t>
  </si>
  <si>
    <t>Mag Means</t>
  </si>
  <si>
    <t>Mag, St.Devs</t>
  </si>
  <si>
    <t>Mean of Means</t>
  </si>
  <si>
    <t>M2:</t>
  </si>
  <si>
    <t>Neg &lt; M2</t>
  </si>
  <si>
    <t>Pos &gt; M2</t>
  </si>
  <si>
    <t>Total Misclassification:</t>
  </si>
  <si>
    <t>Neg &gt; M2</t>
  </si>
  <si>
    <t>Pos &lt; M2</t>
  </si>
  <si>
    <t>N/A</t>
  </si>
  <si>
    <t>Meadian</t>
  </si>
  <si>
    <t>Mean of Medians</t>
  </si>
  <si>
    <t>Local IntensMean Pos</t>
  </si>
  <si>
    <t>Local IntensMean Neg</t>
  </si>
  <si>
    <t>Local IntensStDev Pos</t>
  </si>
  <si>
    <t>Local IntensStDev Neg</t>
  </si>
  <si>
    <t>Ratio Pos</t>
  </si>
  <si>
    <t>Ratio Neg</t>
  </si>
  <si>
    <t>Local GradMean Pos</t>
  </si>
  <si>
    <t>Local GradMean Neg</t>
  </si>
  <si>
    <t>Local Intensity Mean (Positive)</t>
  </si>
  <si>
    <t>Local Intensity Mean (Negative)</t>
  </si>
  <si>
    <t>Local Intensity St.D. (Positive)</t>
  </si>
  <si>
    <t>Local Intensity St.D. (Negative)</t>
  </si>
  <si>
    <t>Local Mean</t>
  </si>
  <si>
    <t>Local St.Devs.</t>
  </si>
  <si>
    <t>Local Intensity Mean</t>
  </si>
  <si>
    <t>Local Intensity St.D.</t>
  </si>
  <si>
    <t>Local Mean Intensity</t>
  </si>
  <si>
    <t>Local Mean St.D.</t>
  </si>
  <si>
    <t>Local Gradients Mean (positive)</t>
  </si>
  <si>
    <t>Local Gradients Mean (Negative)</t>
  </si>
  <si>
    <t>Local Mean Gradients</t>
  </si>
  <si>
    <t>Meadian -1 =&gt;</t>
  </si>
  <si>
    <t>Ratio (positive)</t>
  </si>
  <si>
    <t>Ratio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</si>
</sst>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3" xfId="0" applyNumberFormat="1" applyBorder="1"/>
    <xf numFmtId="2" fontId="0" fillId="0" borderId="5" xfId="0" applyNumberFormat="1" applyBorder="1"/>
    <xf numFmtId="165" fontId="0" fillId="0" borderId="4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15" xfId="0" applyFont="1" applyBorder="1"/>
    <xf numFmtId="2" fontId="0" fillId="0" borderId="1" xfId="0" applyNumberFormat="1" applyBorder="1"/>
    <xf numFmtId="2" fontId="0" fillId="0" borderId="15" xfId="0" applyNumberFormat="1" applyBorder="1"/>
    <xf numFmtId="2" fontId="0" fillId="0" borderId="0" xfId="0" applyNumberFormat="1"/>
    <xf numFmtId="165" fontId="0" fillId="0" borderId="0" xfId="0" applyNumberFormat="1" applyBorder="1"/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5" fontId="3" fillId="0" borderId="18" xfId="0" applyNumberFormat="1" applyFont="1" applyBorder="1"/>
    <xf numFmtId="165" fontId="3" fillId="0" borderId="19" xfId="0" applyNumberFormat="1" applyFont="1" applyBorder="1"/>
    <xf numFmtId="165" fontId="3" fillId="0" borderId="15" xfId="0" applyNumberFormat="1" applyFont="1" applyBorder="1"/>
    <xf numFmtId="165" fontId="0" fillId="0" borderId="2" xfId="0" applyNumberFormat="1" applyBorder="1"/>
    <xf numFmtId="0" fontId="1" fillId="0" borderId="12" xfId="0" applyFont="1" applyBorder="1"/>
    <xf numFmtId="0" fontId="1" fillId="0" borderId="20" xfId="0" applyFont="1" applyBorder="1"/>
    <xf numFmtId="0" fontId="1" fillId="0" borderId="13" xfId="0" applyFont="1" applyBorder="1"/>
    <xf numFmtId="165" fontId="0" fillId="0" borderId="14" xfId="0" applyNumberFormat="1" applyBorder="1"/>
    <xf numFmtId="0" fontId="0" fillId="0" borderId="0" xfId="0" applyAlignment="1">
      <alignment horizontal="center"/>
    </xf>
    <xf numFmtId="166" fontId="3" fillId="0" borderId="18" xfId="0" applyNumberFormat="1" applyFont="1" applyBorder="1"/>
    <xf numFmtId="166" fontId="0" fillId="0" borderId="0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6" fontId="0" fillId="0" borderId="15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4" fontId="0" fillId="0" borderId="0" xfId="0" applyNumberFormat="1"/>
    <xf numFmtId="166" fontId="0" fillId="0" borderId="0" xfId="0" applyNumberFormat="1"/>
    <xf numFmtId="0" fontId="6" fillId="0" borderId="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Local Intensity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 - Local Intensity'!$B$1</c:f>
              <c:strCache>
                <c:ptCount val="1"/>
                <c:pt idx="0">
                  <c:v>Local Intensity Mean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 - Local Intensity'!$A$26:$A$234</c:f>
              <c:numCache>
                <c:formatCode>General</c:formatCode>
                <c:ptCount val="20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</c:numCache>
            </c:numRef>
          </c:cat>
          <c:val>
            <c:numRef>
              <c:f>'Mean, St.d - Local Intensity'!$B$26:$B$234</c:f>
              <c:numCache>
                <c:formatCode>General</c:formatCode>
                <c:ptCount val="20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25</c:v>
                </c:pt>
                <c:pt idx="6">
                  <c:v>18</c:v>
                </c:pt>
                <c:pt idx="7">
                  <c:v>22</c:v>
                </c:pt>
                <c:pt idx="8">
                  <c:v>20</c:v>
                </c:pt>
                <c:pt idx="9">
                  <c:v>29</c:v>
                </c:pt>
                <c:pt idx="10">
                  <c:v>26</c:v>
                </c:pt>
                <c:pt idx="11">
                  <c:v>32</c:v>
                </c:pt>
                <c:pt idx="12">
                  <c:v>33</c:v>
                </c:pt>
                <c:pt idx="13">
                  <c:v>28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49</c:v>
                </c:pt>
                <c:pt idx="18">
                  <c:v>44</c:v>
                </c:pt>
                <c:pt idx="19">
                  <c:v>62</c:v>
                </c:pt>
                <c:pt idx="20">
                  <c:v>74</c:v>
                </c:pt>
                <c:pt idx="21">
                  <c:v>80</c:v>
                </c:pt>
                <c:pt idx="22">
                  <c:v>65</c:v>
                </c:pt>
                <c:pt idx="23">
                  <c:v>91</c:v>
                </c:pt>
                <c:pt idx="24">
                  <c:v>95</c:v>
                </c:pt>
                <c:pt idx="25">
                  <c:v>71</c:v>
                </c:pt>
                <c:pt idx="26">
                  <c:v>88</c:v>
                </c:pt>
                <c:pt idx="27">
                  <c:v>95</c:v>
                </c:pt>
                <c:pt idx="28">
                  <c:v>74</c:v>
                </c:pt>
                <c:pt idx="29">
                  <c:v>84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81</c:v>
                </c:pt>
                <c:pt idx="34">
                  <c:v>99</c:v>
                </c:pt>
                <c:pt idx="35">
                  <c:v>90</c:v>
                </c:pt>
                <c:pt idx="36">
                  <c:v>104</c:v>
                </c:pt>
                <c:pt idx="37">
                  <c:v>75</c:v>
                </c:pt>
                <c:pt idx="38">
                  <c:v>75</c:v>
                </c:pt>
                <c:pt idx="39">
                  <c:v>66</c:v>
                </c:pt>
                <c:pt idx="40">
                  <c:v>75</c:v>
                </c:pt>
                <c:pt idx="41">
                  <c:v>65</c:v>
                </c:pt>
                <c:pt idx="42">
                  <c:v>81</c:v>
                </c:pt>
                <c:pt idx="43">
                  <c:v>78</c:v>
                </c:pt>
                <c:pt idx="44">
                  <c:v>77</c:v>
                </c:pt>
                <c:pt idx="45">
                  <c:v>49</c:v>
                </c:pt>
                <c:pt idx="46">
                  <c:v>58</c:v>
                </c:pt>
                <c:pt idx="47">
                  <c:v>58</c:v>
                </c:pt>
                <c:pt idx="48">
                  <c:v>64</c:v>
                </c:pt>
                <c:pt idx="49">
                  <c:v>60</c:v>
                </c:pt>
                <c:pt idx="50">
                  <c:v>49</c:v>
                </c:pt>
                <c:pt idx="51">
                  <c:v>36</c:v>
                </c:pt>
                <c:pt idx="52">
                  <c:v>65</c:v>
                </c:pt>
                <c:pt idx="53">
                  <c:v>51</c:v>
                </c:pt>
                <c:pt idx="54">
                  <c:v>64</c:v>
                </c:pt>
                <c:pt idx="55">
                  <c:v>47</c:v>
                </c:pt>
                <c:pt idx="56">
                  <c:v>49</c:v>
                </c:pt>
                <c:pt idx="57">
                  <c:v>32</c:v>
                </c:pt>
                <c:pt idx="58">
                  <c:v>40</c:v>
                </c:pt>
                <c:pt idx="59">
                  <c:v>43</c:v>
                </c:pt>
                <c:pt idx="60">
                  <c:v>48</c:v>
                </c:pt>
                <c:pt idx="61">
                  <c:v>32</c:v>
                </c:pt>
                <c:pt idx="62">
                  <c:v>41</c:v>
                </c:pt>
                <c:pt idx="63">
                  <c:v>41</c:v>
                </c:pt>
                <c:pt idx="64">
                  <c:v>32</c:v>
                </c:pt>
                <c:pt idx="65">
                  <c:v>35</c:v>
                </c:pt>
                <c:pt idx="66">
                  <c:v>40</c:v>
                </c:pt>
                <c:pt idx="67">
                  <c:v>30</c:v>
                </c:pt>
                <c:pt idx="68">
                  <c:v>25</c:v>
                </c:pt>
                <c:pt idx="69">
                  <c:v>35</c:v>
                </c:pt>
                <c:pt idx="70">
                  <c:v>21</c:v>
                </c:pt>
                <c:pt idx="71">
                  <c:v>21</c:v>
                </c:pt>
                <c:pt idx="72">
                  <c:v>14</c:v>
                </c:pt>
                <c:pt idx="73">
                  <c:v>21</c:v>
                </c:pt>
                <c:pt idx="74">
                  <c:v>12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12</c:v>
                </c:pt>
                <c:pt idx="79">
                  <c:v>14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10</c:v>
                </c:pt>
                <c:pt idx="84">
                  <c:v>6</c:v>
                </c:pt>
                <c:pt idx="85">
                  <c:v>9</c:v>
                </c:pt>
                <c:pt idx="86">
                  <c:v>5</c:v>
                </c:pt>
                <c:pt idx="87">
                  <c:v>7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E09-9237-7CC33D8B05A0}"/>
            </c:ext>
          </c:extLst>
        </c:ser>
        <c:ser>
          <c:idx val="1"/>
          <c:order val="1"/>
          <c:tx>
            <c:strRef>
              <c:f>'Mean, St.d - Local Intensity'!$C$1</c:f>
              <c:strCache>
                <c:ptCount val="1"/>
                <c:pt idx="0">
                  <c:v>Local Intensity Mean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 - Local Intensity'!$A$26:$A$234</c:f>
              <c:numCache>
                <c:formatCode>General</c:formatCode>
                <c:ptCount val="20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</c:numCache>
            </c:numRef>
          </c:cat>
          <c:val>
            <c:numRef>
              <c:f>'Mean, St.d - Local Intensity'!$C$26:$C$234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7</c:v>
                </c:pt>
                <c:pt idx="85">
                  <c:v>22</c:v>
                </c:pt>
                <c:pt idx="86">
                  <c:v>15</c:v>
                </c:pt>
                <c:pt idx="87">
                  <c:v>8</c:v>
                </c:pt>
                <c:pt idx="88">
                  <c:v>12</c:v>
                </c:pt>
                <c:pt idx="89">
                  <c:v>17</c:v>
                </c:pt>
                <c:pt idx="90">
                  <c:v>18</c:v>
                </c:pt>
                <c:pt idx="91">
                  <c:v>9</c:v>
                </c:pt>
                <c:pt idx="92">
                  <c:v>20</c:v>
                </c:pt>
                <c:pt idx="93">
                  <c:v>21</c:v>
                </c:pt>
                <c:pt idx="94">
                  <c:v>17</c:v>
                </c:pt>
                <c:pt idx="95">
                  <c:v>18</c:v>
                </c:pt>
                <c:pt idx="96">
                  <c:v>24</c:v>
                </c:pt>
                <c:pt idx="97">
                  <c:v>15</c:v>
                </c:pt>
                <c:pt idx="98">
                  <c:v>18</c:v>
                </c:pt>
                <c:pt idx="99">
                  <c:v>30</c:v>
                </c:pt>
                <c:pt idx="100">
                  <c:v>18</c:v>
                </c:pt>
                <c:pt idx="101">
                  <c:v>23</c:v>
                </c:pt>
                <c:pt idx="102">
                  <c:v>35</c:v>
                </c:pt>
                <c:pt idx="103">
                  <c:v>24</c:v>
                </c:pt>
                <c:pt idx="104">
                  <c:v>28</c:v>
                </c:pt>
                <c:pt idx="105">
                  <c:v>18</c:v>
                </c:pt>
                <c:pt idx="106">
                  <c:v>32</c:v>
                </c:pt>
                <c:pt idx="107">
                  <c:v>28</c:v>
                </c:pt>
                <c:pt idx="108">
                  <c:v>36</c:v>
                </c:pt>
                <c:pt idx="109">
                  <c:v>38</c:v>
                </c:pt>
                <c:pt idx="110">
                  <c:v>27</c:v>
                </c:pt>
                <c:pt idx="111">
                  <c:v>39</c:v>
                </c:pt>
                <c:pt idx="112">
                  <c:v>33</c:v>
                </c:pt>
                <c:pt idx="113">
                  <c:v>30</c:v>
                </c:pt>
                <c:pt idx="114">
                  <c:v>34</c:v>
                </c:pt>
                <c:pt idx="115">
                  <c:v>26</c:v>
                </c:pt>
                <c:pt idx="116">
                  <c:v>42</c:v>
                </c:pt>
                <c:pt idx="117">
                  <c:v>41</c:v>
                </c:pt>
                <c:pt idx="118">
                  <c:v>46</c:v>
                </c:pt>
                <c:pt idx="119">
                  <c:v>39</c:v>
                </c:pt>
                <c:pt idx="120">
                  <c:v>47</c:v>
                </c:pt>
                <c:pt idx="121">
                  <c:v>51</c:v>
                </c:pt>
                <c:pt idx="122">
                  <c:v>57</c:v>
                </c:pt>
                <c:pt idx="123">
                  <c:v>53</c:v>
                </c:pt>
                <c:pt idx="124">
                  <c:v>66</c:v>
                </c:pt>
                <c:pt idx="125">
                  <c:v>44</c:v>
                </c:pt>
                <c:pt idx="126">
                  <c:v>54</c:v>
                </c:pt>
                <c:pt idx="127">
                  <c:v>63</c:v>
                </c:pt>
                <c:pt idx="128">
                  <c:v>60</c:v>
                </c:pt>
                <c:pt idx="129">
                  <c:v>66</c:v>
                </c:pt>
                <c:pt idx="130">
                  <c:v>55</c:v>
                </c:pt>
                <c:pt idx="131">
                  <c:v>57</c:v>
                </c:pt>
                <c:pt idx="132">
                  <c:v>89</c:v>
                </c:pt>
                <c:pt idx="133">
                  <c:v>73</c:v>
                </c:pt>
                <c:pt idx="134">
                  <c:v>60</c:v>
                </c:pt>
                <c:pt idx="135">
                  <c:v>64</c:v>
                </c:pt>
                <c:pt idx="136">
                  <c:v>68</c:v>
                </c:pt>
                <c:pt idx="137">
                  <c:v>58</c:v>
                </c:pt>
                <c:pt idx="138">
                  <c:v>78</c:v>
                </c:pt>
                <c:pt idx="139">
                  <c:v>64</c:v>
                </c:pt>
                <c:pt idx="140">
                  <c:v>69</c:v>
                </c:pt>
                <c:pt idx="141">
                  <c:v>65</c:v>
                </c:pt>
                <c:pt idx="142">
                  <c:v>67</c:v>
                </c:pt>
                <c:pt idx="143">
                  <c:v>61</c:v>
                </c:pt>
                <c:pt idx="144">
                  <c:v>66</c:v>
                </c:pt>
                <c:pt idx="145">
                  <c:v>53</c:v>
                </c:pt>
                <c:pt idx="146">
                  <c:v>64</c:v>
                </c:pt>
                <c:pt idx="147">
                  <c:v>57</c:v>
                </c:pt>
                <c:pt idx="148">
                  <c:v>52</c:v>
                </c:pt>
                <c:pt idx="149">
                  <c:v>55</c:v>
                </c:pt>
                <c:pt idx="150">
                  <c:v>50</c:v>
                </c:pt>
                <c:pt idx="151">
                  <c:v>50</c:v>
                </c:pt>
                <c:pt idx="152">
                  <c:v>60</c:v>
                </c:pt>
                <c:pt idx="153">
                  <c:v>60</c:v>
                </c:pt>
                <c:pt idx="154">
                  <c:v>49</c:v>
                </c:pt>
                <c:pt idx="155">
                  <c:v>49</c:v>
                </c:pt>
                <c:pt idx="156">
                  <c:v>36</c:v>
                </c:pt>
                <c:pt idx="157">
                  <c:v>44</c:v>
                </c:pt>
                <c:pt idx="158">
                  <c:v>38</c:v>
                </c:pt>
                <c:pt idx="159">
                  <c:v>37</c:v>
                </c:pt>
                <c:pt idx="160">
                  <c:v>41</c:v>
                </c:pt>
                <c:pt idx="161">
                  <c:v>47</c:v>
                </c:pt>
                <c:pt idx="162">
                  <c:v>31</c:v>
                </c:pt>
                <c:pt idx="163">
                  <c:v>56</c:v>
                </c:pt>
                <c:pt idx="164">
                  <c:v>39</c:v>
                </c:pt>
                <c:pt idx="165">
                  <c:v>32</c:v>
                </c:pt>
                <c:pt idx="166">
                  <c:v>37</c:v>
                </c:pt>
                <c:pt idx="167">
                  <c:v>25</c:v>
                </c:pt>
                <c:pt idx="168">
                  <c:v>43</c:v>
                </c:pt>
                <c:pt idx="169">
                  <c:v>29</c:v>
                </c:pt>
                <c:pt idx="170">
                  <c:v>16</c:v>
                </c:pt>
                <c:pt idx="171">
                  <c:v>31</c:v>
                </c:pt>
                <c:pt idx="172">
                  <c:v>18</c:v>
                </c:pt>
                <c:pt idx="173">
                  <c:v>20</c:v>
                </c:pt>
                <c:pt idx="174">
                  <c:v>15</c:v>
                </c:pt>
                <c:pt idx="175">
                  <c:v>14</c:v>
                </c:pt>
                <c:pt idx="176">
                  <c:v>19</c:v>
                </c:pt>
                <c:pt idx="177">
                  <c:v>17</c:v>
                </c:pt>
                <c:pt idx="178">
                  <c:v>9</c:v>
                </c:pt>
                <c:pt idx="179">
                  <c:v>11</c:v>
                </c:pt>
                <c:pt idx="180">
                  <c:v>7</c:v>
                </c:pt>
                <c:pt idx="181">
                  <c:v>9</c:v>
                </c:pt>
                <c:pt idx="182">
                  <c:v>6</c:v>
                </c:pt>
                <c:pt idx="183">
                  <c:v>8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D-4E09-9237-7CC33D8B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96016"/>
        <c:axId val="710900496"/>
      </c:barChart>
      <c:catAx>
        <c:axId val="710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0496"/>
        <c:crosses val="autoZero"/>
        <c:auto val="1"/>
        <c:lblAlgn val="ctr"/>
        <c:lblOffset val="100"/>
        <c:noMultiLvlLbl val="0"/>
      </c:catAx>
      <c:valAx>
        <c:axId val="71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Local Intensity St.D.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 - Local Intensity'!$D$1</c:f>
              <c:strCache>
                <c:ptCount val="1"/>
                <c:pt idx="0">
                  <c:v>Local Intensity St.D.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 - Local Intensity'!$A$2:$A$38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'Mean, St.d - Local Intensity'!$D$2:$D$38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42</c:v>
                </c:pt>
                <c:pt idx="25">
                  <c:v>50</c:v>
                </c:pt>
                <c:pt idx="26">
                  <c:v>80</c:v>
                </c:pt>
                <c:pt idx="27">
                  <c:v>69</c:v>
                </c:pt>
                <c:pt idx="28">
                  <c:v>91</c:v>
                </c:pt>
                <c:pt idx="29">
                  <c:v>95</c:v>
                </c:pt>
                <c:pt idx="30">
                  <c:v>107</c:v>
                </c:pt>
                <c:pt idx="31">
                  <c:v>147</c:v>
                </c:pt>
                <c:pt idx="32">
                  <c:v>123</c:v>
                </c:pt>
                <c:pt idx="33">
                  <c:v>150</c:v>
                </c:pt>
                <c:pt idx="34">
                  <c:v>142</c:v>
                </c:pt>
                <c:pt idx="35">
                  <c:v>183</c:v>
                </c:pt>
                <c:pt idx="36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154-81FC-97D2AD7B0C15}"/>
            </c:ext>
          </c:extLst>
        </c:ser>
        <c:ser>
          <c:idx val="1"/>
          <c:order val="1"/>
          <c:tx>
            <c:strRef>
              <c:f>'Mean, St.d - Local Intensity'!$E$1</c:f>
              <c:strCache>
                <c:ptCount val="1"/>
                <c:pt idx="0">
                  <c:v>Local Intensity St.D.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 - Local Intensity'!$A$2:$A$38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'Mean, St.d - Local Intensity'!$E$2:$E$38</c:f>
              <c:numCache>
                <c:formatCode>General</c:formatCode>
                <c:ptCount val="37"/>
                <c:pt idx="0">
                  <c:v>0</c:v>
                </c:pt>
                <c:pt idx="1">
                  <c:v>19</c:v>
                </c:pt>
                <c:pt idx="2">
                  <c:v>102</c:v>
                </c:pt>
                <c:pt idx="3">
                  <c:v>271</c:v>
                </c:pt>
                <c:pt idx="4">
                  <c:v>407</c:v>
                </c:pt>
                <c:pt idx="5">
                  <c:v>457</c:v>
                </c:pt>
                <c:pt idx="6">
                  <c:v>414</c:v>
                </c:pt>
                <c:pt idx="7">
                  <c:v>346</c:v>
                </c:pt>
                <c:pt idx="8">
                  <c:v>308</c:v>
                </c:pt>
                <c:pt idx="9">
                  <c:v>228</c:v>
                </c:pt>
                <c:pt idx="10">
                  <c:v>197</c:v>
                </c:pt>
                <c:pt idx="11">
                  <c:v>183</c:v>
                </c:pt>
                <c:pt idx="12">
                  <c:v>137</c:v>
                </c:pt>
                <c:pt idx="13">
                  <c:v>108</c:v>
                </c:pt>
                <c:pt idx="14">
                  <c:v>95</c:v>
                </c:pt>
                <c:pt idx="15">
                  <c:v>100</c:v>
                </c:pt>
                <c:pt idx="16">
                  <c:v>76</c:v>
                </c:pt>
                <c:pt idx="17">
                  <c:v>54</c:v>
                </c:pt>
                <c:pt idx="18">
                  <c:v>67</c:v>
                </c:pt>
                <c:pt idx="19">
                  <c:v>59</c:v>
                </c:pt>
                <c:pt idx="20">
                  <c:v>46</c:v>
                </c:pt>
                <c:pt idx="21">
                  <c:v>47</c:v>
                </c:pt>
                <c:pt idx="22">
                  <c:v>32</c:v>
                </c:pt>
                <c:pt idx="23">
                  <c:v>29</c:v>
                </c:pt>
                <c:pt idx="24">
                  <c:v>32</c:v>
                </c:pt>
                <c:pt idx="25">
                  <c:v>22</c:v>
                </c:pt>
                <c:pt idx="26">
                  <c:v>26</c:v>
                </c:pt>
                <c:pt idx="27">
                  <c:v>21</c:v>
                </c:pt>
                <c:pt idx="28">
                  <c:v>20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7</c:v>
                </c:pt>
                <c:pt idx="33">
                  <c:v>10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0-4154-81FC-97D2AD7B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96016"/>
        <c:axId val="710900496"/>
      </c:barChart>
      <c:catAx>
        <c:axId val="710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0496"/>
        <c:crosses val="autoZero"/>
        <c:auto val="1"/>
        <c:lblAlgn val="ctr"/>
        <c:lblOffset val="100"/>
        <c:noMultiLvlLbl val="0"/>
      </c:catAx>
      <c:valAx>
        <c:axId val="71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Mean of Local Gradients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- Local Gradients'!$B$1</c:f>
              <c:strCache>
                <c:ptCount val="1"/>
                <c:pt idx="0">
                  <c:v>Local Gradients Mean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 - Local Gradients'!$A$6:$A$148</c:f>
              <c:numCache>
                <c:formatCode>General</c:formatCode>
                <c:ptCount val="143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</c:v>
                </c:pt>
                <c:pt idx="31">
                  <c:v>7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</c:v>
                </c:pt>
                <c:pt idx="36">
                  <c:v>8</c:v>
                </c:pt>
                <c:pt idx="37">
                  <c:v>8.1999999999999993</c:v>
                </c:pt>
                <c:pt idx="38">
                  <c:v>8.4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  <c:pt idx="42">
                  <c:v>9.1999999999999993</c:v>
                </c:pt>
                <c:pt idx="43">
                  <c:v>9.4</c:v>
                </c:pt>
                <c:pt idx="44">
                  <c:v>9.6</c:v>
                </c:pt>
                <c:pt idx="45">
                  <c:v>9.8000000000000007</c:v>
                </c:pt>
                <c:pt idx="46">
                  <c:v>10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16.600000000000001</c:v>
                </c:pt>
                <c:pt idx="80">
                  <c:v>16.8</c:v>
                </c:pt>
                <c:pt idx="81">
                  <c:v>17</c:v>
                </c:pt>
                <c:pt idx="82">
                  <c:v>17.2</c:v>
                </c:pt>
                <c:pt idx="83">
                  <c:v>17.399999999999999</c:v>
                </c:pt>
                <c:pt idx="84">
                  <c:v>17.600000000000001</c:v>
                </c:pt>
                <c:pt idx="85">
                  <c:v>17.8</c:v>
                </c:pt>
                <c:pt idx="86">
                  <c:v>18</c:v>
                </c:pt>
                <c:pt idx="87">
                  <c:v>18.2</c:v>
                </c:pt>
                <c:pt idx="88">
                  <c:v>18.399999999999999</c:v>
                </c:pt>
                <c:pt idx="89">
                  <c:v>18.600000000000001</c:v>
                </c:pt>
                <c:pt idx="90">
                  <c:v>18.8</c:v>
                </c:pt>
                <c:pt idx="91">
                  <c:v>19</c:v>
                </c:pt>
                <c:pt idx="92">
                  <c:v>19.2</c:v>
                </c:pt>
                <c:pt idx="93">
                  <c:v>19.399999999999999</c:v>
                </c:pt>
                <c:pt idx="94">
                  <c:v>19.600000000000001</c:v>
                </c:pt>
                <c:pt idx="95">
                  <c:v>19.8</c:v>
                </c:pt>
                <c:pt idx="96">
                  <c:v>20</c:v>
                </c:pt>
                <c:pt idx="97">
                  <c:v>20.2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20.8</c:v>
                </c:pt>
                <c:pt idx="101">
                  <c:v>21</c:v>
                </c:pt>
                <c:pt idx="102">
                  <c:v>21.2</c:v>
                </c:pt>
                <c:pt idx="103">
                  <c:v>21.4</c:v>
                </c:pt>
                <c:pt idx="104">
                  <c:v>21.6</c:v>
                </c:pt>
                <c:pt idx="105">
                  <c:v>21.8</c:v>
                </c:pt>
                <c:pt idx="106">
                  <c:v>22</c:v>
                </c:pt>
                <c:pt idx="107">
                  <c:v>22.2</c:v>
                </c:pt>
                <c:pt idx="108">
                  <c:v>22.4</c:v>
                </c:pt>
                <c:pt idx="109">
                  <c:v>22.6</c:v>
                </c:pt>
                <c:pt idx="110">
                  <c:v>22.8</c:v>
                </c:pt>
                <c:pt idx="111">
                  <c:v>23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24.8</c:v>
                </c:pt>
                <c:pt idx="121">
                  <c:v>25</c:v>
                </c:pt>
                <c:pt idx="122">
                  <c:v>25.2</c:v>
                </c:pt>
                <c:pt idx="123">
                  <c:v>25.4</c:v>
                </c:pt>
                <c:pt idx="124">
                  <c:v>25.6</c:v>
                </c:pt>
                <c:pt idx="125">
                  <c:v>25.8</c:v>
                </c:pt>
                <c:pt idx="126">
                  <c:v>26</c:v>
                </c:pt>
                <c:pt idx="127">
                  <c:v>26.2</c:v>
                </c:pt>
                <c:pt idx="128">
                  <c:v>26.4</c:v>
                </c:pt>
                <c:pt idx="129">
                  <c:v>26.6</c:v>
                </c:pt>
                <c:pt idx="130">
                  <c:v>26.8</c:v>
                </c:pt>
                <c:pt idx="131">
                  <c:v>27</c:v>
                </c:pt>
                <c:pt idx="132">
                  <c:v>27.2</c:v>
                </c:pt>
                <c:pt idx="133">
                  <c:v>27.4</c:v>
                </c:pt>
                <c:pt idx="134">
                  <c:v>27.6</c:v>
                </c:pt>
                <c:pt idx="135">
                  <c:v>27.8</c:v>
                </c:pt>
                <c:pt idx="136">
                  <c:v>28</c:v>
                </c:pt>
                <c:pt idx="137">
                  <c:v>28.2</c:v>
                </c:pt>
                <c:pt idx="138">
                  <c:v>28.4</c:v>
                </c:pt>
                <c:pt idx="139">
                  <c:v>28.6</c:v>
                </c:pt>
                <c:pt idx="140">
                  <c:v>28.8</c:v>
                </c:pt>
                <c:pt idx="141">
                  <c:v>29</c:v>
                </c:pt>
                <c:pt idx="142">
                  <c:v>29.2</c:v>
                </c:pt>
              </c:numCache>
            </c:numRef>
          </c:cat>
          <c:val>
            <c:numRef>
              <c:f>'Mean - Local Gradients'!$B$6:$B$148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14</c:v>
                </c:pt>
                <c:pt idx="19">
                  <c:v>14</c:v>
                </c:pt>
                <c:pt idx="20">
                  <c:v>23</c:v>
                </c:pt>
                <c:pt idx="21">
                  <c:v>28</c:v>
                </c:pt>
                <c:pt idx="22">
                  <c:v>30</c:v>
                </c:pt>
                <c:pt idx="23">
                  <c:v>51</c:v>
                </c:pt>
                <c:pt idx="24">
                  <c:v>29</c:v>
                </c:pt>
                <c:pt idx="25">
                  <c:v>49</c:v>
                </c:pt>
                <c:pt idx="26">
                  <c:v>62</c:v>
                </c:pt>
                <c:pt idx="27">
                  <c:v>49</c:v>
                </c:pt>
                <c:pt idx="28">
                  <c:v>79</c:v>
                </c:pt>
                <c:pt idx="29">
                  <c:v>89</c:v>
                </c:pt>
                <c:pt idx="30">
                  <c:v>71</c:v>
                </c:pt>
                <c:pt idx="31">
                  <c:v>65</c:v>
                </c:pt>
                <c:pt idx="32">
                  <c:v>78</c:v>
                </c:pt>
                <c:pt idx="33">
                  <c:v>72</c:v>
                </c:pt>
                <c:pt idx="34">
                  <c:v>100</c:v>
                </c:pt>
                <c:pt idx="35">
                  <c:v>83</c:v>
                </c:pt>
                <c:pt idx="36">
                  <c:v>103</c:v>
                </c:pt>
                <c:pt idx="37">
                  <c:v>98</c:v>
                </c:pt>
                <c:pt idx="38">
                  <c:v>91</c:v>
                </c:pt>
                <c:pt idx="39">
                  <c:v>98</c:v>
                </c:pt>
                <c:pt idx="40">
                  <c:v>117</c:v>
                </c:pt>
                <c:pt idx="41">
                  <c:v>95</c:v>
                </c:pt>
                <c:pt idx="42">
                  <c:v>104</c:v>
                </c:pt>
                <c:pt idx="43">
                  <c:v>102</c:v>
                </c:pt>
                <c:pt idx="44">
                  <c:v>97</c:v>
                </c:pt>
                <c:pt idx="45">
                  <c:v>102</c:v>
                </c:pt>
                <c:pt idx="46">
                  <c:v>106</c:v>
                </c:pt>
                <c:pt idx="47">
                  <c:v>82</c:v>
                </c:pt>
                <c:pt idx="48">
                  <c:v>98</c:v>
                </c:pt>
                <c:pt idx="49">
                  <c:v>78</c:v>
                </c:pt>
                <c:pt idx="50">
                  <c:v>78</c:v>
                </c:pt>
                <c:pt idx="51">
                  <c:v>88</c:v>
                </c:pt>
                <c:pt idx="52">
                  <c:v>81</c:v>
                </c:pt>
                <c:pt idx="53">
                  <c:v>79</c:v>
                </c:pt>
                <c:pt idx="54">
                  <c:v>64</c:v>
                </c:pt>
                <c:pt idx="55">
                  <c:v>73</c:v>
                </c:pt>
                <c:pt idx="56">
                  <c:v>54</c:v>
                </c:pt>
                <c:pt idx="57">
                  <c:v>64</c:v>
                </c:pt>
                <c:pt idx="58">
                  <c:v>50</c:v>
                </c:pt>
                <c:pt idx="59">
                  <c:v>77</c:v>
                </c:pt>
                <c:pt idx="60">
                  <c:v>55</c:v>
                </c:pt>
                <c:pt idx="61">
                  <c:v>79</c:v>
                </c:pt>
                <c:pt idx="62">
                  <c:v>40</c:v>
                </c:pt>
                <c:pt idx="63">
                  <c:v>49</c:v>
                </c:pt>
                <c:pt idx="64">
                  <c:v>38</c:v>
                </c:pt>
                <c:pt idx="65">
                  <c:v>57</c:v>
                </c:pt>
                <c:pt idx="66">
                  <c:v>34</c:v>
                </c:pt>
                <c:pt idx="67">
                  <c:v>54</c:v>
                </c:pt>
                <c:pt idx="68">
                  <c:v>47</c:v>
                </c:pt>
                <c:pt idx="69">
                  <c:v>35</c:v>
                </c:pt>
                <c:pt idx="70">
                  <c:v>39</c:v>
                </c:pt>
                <c:pt idx="71">
                  <c:v>39</c:v>
                </c:pt>
                <c:pt idx="72">
                  <c:v>34</c:v>
                </c:pt>
                <c:pt idx="73">
                  <c:v>31</c:v>
                </c:pt>
                <c:pt idx="74">
                  <c:v>33</c:v>
                </c:pt>
                <c:pt idx="75">
                  <c:v>34</c:v>
                </c:pt>
                <c:pt idx="76">
                  <c:v>20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13</c:v>
                </c:pt>
                <c:pt idx="81">
                  <c:v>17</c:v>
                </c:pt>
                <c:pt idx="82">
                  <c:v>14</c:v>
                </c:pt>
                <c:pt idx="83">
                  <c:v>11</c:v>
                </c:pt>
                <c:pt idx="84">
                  <c:v>12</c:v>
                </c:pt>
                <c:pt idx="85">
                  <c:v>11</c:v>
                </c:pt>
                <c:pt idx="86">
                  <c:v>9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17C-AEA8-9FEC38D31D13}"/>
            </c:ext>
          </c:extLst>
        </c:ser>
        <c:ser>
          <c:idx val="1"/>
          <c:order val="1"/>
          <c:tx>
            <c:strRef>
              <c:f>'Mean - Local Gradients'!$C$1</c:f>
              <c:strCache>
                <c:ptCount val="1"/>
                <c:pt idx="0">
                  <c:v>Local Gradients Mean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 - Local Gradients'!$A$6:$A$148</c:f>
              <c:numCache>
                <c:formatCode>General</c:formatCode>
                <c:ptCount val="143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</c:v>
                </c:pt>
                <c:pt idx="31">
                  <c:v>7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</c:v>
                </c:pt>
                <c:pt idx="36">
                  <c:v>8</c:v>
                </c:pt>
                <c:pt idx="37">
                  <c:v>8.1999999999999993</c:v>
                </c:pt>
                <c:pt idx="38">
                  <c:v>8.4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  <c:pt idx="42">
                  <c:v>9.1999999999999993</c:v>
                </c:pt>
                <c:pt idx="43">
                  <c:v>9.4</c:v>
                </c:pt>
                <c:pt idx="44">
                  <c:v>9.6</c:v>
                </c:pt>
                <c:pt idx="45">
                  <c:v>9.8000000000000007</c:v>
                </c:pt>
                <c:pt idx="46">
                  <c:v>10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16.600000000000001</c:v>
                </c:pt>
                <c:pt idx="80">
                  <c:v>16.8</c:v>
                </c:pt>
                <c:pt idx="81">
                  <c:v>17</c:v>
                </c:pt>
                <c:pt idx="82">
                  <c:v>17.2</c:v>
                </c:pt>
                <c:pt idx="83">
                  <c:v>17.399999999999999</c:v>
                </c:pt>
                <c:pt idx="84">
                  <c:v>17.600000000000001</c:v>
                </c:pt>
                <c:pt idx="85">
                  <c:v>17.8</c:v>
                </c:pt>
                <c:pt idx="86">
                  <c:v>18</c:v>
                </c:pt>
                <c:pt idx="87">
                  <c:v>18.2</c:v>
                </c:pt>
                <c:pt idx="88">
                  <c:v>18.399999999999999</c:v>
                </c:pt>
                <c:pt idx="89">
                  <c:v>18.600000000000001</c:v>
                </c:pt>
                <c:pt idx="90">
                  <c:v>18.8</c:v>
                </c:pt>
                <c:pt idx="91">
                  <c:v>19</c:v>
                </c:pt>
                <c:pt idx="92">
                  <c:v>19.2</c:v>
                </c:pt>
                <c:pt idx="93">
                  <c:v>19.399999999999999</c:v>
                </c:pt>
                <c:pt idx="94">
                  <c:v>19.600000000000001</c:v>
                </c:pt>
                <c:pt idx="95">
                  <c:v>19.8</c:v>
                </c:pt>
                <c:pt idx="96">
                  <c:v>20</c:v>
                </c:pt>
                <c:pt idx="97">
                  <c:v>20.2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20.8</c:v>
                </c:pt>
                <c:pt idx="101">
                  <c:v>21</c:v>
                </c:pt>
                <c:pt idx="102">
                  <c:v>21.2</c:v>
                </c:pt>
                <c:pt idx="103">
                  <c:v>21.4</c:v>
                </c:pt>
                <c:pt idx="104">
                  <c:v>21.6</c:v>
                </c:pt>
                <c:pt idx="105">
                  <c:v>21.8</c:v>
                </c:pt>
                <c:pt idx="106">
                  <c:v>22</c:v>
                </c:pt>
                <c:pt idx="107">
                  <c:v>22.2</c:v>
                </c:pt>
                <c:pt idx="108">
                  <c:v>22.4</c:v>
                </c:pt>
                <c:pt idx="109">
                  <c:v>22.6</c:v>
                </c:pt>
                <c:pt idx="110">
                  <c:v>22.8</c:v>
                </c:pt>
                <c:pt idx="111">
                  <c:v>23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24.8</c:v>
                </c:pt>
                <c:pt idx="121">
                  <c:v>25</c:v>
                </c:pt>
                <c:pt idx="122">
                  <c:v>25.2</c:v>
                </c:pt>
                <c:pt idx="123">
                  <c:v>25.4</c:v>
                </c:pt>
                <c:pt idx="124">
                  <c:v>25.6</c:v>
                </c:pt>
                <c:pt idx="125">
                  <c:v>25.8</c:v>
                </c:pt>
                <c:pt idx="126">
                  <c:v>26</c:v>
                </c:pt>
                <c:pt idx="127">
                  <c:v>26.2</c:v>
                </c:pt>
                <c:pt idx="128">
                  <c:v>26.4</c:v>
                </c:pt>
                <c:pt idx="129">
                  <c:v>26.6</c:v>
                </c:pt>
                <c:pt idx="130">
                  <c:v>26.8</c:v>
                </c:pt>
                <c:pt idx="131">
                  <c:v>27</c:v>
                </c:pt>
                <c:pt idx="132">
                  <c:v>27.2</c:v>
                </c:pt>
                <c:pt idx="133">
                  <c:v>27.4</c:v>
                </c:pt>
                <c:pt idx="134">
                  <c:v>27.6</c:v>
                </c:pt>
                <c:pt idx="135">
                  <c:v>27.8</c:v>
                </c:pt>
                <c:pt idx="136">
                  <c:v>28</c:v>
                </c:pt>
                <c:pt idx="137">
                  <c:v>28.2</c:v>
                </c:pt>
                <c:pt idx="138">
                  <c:v>28.4</c:v>
                </c:pt>
                <c:pt idx="139">
                  <c:v>28.6</c:v>
                </c:pt>
                <c:pt idx="140">
                  <c:v>28.8</c:v>
                </c:pt>
                <c:pt idx="141">
                  <c:v>29</c:v>
                </c:pt>
                <c:pt idx="142">
                  <c:v>29.2</c:v>
                </c:pt>
              </c:numCache>
            </c:numRef>
          </c:cat>
          <c:val>
            <c:numRef>
              <c:f>'Mean - Local Gradients'!$C$6:$C$148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100</c:v>
                </c:pt>
                <c:pt idx="8">
                  <c:v>215</c:v>
                </c:pt>
                <c:pt idx="9">
                  <c:v>382</c:v>
                </c:pt>
                <c:pt idx="10">
                  <c:v>403</c:v>
                </c:pt>
                <c:pt idx="11">
                  <c:v>366</c:v>
                </c:pt>
                <c:pt idx="12">
                  <c:v>301</c:v>
                </c:pt>
                <c:pt idx="13">
                  <c:v>223</c:v>
                </c:pt>
                <c:pt idx="14">
                  <c:v>201</c:v>
                </c:pt>
                <c:pt idx="15">
                  <c:v>184</c:v>
                </c:pt>
                <c:pt idx="16">
                  <c:v>158</c:v>
                </c:pt>
                <c:pt idx="17">
                  <c:v>139</c:v>
                </c:pt>
                <c:pt idx="18">
                  <c:v>103</c:v>
                </c:pt>
                <c:pt idx="19">
                  <c:v>124</c:v>
                </c:pt>
                <c:pt idx="20">
                  <c:v>105</c:v>
                </c:pt>
                <c:pt idx="21">
                  <c:v>82</c:v>
                </c:pt>
                <c:pt idx="22">
                  <c:v>61</c:v>
                </c:pt>
                <c:pt idx="23">
                  <c:v>72</c:v>
                </c:pt>
                <c:pt idx="24">
                  <c:v>42</c:v>
                </c:pt>
                <c:pt idx="25">
                  <c:v>56</c:v>
                </c:pt>
                <c:pt idx="26">
                  <c:v>37</c:v>
                </c:pt>
                <c:pt idx="27">
                  <c:v>45</c:v>
                </c:pt>
                <c:pt idx="28">
                  <c:v>42</c:v>
                </c:pt>
                <c:pt idx="29">
                  <c:v>40</c:v>
                </c:pt>
                <c:pt idx="30">
                  <c:v>27</c:v>
                </c:pt>
                <c:pt idx="31">
                  <c:v>30</c:v>
                </c:pt>
                <c:pt idx="32">
                  <c:v>29</c:v>
                </c:pt>
                <c:pt idx="33">
                  <c:v>32</c:v>
                </c:pt>
                <c:pt idx="34">
                  <c:v>27</c:v>
                </c:pt>
                <c:pt idx="35">
                  <c:v>35</c:v>
                </c:pt>
                <c:pt idx="36">
                  <c:v>18</c:v>
                </c:pt>
                <c:pt idx="37">
                  <c:v>27</c:v>
                </c:pt>
                <c:pt idx="38">
                  <c:v>21</c:v>
                </c:pt>
                <c:pt idx="39">
                  <c:v>20</c:v>
                </c:pt>
                <c:pt idx="40">
                  <c:v>10</c:v>
                </c:pt>
                <c:pt idx="41">
                  <c:v>17</c:v>
                </c:pt>
                <c:pt idx="42">
                  <c:v>16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13</c:v>
                </c:pt>
                <c:pt idx="47">
                  <c:v>11</c:v>
                </c:pt>
                <c:pt idx="48">
                  <c:v>10</c:v>
                </c:pt>
                <c:pt idx="49">
                  <c:v>16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5</c:v>
                </c:pt>
                <c:pt idx="54">
                  <c:v>15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17C-AEA8-9FEC38D3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910416"/>
        <c:axId val="710908176"/>
      </c:barChart>
      <c:catAx>
        <c:axId val="7109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8176"/>
        <c:crosses val="autoZero"/>
        <c:auto val="1"/>
        <c:lblAlgn val="ctr"/>
        <c:lblOffset val="100"/>
        <c:noMultiLvlLbl val="0"/>
      </c:catAx>
      <c:valAx>
        <c:axId val="7109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Ratios of</a:t>
            </a:r>
            <a:r>
              <a:rPr lang="da-DK" baseline="0"/>
              <a:t> Local to Intensity to Global Intensity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'Ratios - Local vs. Global'!$B$1</c:f>
              <c:strCache>
                <c:ptCount val="1"/>
                <c:pt idx="0">
                  <c:v>Ratio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'Ratios - Local vs. Global'!$A$2:$A$162</c:f>
              <c:numCache>
                <c:formatCode>General</c:formatCode>
                <c:ptCount val="161"/>
                <c:pt idx="0">
                  <c:v>0.2</c:v>
                </c:pt>
                <c:pt idx="1">
                  <c:v>0.20499999999999999</c:v>
                </c:pt>
                <c:pt idx="2">
                  <c:v>0.21</c:v>
                </c:pt>
                <c:pt idx="3">
                  <c:v>0.215</c:v>
                </c:pt>
                <c:pt idx="4">
                  <c:v>0.22</c:v>
                </c:pt>
                <c:pt idx="5">
                  <c:v>0.22500000000000001</c:v>
                </c:pt>
                <c:pt idx="6">
                  <c:v>0.23</c:v>
                </c:pt>
                <c:pt idx="7">
                  <c:v>0.23499999999999999</c:v>
                </c:pt>
                <c:pt idx="8">
                  <c:v>0.24</c:v>
                </c:pt>
                <c:pt idx="9">
                  <c:v>0.245</c:v>
                </c:pt>
                <c:pt idx="10">
                  <c:v>0.25</c:v>
                </c:pt>
                <c:pt idx="11">
                  <c:v>0.255</c:v>
                </c:pt>
                <c:pt idx="12">
                  <c:v>0.26</c:v>
                </c:pt>
                <c:pt idx="13">
                  <c:v>0.26500000000000001</c:v>
                </c:pt>
                <c:pt idx="14">
                  <c:v>0.27</c:v>
                </c:pt>
                <c:pt idx="15">
                  <c:v>0.27500000000000002</c:v>
                </c:pt>
                <c:pt idx="16">
                  <c:v>0.28000000000000003</c:v>
                </c:pt>
                <c:pt idx="17">
                  <c:v>0.28499999999999998</c:v>
                </c:pt>
                <c:pt idx="18">
                  <c:v>0.28999999999999998</c:v>
                </c:pt>
                <c:pt idx="19">
                  <c:v>0.29499999999999998</c:v>
                </c:pt>
                <c:pt idx="20">
                  <c:v>0.3</c:v>
                </c:pt>
                <c:pt idx="21">
                  <c:v>0.30499999999999999</c:v>
                </c:pt>
                <c:pt idx="22">
                  <c:v>0.31</c:v>
                </c:pt>
                <c:pt idx="23">
                  <c:v>0.315</c:v>
                </c:pt>
                <c:pt idx="24">
                  <c:v>0.32</c:v>
                </c:pt>
                <c:pt idx="25">
                  <c:v>0.32500000000000001</c:v>
                </c:pt>
                <c:pt idx="26">
                  <c:v>0.33</c:v>
                </c:pt>
                <c:pt idx="27">
                  <c:v>0.33500000000000002</c:v>
                </c:pt>
                <c:pt idx="28">
                  <c:v>0.34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0.35499999999999998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0.37</c:v>
                </c:pt>
                <c:pt idx="35">
                  <c:v>0.375</c:v>
                </c:pt>
                <c:pt idx="36">
                  <c:v>0.38</c:v>
                </c:pt>
                <c:pt idx="37">
                  <c:v>0.38500000000000001</c:v>
                </c:pt>
                <c:pt idx="38">
                  <c:v>0.39</c:v>
                </c:pt>
                <c:pt idx="39">
                  <c:v>0.39500000000000002</c:v>
                </c:pt>
                <c:pt idx="40">
                  <c:v>0.4</c:v>
                </c:pt>
                <c:pt idx="41">
                  <c:v>0.40500000000000003</c:v>
                </c:pt>
                <c:pt idx="42">
                  <c:v>0.41</c:v>
                </c:pt>
                <c:pt idx="43">
                  <c:v>0.41499999999999998</c:v>
                </c:pt>
                <c:pt idx="44">
                  <c:v>0.42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0.435</c:v>
                </c:pt>
                <c:pt idx="48">
                  <c:v>0.44</c:v>
                </c:pt>
                <c:pt idx="49">
                  <c:v>0.44500000000000001</c:v>
                </c:pt>
                <c:pt idx="50">
                  <c:v>0.45</c:v>
                </c:pt>
                <c:pt idx="51">
                  <c:v>0.45500000000000002</c:v>
                </c:pt>
                <c:pt idx="52">
                  <c:v>0.46</c:v>
                </c:pt>
                <c:pt idx="53">
                  <c:v>0.46500000000000002</c:v>
                </c:pt>
                <c:pt idx="54">
                  <c:v>0.47</c:v>
                </c:pt>
                <c:pt idx="55">
                  <c:v>0.47499999999999998</c:v>
                </c:pt>
                <c:pt idx="56">
                  <c:v>0.48</c:v>
                </c:pt>
                <c:pt idx="57">
                  <c:v>0.48499999999999999</c:v>
                </c:pt>
                <c:pt idx="58">
                  <c:v>0.49</c:v>
                </c:pt>
                <c:pt idx="59">
                  <c:v>0.495</c:v>
                </c:pt>
                <c:pt idx="60">
                  <c:v>0.5</c:v>
                </c:pt>
                <c:pt idx="61">
                  <c:v>0.505</c:v>
                </c:pt>
                <c:pt idx="62">
                  <c:v>0.51</c:v>
                </c:pt>
                <c:pt idx="63">
                  <c:v>0.51500000000000001</c:v>
                </c:pt>
                <c:pt idx="64">
                  <c:v>0.52</c:v>
                </c:pt>
                <c:pt idx="65">
                  <c:v>0.52500000000000002</c:v>
                </c:pt>
                <c:pt idx="66">
                  <c:v>0.53</c:v>
                </c:pt>
                <c:pt idx="67">
                  <c:v>0.53500000000000003</c:v>
                </c:pt>
                <c:pt idx="68">
                  <c:v>0.54</c:v>
                </c:pt>
                <c:pt idx="69">
                  <c:v>0.54500000000000004</c:v>
                </c:pt>
                <c:pt idx="70">
                  <c:v>0.55000000000000004</c:v>
                </c:pt>
                <c:pt idx="71">
                  <c:v>0.55500000000000005</c:v>
                </c:pt>
                <c:pt idx="72">
                  <c:v>0.56000000000000005</c:v>
                </c:pt>
                <c:pt idx="73">
                  <c:v>0.56499999999999995</c:v>
                </c:pt>
                <c:pt idx="74">
                  <c:v>0.56999999999999995</c:v>
                </c:pt>
                <c:pt idx="75">
                  <c:v>0.57499999999999996</c:v>
                </c:pt>
                <c:pt idx="76">
                  <c:v>0.57999999999999996</c:v>
                </c:pt>
                <c:pt idx="77">
                  <c:v>0.58499999999999996</c:v>
                </c:pt>
                <c:pt idx="78">
                  <c:v>0.59</c:v>
                </c:pt>
                <c:pt idx="79">
                  <c:v>0.59499999999999997</c:v>
                </c:pt>
                <c:pt idx="80">
                  <c:v>0.6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</c:v>
                </c:pt>
                <c:pt idx="115">
                  <c:v>0.77500000000000002</c:v>
                </c:pt>
                <c:pt idx="116">
                  <c:v>0.78</c:v>
                </c:pt>
                <c:pt idx="117">
                  <c:v>0.78500000000000003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0.81499999999999995</c:v>
                </c:pt>
                <c:pt idx="124">
                  <c:v>0.82</c:v>
                </c:pt>
                <c:pt idx="125">
                  <c:v>0.82499999999999996</c:v>
                </c:pt>
                <c:pt idx="126">
                  <c:v>0.83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0.91500000000000004</c:v>
                </c:pt>
                <c:pt idx="144">
                  <c:v>0.92</c:v>
                </c:pt>
                <c:pt idx="145">
                  <c:v>0.92500000000000004</c:v>
                </c:pt>
                <c:pt idx="146">
                  <c:v>0.93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1</c:v>
                </c:pt>
              </c:numCache>
            </c:numRef>
          </c:cat>
          <c:val>
            <c:numRef>
              <c:f>'Ratios - Local vs. Global'!$B$2:$B$162</c:f>
              <c:numCache>
                <c:formatCode>General</c:formatCode>
                <c:ptCount val="161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16</c:v>
                </c:pt>
                <c:pt idx="4">
                  <c:v>13</c:v>
                </c:pt>
                <c:pt idx="5">
                  <c:v>14</c:v>
                </c:pt>
                <c:pt idx="6">
                  <c:v>19</c:v>
                </c:pt>
                <c:pt idx="7">
                  <c:v>20</c:v>
                </c:pt>
                <c:pt idx="8">
                  <c:v>16</c:v>
                </c:pt>
                <c:pt idx="9">
                  <c:v>21</c:v>
                </c:pt>
                <c:pt idx="10">
                  <c:v>27</c:v>
                </c:pt>
                <c:pt idx="11">
                  <c:v>36</c:v>
                </c:pt>
                <c:pt idx="12">
                  <c:v>40</c:v>
                </c:pt>
                <c:pt idx="13">
                  <c:v>43</c:v>
                </c:pt>
                <c:pt idx="14">
                  <c:v>50</c:v>
                </c:pt>
                <c:pt idx="15">
                  <c:v>52</c:v>
                </c:pt>
                <c:pt idx="16">
                  <c:v>40</c:v>
                </c:pt>
                <c:pt idx="17">
                  <c:v>64</c:v>
                </c:pt>
                <c:pt idx="18">
                  <c:v>57</c:v>
                </c:pt>
                <c:pt idx="19">
                  <c:v>84</c:v>
                </c:pt>
                <c:pt idx="20">
                  <c:v>69</c:v>
                </c:pt>
                <c:pt idx="21">
                  <c:v>82</c:v>
                </c:pt>
                <c:pt idx="22">
                  <c:v>67</c:v>
                </c:pt>
                <c:pt idx="23">
                  <c:v>62</c:v>
                </c:pt>
                <c:pt idx="24">
                  <c:v>83</c:v>
                </c:pt>
                <c:pt idx="25">
                  <c:v>87</c:v>
                </c:pt>
                <c:pt idx="26">
                  <c:v>93</c:v>
                </c:pt>
                <c:pt idx="27">
                  <c:v>84</c:v>
                </c:pt>
                <c:pt idx="28">
                  <c:v>82</c:v>
                </c:pt>
                <c:pt idx="29">
                  <c:v>96</c:v>
                </c:pt>
                <c:pt idx="30">
                  <c:v>83</c:v>
                </c:pt>
                <c:pt idx="31">
                  <c:v>90</c:v>
                </c:pt>
                <c:pt idx="32">
                  <c:v>94</c:v>
                </c:pt>
                <c:pt idx="33">
                  <c:v>113</c:v>
                </c:pt>
                <c:pt idx="34">
                  <c:v>89</c:v>
                </c:pt>
                <c:pt idx="35">
                  <c:v>82</c:v>
                </c:pt>
                <c:pt idx="36">
                  <c:v>83</c:v>
                </c:pt>
                <c:pt idx="37">
                  <c:v>75</c:v>
                </c:pt>
                <c:pt idx="38">
                  <c:v>71</c:v>
                </c:pt>
                <c:pt idx="39">
                  <c:v>62</c:v>
                </c:pt>
                <c:pt idx="40">
                  <c:v>81</c:v>
                </c:pt>
                <c:pt idx="41">
                  <c:v>58</c:v>
                </c:pt>
                <c:pt idx="42">
                  <c:v>79</c:v>
                </c:pt>
                <c:pt idx="43">
                  <c:v>71</c:v>
                </c:pt>
                <c:pt idx="44">
                  <c:v>79</c:v>
                </c:pt>
                <c:pt idx="45">
                  <c:v>58</c:v>
                </c:pt>
                <c:pt idx="46">
                  <c:v>70</c:v>
                </c:pt>
                <c:pt idx="47">
                  <c:v>68</c:v>
                </c:pt>
                <c:pt idx="48">
                  <c:v>64</c:v>
                </c:pt>
                <c:pt idx="49">
                  <c:v>54</c:v>
                </c:pt>
                <c:pt idx="50">
                  <c:v>61</c:v>
                </c:pt>
                <c:pt idx="51">
                  <c:v>52</c:v>
                </c:pt>
                <c:pt idx="52">
                  <c:v>55</c:v>
                </c:pt>
                <c:pt idx="53">
                  <c:v>64</c:v>
                </c:pt>
                <c:pt idx="54">
                  <c:v>45</c:v>
                </c:pt>
                <c:pt idx="55">
                  <c:v>47</c:v>
                </c:pt>
                <c:pt idx="56">
                  <c:v>37</c:v>
                </c:pt>
                <c:pt idx="57">
                  <c:v>51</c:v>
                </c:pt>
                <c:pt idx="58">
                  <c:v>34</c:v>
                </c:pt>
                <c:pt idx="59">
                  <c:v>32</c:v>
                </c:pt>
                <c:pt idx="60">
                  <c:v>28</c:v>
                </c:pt>
                <c:pt idx="61">
                  <c:v>26</c:v>
                </c:pt>
                <c:pt idx="62">
                  <c:v>34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23</c:v>
                </c:pt>
                <c:pt idx="67">
                  <c:v>20</c:v>
                </c:pt>
                <c:pt idx="68">
                  <c:v>16</c:v>
                </c:pt>
                <c:pt idx="69">
                  <c:v>13</c:v>
                </c:pt>
                <c:pt idx="70">
                  <c:v>13</c:v>
                </c:pt>
                <c:pt idx="71">
                  <c:v>16</c:v>
                </c:pt>
                <c:pt idx="72">
                  <c:v>25</c:v>
                </c:pt>
                <c:pt idx="73">
                  <c:v>30</c:v>
                </c:pt>
                <c:pt idx="74">
                  <c:v>18</c:v>
                </c:pt>
                <c:pt idx="75">
                  <c:v>10</c:v>
                </c:pt>
                <c:pt idx="76">
                  <c:v>20</c:v>
                </c:pt>
                <c:pt idx="77">
                  <c:v>11</c:v>
                </c:pt>
                <c:pt idx="78">
                  <c:v>6</c:v>
                </c:pt>
                <c:pt idx="79">
                  <c:v>10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4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10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8-4D62-A960-AC141BCC3D81}"/>
            </c:ext>
          </c:extLst>
        </c:ser>
        <c:ser>
          <c:idx val="1"/>
          <c:order val="1"/>
          <c:tx>
            <c:strRef>
              <c:f>'Ratios - Local vs. Global'!$C$1</c:f>
              <c:strCache>
                <c:ptCount val="1"/>
                <c:pt idx="0">
                  <c:v>Ratio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'Ratios - Local vs. Global'!$A$2:$A$162</c:f>
              <c:numCache>
                <c:formatCode>General</c:formatCode>
                <c:ptCount val="161"/>
                <c:pt idx="0">
                  <c:v>0.2</c:v>
                </c:pt>
                <c:pt idx="1">
                  <c:v>0.20499999999999999</c:v>
                </c:pt>
                <c:pt idx="2">
                  <c:v>0.21</c:v>
                </c:pt>
                <c:pt idx="3">
                  <c:v>0.215</c:v>
                </c:pt>
                <c:pt idx="4">
                  <c:v>0.22</c:v>
                </c:pt>
                <c:pt idx="5">
                  <c:v>0.22500000000000001</c:v>
                </c:pt>
                <c:pt idx="6">
                  <c:v>0.23</c:v>
                </c:pt>
                <c:pt idx="7">
                  <c:v>0.23499999999999999</c:v>
                </c:pt>
                <c:pt idx="8">
                  <c:v>0.24</c:v>
                </c:pt>
                <c:pt idx="9">
                  <c:v>0.245</c:v>
                </c:pt>
                <c:pt idx="10">
                  <c:v>0.25</c:v>
                </c:pt>
                <c:pt idx="11">
                  <c:v>0.255</c:v>
                </c:pt>
                <c:pt idx="12">
                  <c:v>0.26</c:v>
                </c:pt>
                <c:pt idx="13">
                  <c:v>0.26500000000000001</c:v>
                </c:pt>
                <c:pt idx="14">
                  <c:v>0.27</c:v>
                </c:pt>
                <c:pt idx="15">
                  <c:v>0.27500000000000002</c:v>
                </c:pt>
                <c:pt idx="16">
                  <c:v>0.28000000000000003</c:v>
                </c:pt>
                <c:pt idx="17">
                  <c:v>0.28499999999999998</c:v>
                </c:pt>
                <c:pt idx="18">
                  <c:v>0.28999999999999998</c:v>
                </c:pt>
                <c:pt idx="19">
                  <c:v>0.29499999999999998</c:v>
                </c:pt>
                <c:pt idx="20">
                  <c:v>0.3</c:v>
                </c:pt>
                <c:pt idx="21">
                  <c:v>0.30499999999999999</c:v>
                </c:pt>
                <c:pt idx="22">
                  <c:v>0.31</c:v>
                </c:pt>
                <c:pt idx="23">
                  <c:v>0.315</c:v>
                </c:pt>
                <c:pt idx="24">
                  <c:v>0.32</c:v>
                </c:pt>
                <c:pt idx="25">
                  <c:v>0.32500000000000001</c:v>
                </c:pt>
                <c:pt idx="26">
                  <c:v>0.33</c:v>
                </c:pt>
                <c:pt idx="27">
                  <c:v>0.33500000000000002</c:v>
                </c:pt>
                <c:pt idx="28">
                  <c:v>0.34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0.35499999999999998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0.37</c:v>
                </c:pt>
                <c:pt idx="35">
                  <c:v>0.375</c:v>
                </c:pt>
                <c:pt idx="36">
                  <c:v>0.38</c:v>
                </c:pt>
                <c:pt idx="37">
                  <c:v>0.38500000000000001</c:v>
                </c:pt>
                <c:pt idx="38">
                  <c:v>0.39</c:v>
                </c:pt>
                <c:pt idx="39">
                  <c:v>0.39500000000000002</c:v>
                </c:pt>
                <c:pt idx="40">
                  <c:v>0.4</c:v>
                </c:pt>
                <c:pt idx="41">
                  <c:v>0.40500000000000003</c:v>
                </c:pt>
                <c:pt idx="42">
                  <c:v>0.41</c:v>
                </c:pt>
                <c:pt idx="43">
                  <c:v>0.41499999999999998</c:v>
                </c:pt>
                <c:pt idx="44">
                  <c:v>0.42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0.435</c:v>
                </c:pt>
                <c:pt idx="48">
                  <c:v>0.44</c:v>
                </c:pt>
                <c:pt idx="49">
                  <c:v>0.44500000000000001</c:v>
                </c:pt>
                <c:pt idx="50">
                  <c:v>0.45</c:v>
                </c:pt>
                <c:pt idx="51">
                  <c:v>0.45500000000000002</c:v>
                </c:pt>
                <c:pt idx="52">
                  <c:v>0.46</c:v>
                </c:pt>
                <c:pt idx="53">
                  <c:v>0.46500000000000002</c:v>
                </c:pt>
                <c:pt idx="54">
                  <c:v>0.47</c:v>
                </c:pt>
                <c:pt idx="55">
                  <c:v>0.47499999999999998</c:v>
                </c:pt>
                <c:pt idx="56">
                  <c:v>0.48</c:v>
                </c:pt>
                <c:pt idx="57">
                  <c:v>0.48499999999999999</c:v>
                </c:pt>
                <c:pt idx="58">
                  <c:v>0.49</c:v>
                </c:pt>
                <c:pt idx="59">
                  <c:v>0.495</c:v>
                </c:pt>
                <c:pt idx="60">
                  <c:v>0.5</c:v>
                </c:pt>
                <c:pt idx="61">
                  <c:v>0.505</c:v>
                </c:pt>
                <c:pt idx="62">
                  <c:v>0.51</c:v>
                </c:pt>
                <c:pt idx="63">
                  <c:v>0.51500000000000001</c:v>
                </c:pt>
                <c:pt idx="64">
                  <c:v>0.52</c:v>
                </c:pt>
                <c:pt idx="65">
                  <c:v>0.52500000000000002</c:v>
                </c:pt>
                <c:pt idx="66">
                  <c:v>0.53</c:v>
                </c:pt>
                <c:pt idx="67">
                  <c:v>0.53500000000000003</c:v>
                </c:pt>
                <c:pt idx="68">
                  <c:v>0.54</c:v>
                </c:pt>
                <c:pt idx="69">
                  <c:v>0.54500000000000004</c:v>
                </c:pt>
                <c:pt idx="70">
                  <c:v>0.55000000000000004</c:v>
                </c:pt>
                <c:pt idx="71">
                  <c:v>0.55500000000000005</c:v>
                </c:pt>
                <c:pt idx="72">
                  <c:v>0.56000000000000005</c:v>
                </c:pt>
                <c:pt idx="73">
                  <c:v>0.56499999999999995</c:v>
                </c:pt>
                <c:pt idx="74">
                  <c:v>0.56999999999999995</c:v>
                </c:pt>
                <c:pt idx="75">
                  <c:v>0.57499999999999996</c:v>
                </c:pt>
                <c:pt idx="76">
                  <c:v>0.57999999999999996</c:v>
                </c:pt>
                <c:pt idx="77">
                  <c:v>0.58499999999999996</c:v>
                </c:pt>
                <c:pt idx="78">
                  <c:v>0.59</c:v>
                </c:pt>
                <c:pt idx="79">
                  <c:v>0.59499999999999997</c:v>
                </c:pt>
                <c:pt idx="80">
                  <c:v>0.6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</c:v>
                </c:pt>
                <c:pt idx="115">
                  <c:v>0.77500000000000002</c:v>
                </c:pt>
                <c:pt idx="116">
                  <c:v>0.78</c:v>
                </c:pt>
                <c:pt idx="117">
                  <c:v>0.78500000000000003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0.81499999999999995</c:v>
                </c:pt>
                <c:pt idx="124">
                  <c:v>0.82</c:v>
                </c:pt>
                <c:pt idx="125">
                  <c:v>0.82499999999999996</c:v>
                </c:pt>
                <c:pt idx="126">
                  <c:v>0.83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0.91500000000000004</c:v>
                </c:pt>
                <c:pt idx="144">
                  <c:v>0.92</c:v>
                </c:pt>
                <c:pt idx="145">
                  <c:v>0.92500000000000004</c:v>
                </c:pt>
                <c:pt idx="146">
                  <c:v>0.93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1</c:v>
                </c:pt>
              </c:numCache>
            </c:numRef>
          </c:cat>
          <c:val>
            <c:numRef>
              <c:f>'Ratios - Local vs. Global'!$C$2:$C$162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6</c:v>
                </c:pt>
                <c:pt idx="76">
                  <c:v>2</c:v>
                </c:pt>
                <c:pt idx="77">
                  <c:v>6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7</c:v>
                </c:pt>
                <c:pt idx="84">
                  <c:v>5</c:v>
                </c:pt>
                <c:pt idx="85">
                  <c:v>2</c:v>
                </c:pt>
                <c:pt idx="86">
                  <c:v>5</c:v>
                </c:pt>
                <c:pt idx="87">
                  <c:v>8</c:v>
                </c:pt>
                <c:pt idx="88">
                  <c:v>8</c:v>
                </c:pt>
                <c:pt idx="89">
                  <c:v>12</c:v>
                </c:pt>
                <c:pt idx="90">
                  <c:v>7</c:v>
                </c:pt>
                <c:pt idx="91">
                  <c:v>9</c:v>
                </c:pt>
                <c:pt idx="92">
                  <c:v>13</c:v>
                </c:pt>
                <c:pt idx="93">
                  <c:v>11</c:v>
                </c:pt>
                <c:pt idx="94">
                  <c:v>7</c:v>
                </c:pt>
                <c:pt idx="95">
                  <c:v>9</c:v>
                </c:pt>
                <c:pt idx="96">
                  <c:v>15</c:v>
                </c:pt>
                <c:pt idx="97">
                  <c:v>7</c:v>
                </c:pt>
                <c:pt idx="98">
                  <c:v>14</c:v>
                </c:pt>
                <c:pt idx="99">
                  <c:v>9</c:v>
                </c:pt>
                <c:pt idx="100">
                  <c:v>13</c:v>
                </c:pt>
                <c:pt idx="101">
                  <c:v>15</c:v>
                </c:pt>
                <c:pt idx="102">
                  <c:v>12</c:v>
                </c:pt>
                <c:pt idx="103">
                  <c:v>16</c:v>
                </c:pt>
                <c:pt idx="104">
                  <c:v>14</c:v>
                </c:pt>
                <c:pt idx="105">
                  <c:v>30</c:v>
                </c:pt>
                <c:pt idx="106">
                  <c:v>18</c:v>
                </c:pt>
                <c:pt idx="107">
                  <c:v>14</c:v>
                </c:pt>
                <c:pt idx="108">
                  <c:v>18</c:v>
                </c:pt>
                <c:pt idx="109">
                  <c:v>16</c:v>
                </c:pt>
                <c:pt idx="110">
                  <c:v>15</c:v>
                </c:pt>
                <c:pt idx="111">
                  <c:v>21</c:v>
                </c:pt>
                <c:pt idx="112">
                  <c:v>17</c:v>
                </c:pt>
                <c:pt idx="113">
                  <c:v>19</c:v>
                </c:pt>
                <c:pt idx="114">
                  <c:v>35</c:v>
                </c:pt>
                <c:pt idx="115">
                  <c:v>29</c:v>
                </c:pt>
                <c:pt idx="116">
                  <c:v>17</c:v>
                </c:pt>
                <c:pt idx="117">
                  <c:v>24</c:v>
                </c:pt>
                <c:pt idx="118">
                  <c:v>30</c:v>
                </c:pt>
                <c:pt idx="119">
                  <c:v>32</c:v>
                </c:pt>
                <c:pt idx="120">
                  <c:v>33</c:v>
                </c:pt>
                <c:pt idx="121">
                  <c:v>45</c:v>
                </c:pt>
                <c:pt idx="122">
                  <c:v>34</c:v>
                </c:pt>
                <c:pt idx="123">
                  <c:v>45</c:v>
                </c:pt>
                <c:pt idx="124">
                  <c:v>35</c:v>
                </c:pt>
                <c:pt idx="125">
                  <c:v>43</c:v>
                </c:pt>
                <c:pt idx="126">
                  <c:v>45</c:v>
                </c:pt>
                <c:pt idx="127">
                  <c:v>71</c:v>
                </c:pt>
                <c:pt idx="128">
                  <c:v>76</c:v>
                </c:pt>
                <c:pt idx="129">
                  <c:v>67</c:v>
                </c:pt>
                <c:pt idx="130">
                  <c:v>68</c:v>
                </c:pt>
                <c:pt idx="131">
                  <c:v>68</c:v>
                </c:pt>
                <c:pt idx="132">
                  <c:v>88</c:v>
                </c:pt>
                <c:pt idx="133">
                  <c:v>88</c:v>
                </c:pt>
                <c:pt idx="134">
                  <c:v>77</c:v>
                </c:pt>
                <c:pt idx="135">
                  <c:v>101</c:v>
                </c:pt>
                <c:pt idx="136">
                  <c:v>95</c:v>
                </c:pt>
                <c:pt idx="137">
                  <c:v>122</c:v>
                </c:pt>
                <c:pt idx="138">
                  <c:v>131</c:v>
                </c:pt>
                <c:pt idx="139">
                  <c:v>127</c:v>
                </c:pt>
                <c:pt idx="140">
                  <c:v>165</c:v>
                </c:pt>
                <c:pt idx="141">
                  <c:v>153</c:v>
                </c:pt>
                <c:pt idx="142">
                  <c:v>192</c:v>
                </c:pt>
                <c:pt idx="143">
                  <c:v>173</c:v>
                </c:pt>
                <c:pt idx="144">
                  <c:v>175</c:v>
                </c:pt>
                <c:pt idx="145">
                  <c:v>209</c:v>
                </c:pt>
                <c:pt idx="146">
                  <c:v>179</c:v>
                </c:pt>
                <c:pt idx="147">
                  <c:v>149</c:v>
                </c:pt>
                <c:pt idx="148">
                  <c:v>151</c:v>
                </c:pt>
                <c:pt idx="149">
                  <c:v>124</c:v>
                </c:pt>
                <c:pt idx="150">
                  <c:v>81</c:v>
                </c:pt>
                <c:pt idx="151">
                  <c:v>71</c:v>
                </c:pt>
                <c:pt idx="152">
                  <c:v>48</c:v>
                </c:pt>
                <c:pt idx="153">
                  <c:v>30</c:v>
                </c:pt>
                <c:pt idx="154">
                  <c:v>16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8-4D62-A960-AC141BCC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75032"/>
        <c:axId val="552170552"/>
      </c:barChart>
      <c:catAx>
        <c:axId val="5521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2170552"/>
        <c:crosses val="autoZero"/>
        <c:auto val="1"/>
        <c:lblAlgn val="ctr"/>
        <c:lblOffset val="100"/>
        <c:noMultiLvlLbl val="0"/>
      </c:catAx>
      <c:valAx>
        <c:axId val="5521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217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290512</xdr:colOff>
      <xdr:row>1</xdr:row>
      <xdr:rowOff>104775</xdr:rowOff>
    </xdr:from>
    <xdr:to>
      <xdr:col>20</xdr:col>
      <xdr:colOff>595312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FAF16-5D05-4D9F-A168-E83F6FED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16</xdr:row>
      <xdr:rowOff>161925</xdr:rowOff>
    </xdr:from>
    <xdr:to>
      <xdr:col>20</xdr:col>
      <xdr:colOff>571500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16AC1-574E-4C93-8FC0-E5D4B358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547687</xdr:colOff>
      <xdr:row>1</xdr:row>
      <xdr:rowOff>114300</xdr:rowOff>
    </xdr:from>
    <xdr:to>
      <xdr:col>21</xdr:col>
      <xdr:colOff>242887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4A012-B547-49E2-B97D-2DFD3075F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1</xdr:row>
      <xdr:rowOff>47625</xdr:rowOff>
    </xdr:from>
    <xdr:to>
      <xdr:col>21</xdr:col>
      <xdr:colOff>414337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D7BE4-E5CE-4C27-A061-71034E58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31346-36FB-4AED-BFDD-F266EDA77EAF}" name="Table2" displayName="Table2" ref="A1:I4001" totalsRowShown="0">
  <autoFilter ref="A1:I4001" xr:uid="{3046E51A-6DA1-4037-9B67-03E2F5D58678}"/>
  <tableColumns count="9">
    <tableColumn id="1" xr3:uid="{C2D8142E-345F-4132-B974-1C9D770A9C11}" name="Data Point"/>
    <tableColumn id="16" xr3:uid="{3536DB20-E68E-4831-9C39-7C16543AAC9C}" name="Local IntensMean Pos"/>
    <tableColumn id="17" xr3:uid="{6EAB9CCE-C1D2-4F5E-84F9-4FBF6301745E}" name="Local IntensMean Neg"/>
    <tableColumn id="18" xr3:uid="{CB856100-A7A4-49A0-9EF7-97A888F046D1}" name="Local IntensStDev Pos"/>
    <tableColumn id="19" xr3:uid="{63D43FC2-85AB-40F2-9F7F-CEA6CA740B1E}" name="Local IntensStDev Neg"/>
    <tableColumn id="20" xr3:uid="{9795D6BD-7FB5-42A1-8955-FE9EEFC7E110}" name="Ratio Pos"/>
    <tableColumn id="21" xr3:uid="{7003099C-0013-47E0-9C50-532EBDF6D857}" name="Ratio Neg"/>
    <tableColumn id="22" xr3:uid="{E08199A7-FEA9-40A4-9710-E29D9676E8E5}" name="Local GradMean Pos"/>
    <tableColumn id="23" xr3:uid="{02B64C44-8245-4D1B-88F6-D28A967BB1FD}" name="Local GradMean Ne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EA24-F8BC-4ACE-AFF7-558D66B2749C}">
  <dimension ref="A1:I4001"/>
  <sheetViews>
    <sheetView topLeftCell="A3992" workbookViewId="0">
      <selection activeCell="B2" sqref="B2:I4001"/>
    </sheetView>
  </sheetViews>
  <sheetFormatPr defaultRowHeight="15" x14ac:dyDescent="0.25"/>
  <cols>
    <col min="1" max="1" width="12.28515625" customWidth="1"/>
    <col min="2" max="3" width="23.140625" bestFit="1" customWidth="1"/>
    <col min="4" max="4" width="22.7109375" bestFit="1" customWidth="1"/>
    <col min="5" max="5" width="23.140625" bestFit="1" customWidth="1"/>
    <col min="6" max="7" width="12" bestFit="1" customWidth="1"/>
    <col min="8" max="8" width="16.42578125" bestFit="1" customWidth="1"/>
    <col min="9" max="9" width="16.85546875" bestFit="1" customWidth="1"/>
  </cols>
  <sheetData>
    <row r="1" spans="1:9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5">
      <c r="A2">
        <v>0</v>
      </c>
      <c r="B2">
        <v>82.671045576407494</v>
      </c>
      <c r="C2">
        <v>154.33538395121599</v>
      </c>
      <c r="D2">
        <v>28.821532652117</v>
      </c>
      <c r="E2">
        <v>7.8431665295530797</v>
      </c>
      <c r="F2">
        <v>0.56613935085034695</v>
      </c>
      <c r="G2">
        <v>0.90927850181898595</v>
      </c>
      <c r="H2">
        <v>9.3419293218720103</v>
      </c>
      <c r="I2">
        <v>3.5237001461683</v>
      </c>
    </row>
    <row r="3" spans="1:9" x14ac:dyDescent="0.25">
      <c r="A3">
        <v>1</v>
      </c>
      <c r="B3">
        <v>68.425742574257399</v>
      </c>
      <c r="C3">
        <v>151.116017073682</v>
      </c>
      <c r="D3">
        <v>29.756693461136301</v>
      </c>
      <c r="E3">
        <v>5.89260163873658</v>
      </c>
      <c r="F3">
        <v>0.50212190923821198</v>
      </c>
      <c r="G3">
        <v>0.92298611142861897</v>
      </c>
      <c r="H3">
        <v>8.2923191648023806</v>
      </c>
      <c r="I3">
        <v>2.9595984329089098</v>
      </c>
    </row>
    <row r="4" spans="1:9" x14ac:dyDescent="0.25">
      <c r="A4">
        <v>2</v>
      </c>
      <c r="B4">
        <v>81.930940170940104</v>
      </c>
      <c r="C4">
        <v>155.47493326659901</v>
      </c>
      <c r="D4">
        <v>27.552249733303999</v>
      </c>
      <c r="E4">
        <v>11.208942797662001</v>
      </c>
      <c r="F4">
        <v>0.56538980903127301</v>
      </c>
      <c r="G4">
        <v>0.87598967727549404</v>
      </c>
      <c r="H4">
        <v>7.6734417344173398</v>
      </c>
      <c r="I4">
        <v>3.3553256445047399</v>
      </c>
    </row>
    <row r="5" spans="1:9" x14ac:dyDescent="0.25">
      <c r="A5">
        <v>3</v>
      </c>
      <c r="B5">
        <v>106.284719377304</v>
      </c>
      <c r="C5">
        <v>164.165822535026</v>
      </c>
      <c r="D5">
        <v>19.957411783171199</v>
      </c>
      <c r="E5">
        <v>9.04500732595098</v>
      </c>
      <c r="F5">
        <v>0.71294864575675798</v>
      </c>
      <c r="G5">
        <v>0.90403357014067398</v>
      </c>
      <c r="H5">
        <v>9.1358974358974301</v>
      </c>
      <c r="I5">
        <v>4.0310713397961697</v>
      </c>
    </row>
    <row r="6" spans="1:9" x14ac:dyDescent="0.25">
      <c r="A6">
        <v>4</v>
      </c>
      <c r="B6">
        <v>81.535819430814499</v>
      </c>
      <c r="C6">
        <v>175.75285133392799</v>
      </c>
      <c r="D6">
        <v>39.628664021527797</v>
      </c>
      <c r="E6">
        <v>13.737989429282599</v>
      </c>
      <c r="F6">
        <v>0.42719776285606098</v>
      </c>
      <c r="G6">
        <v>0.87587532480208397</v>
      </c>
      <c r="H6">
        <v>11.506194690265399</v>
      </c>
      <c r="I6">
        <v>6.33701996927803</v>
      </c>
    </row>
    <row r="7" spans="1:9" x14ac:dyDescent="0.25">
      <c r="A7">
        <v>5</v>
      </c>
      <c r="B7">
        <v>62.835446184439398</v>
      </c>
      <c r="C7">
        <v>198.008956594962</v>
      </c>
      <c r="D7">
        <v>42.073643525723</v>
      </c>
      <c r="E7">
        <v>4.5769407770495398</v>
      </c>
      <c r="F7">
        <v>0.40240941309939998</v>
      </c>
      <c r="G7">
        <v>0.95032298269556603</v>
      </c>
      <c r="H7">
        <v>13.4940273037542</v>
      </c>
      <c r="I7">
        <v>2.6139240506329098</v>
      </c>
    </row>
    <row r="8" spans="1:9" x14ac:dyDescent="0.25">
      <c r="A8">
        <v>6</v>
      </c>
      <c r="B8">
        <v>56.051494525007399</v>
      </c>
      <c r="C8">
        <v>179.95145161290301</v>
      </c>
      <c r="D8">
        <v>44.813660409469399</v>
      </c>
      <c r="E8">
        <v>7.1534030072243802</v>
      </c>
      <c r="F8">
        <v>0.36149092941167199</v>
      </c>
      <c r="G8">
        <v>0.919898663250444</v>
      </c>
      <c r="H8">
        <v>14.5156555772994</v>
      </c>
      <c r="I8">
        <v>3.1872235872235799</v>
      </c>
    </row>
    <row r="9" spans="1:9" x14ac:dyDescent="0.25">
      <c r="A9">
        <v>7</v>
      </c>
      <c r="B9">
        <v>69.484908883826805</v>
      </c>
      <c r="C9">
        <v>202.76696815942299</v>
      </c>
      <c r="D9">
        <v>36.286002760665802</v>
      </c>
      <c r="E9">
        <v>3.6749990800072201</v>
      </c>
      <c r="F9">
        <v>0.42759318378862898</v>
      </c>
      <c r="G9">
        <v>0.95907748889495303</v>
      </c>
      <c r="H9">
        <v>10.674190382728099</v>
      </c>
      <c r="I9">
        <v>2.3126460659568902</v>
      </c>
    </row>
    <row r="10" spans="1:9" x14ac:dyDescent="0.25">
      <c r="A10">
        <v>8</v>
      </c>
      <c r="B10">
        <v>68.799046321525793</v>
      </c>
      <c r="C10">
        <v>170.911942694825</v>
      </c>
      <c r="D10">
        <v>37.174624000151397</v>
      </c>
      <c r="E10">
        <v>7.7523308831466604</v>
      </c>
      <c r="F10">
        <v>0.43678250284443998</v>
      </c>
      <c r="G10">
        <v>0.90671010531311402</v>
      </c>
      <c r="H10">
        <v>10.7061503416856</v>
      </c>
      <c r="I10">
        <v>3.37782026768642</v>
      </c>
    </row>
    <row r="11" spans="1:9" x14ac:dyDescent="0.25">
      <c r="A11">
        <v>9</v>
      </c>
      <c r="B11">
        <v>55.5529311326124</v>
      </c>
      <c r="C11">
        <v>160.99763033175299</v>
      </c>
      <c r="D11">
        <v>40.919411240953202</v>
      </c>
      <c r="E11">
        <v>16.6998899190414</v>
      </c>
      <c r="F11">
        <v>0.32529767251132202</v>
      </c>
      <c r="G11">
        <v>0.811834206832866</v>
      </c>
      <c r="H11">
        <v>10.334343434343401</v>
      </c>
      <c r="I11">
        <v>6.5329341317365204</v>
      </c>
    </row>
    <row r="12" spans="1:9" x14ac:dyDescent="0.25">
      <c r="A12">
        <v>10</v>
      </c>
      <c r="B12">
        <v>60.927149681528597</v>
      </c>
      <c r="C12">
        <v>159.99916001679901</v>
      </c>
      <c r="D12">
        <v>38.564232731222802</v>
      </c>
      <c r="E12">
        <v>6.8318664862761098</v>
      </c>
      <c r="F12">
        <v>0.38726805147556298</v>
      </c>
      <c r="G12">
        <v>0.91402427005640496</v>
      </c>
      <c r="H12">
        <v>10.1154362416107</v>
      </c>
      <c r="I12">
        <v>3.0371104815863998</v>
      </c>
    </row>
    <row r="13" spans="1:9" x14ac:dyDescent="0.25">
      <c r="A13">
        <v>11</v>
      </c>
      <c r="B13">
        <v>89.588693064774503</v>
      </c>
      <c r="C13">
        <v>188.31693903205499</v>
      </c>
      <c r="D13">
        <v>38.185230726837503</v>
      </c>
      <c r="E13">
        <v>5.0191299177677804</v>
      </c>
      <c r="F13">
        <v>0.49647773084240299</v>
      </c>
      <c r="G13">
        <v>0.94854095052128096</v>
      </c>
      <c r="H13">
        <v>11.2355848434925</v>
      </c>
      <c r="I13">
        <v>2.4108190310666902</v>
      </c>
    </row>
    <row r="14" spans="1:9" x14ac:dyDescent="0.25">
      <c r="A14">
        <v>12</v>
      </c>
      <c r="B14">
        <v>39.646034259392501</v>
      </c>
      <c r="C14">
        <v>177.008983717012</v>
      </c>
      <c r="D14">
        <v>28.2901970807163</v>
      </c>
      <c r="E14">
        <v>10.466898190074399</v>
      </c>
      <c r="F14">
        <v>0.33669661224410902</v>
      </c>
      <c r="G14">
        <v>0.88639965873378801</v>
      </c>
      <c r="H14">
        <v>6.0794585050029397</v>
      </c>
      <c r="I14">
        <v>4.1845637583892596</v>
      </c>
    </row>
    <row r="15" spans="1:9" x14ac:dyDescent="0.25">
      <c r="A15">
        <v>13</v>
      </c>
      <c r="B15">
        <v>31.170115305638902</v>
      </c>
      <c r="C15">
        <v>198.18187335626101</v>
      </c>
      <c r="D15">
        <v>29.430908131297802</v>
      </c>
      <c r="E15">
        <v>9.2989497109537105</v>
      </c>
      <c r="F15">
        <v>0.28824490182540502</v>
      </c>
      <c r="G15">
        <v>0.90677307654278105</v>
      </c>
      <c r="H15">
        <v>6.4961832061068696</v>
      </c>
      <c r="I15">
        <v>3.4159815850049302</v>
      </c>
    </row>
    <row r="16" spans="1:9" x14ac:dyDescent="0.25">
      <c r="A16">
        <v>14</v>
      </c>
      <c r="B16">
        <v>33.701205661366402</v>
      </c>
      <c r="C16">
        <v>154.98553840140701</v>
      </c>
      <c r="D16">
        <v>31.066479061961999</v>
      </c>
      <c r="E16">
        <v>10.2003392911296</v>
      </c>
      <c r="F16">
        <v>0.29628837543452202</v>
      </c>
      <c r="G16">
        <v>0.86613857743478095</v>
      </c>
      <c r="H16">
        <v>6.5640495867768598</v>
      </c>
      <c r="I16">
        <v>3.8405627198124201</v>
      </c>
    </row>
    <row r="17" spans="1:9" x14ac:dyDescent="0.25">
      <c r="A17">
        <v>15</v>
      </c>
      <c r="B17">
        <v>47.9149544398785</v>
      </c>
      <c r="C17">
        <v>156.69023904382399</v>
      </c>
      <c r="D17">
        <v>37.451081973674697</v>
      </c>
      <c r="E17">
        <v>11.4173368500739</v>
      </c>
      <c r="F17">
        <v>0.36707294112620598</v>
      </c>
      <c r="G17">
        <v>0.85117753267669205</v>
      </c>
      <c r="H17">
        <v>9.7140139505389893</v>
      </c>
      <c r="I17">
        <v>3.3816598360655701</v>
      </c>
    </row>
    <row r="18" spans="1:9" x14ac:dyDescent="0.25">
      <c r="A18">
        <v>16</v>
      </c>
      <c r="B18">
        <v>35.796825781439303</v>
      </c>
      <c r="C18">
        <v>159.44561758750299</v>
      </c>
      <c r="D18">
        <v>31.592020239703</v>
      </c>
      <c r="E18">
        <v>6.19981712683518</v>
      </c>
      <c r="F18">
        <v>0.31501740265242301</v>
      </c>
      <c r="G18">
        <v>0.92670963247949201</v>
      </c>
      <c r="H18">
        <v>7.0234530938123703</v>
      </c>
      <c r="I18">
        <v>2.64166335057699</v>
      </c>
    </row>
    <row r="19" spans="1:9" x14ac:dyDescent="0.25">
      <c r="A19">
        <v>17</v>
      </c>
      <c r="B19">
        <v>42.6480536521358</v>
      </c>
      <c r="C19">
        <v>159.83362686391899</v>
      </c>
      <c r="D19">
        <v>27.265351000595199</v>
      </c>
      <c r="E19">
        <v>9.1882471706055906</v>
      </c>
      <c r="F19">
        <v>0.37149478135762398</v>
      </c>
      <c r="G19">
        <v>0.85588511931435096</v>
      </c>
      <c r="H19">
        <v>6.5790387955992999</v>
      </c>
      <c r="I19">
        <v>3.3501246882792999</v>
      </c>
    </row>
    <row r="20" spans="1:9" x14ac:dyDescent="0.25">
      <c r="A20">
        <v>18</v>
      </c>
      <c r="B20">
        <v>28.2887716654107</v>
      </c>
      <c r="C20">
        <v>107.898898898898</v>
      </c>
      <c r="D20">
        <v>30.6335430591765</v>
      </c>
      <c r="E20">
        <v>22.812128880376001</v>
      </c>
      <c r="F20">
        <v>0.250836317472864</v>
      </c>
      <c r="G20">
        <v>0.694583356146387</v>
      </c>
      <c r="H20">
        <v>6.9368485591661502</v>
      </c>
      <c r="I20">
        <v>8.0268817204301008</v>
      </c>
    </row>
    <row r="21" spans="1:9" x14ac:dyDescent="0.25">
      <c r="A21">
        <v>19</v>
      </c>
      <c r="B21">
        <v>30.058379544054201</v>
      </c>
      <c r="C21">
        <v>193.55767504488301</v>
      </c>
      <c r="D21">
        <v>29.538308920846699</v>
      </c>
      <c r="E21">
        <v>8.4002128507374394</v>
      </c>
      <c r="F21">
        <v>0.27098733389358698</v>
      </c>
      <c r="G21">
        <v>0.925587295818036</v>
      </c>
      <c r="H21">
        <v>6.9064070351758797</v>
      </c>
      <c r="I21">
        <v>3.6723202170963298</v>
      </c>
    </row>
    <row r="22" spans="1:9" x14ac:dyDescent="0.25">
      <c r="A22">
        <v>20</v>
      </c>
      <c r="B22">
        <v>29.955558949297401</v>
      </c>
      <c r="C22">
        <v>151.24299930571601</v>
      </c>
      <c r="D22">
        <v>27.634154357725599</v>
      </c>
      <c r="E22">
        <v>8.1810361429637304</v>
      </c>
      <c r="F22">
        <v>0.28112109637525501</v>
      </c>
      <c r="G22">
        <v>0.89548313977094895</v>
      </c>
      <c r="H22">
        <v>6.5762711864406702</v>
      </c>
      <c r="I22">
        <v>3.3153759820426401</v>
      </c>
    </row>
    <row r="23" spans="1:9" x14ac:dyDescent="0.25">
      <c r="A23">
        <v>21</v>
      </c>
      <c r="B23">
        <v>30.320455891059702</v>
      </c>
      <c r="C23">
        <v>158.33883058470701</v>
      </c>
      <c r="D23">
        <v>29.619644757438401</v>
      </c>
      <c r="E23">
        <v>8.5120245459798305</v>
      </c>
      <c r="F23">
        <v>0.272857531591924</v>
      </c>
      <c r="G23">
        <v>0.89959362492477901</v>
      </c>
      <c r="H23">
        <v>6.6887966804979202</v>
      </c>
      <c r="I23">
        <v>3.36445497630331</v>
      </c>
    </row>
    <row r="24" spans="1:9" x14ac:dyDescent="0.25">
      <c r="A24">
        <v>22</v>
      </c>
      <c r="B24">
        <v>30.595595432300101</v>
      </c>
      <c r="C24">
        <v>174.46252704740601</v>
      </c>
      <c r="D24">
        <v>27.325434984211899</v>
      </c>
      <c r="E24">
        <v>6.0518268646017201</v>
      </c>
      <c r="F24">
        <v>0.27540963748833802</v>
      </c>
      <c r="G24">
        <v>0.93964203822751402</v>
      </c>
      <c r="H24">
        <v>6.4336633663366296</v>
      </c>
      <c r="I24">
        <v>3.0082626172398301</v>
      </c>
    </row>
    <row r="25" spans="1:9" x14ac:dyDescent="0.25">
      <c r="A25">
        <v>23</v>
      </c>
      <c r="B25">
        <v>39.304410701373797</v>
      </c>
      <c r="C25">
        <v>179.081712062256</v>
      </c>
      <c r="D25">
        <v>23.827931575337999</v>
      </c>
      <c r="E25">
        <v>16.0818834069056</v>
      </c>
      <c r="F25">
        <v>0.36915576245456699</v>
      </c>
      <c r="G25">
        <v>0.83000408088398903</v>
      </c>
      <c r="H25">
        <v>6.06772207563764</v>
      </c>
      <c r="I25">
        <v>5.6574585635359096</v>
      </c>
    </row>
    <row r="26" spans="1:9" x14ac:dyDescent="0.25">
      <c r="A26">
        <v>24</v>
      </c>
      <c r="B26">
        <v>36.194458631256303</v>
      </c>
      <c r="C26">
        <v>147.72773468841899</v>
      </c>
      <c r="D26">
        <v>27.838742593572601</v>
      </c>
      <c r="E26">
        <v>7.9861108355118704</v>
      </c>
      <c r="F26">
        <v>0.31353464065377201</v>
      </c>
      <c r="G26">
        <v>0.88661641369031596</v>
      </c>
      <c r="H26">
        <v>7.0685654008438803</v>
      </c>
      <c r="I26">
        <v>3.2108972621306502</v>
      </c>
    </row>
    <row r="27" spans="1:9" x14ac:dyDescent="0.25">
      <c r="A27">
        <v>25</v>
      </c>
      <c r="B27">
        <v>53.363636363636303</v>
      </c>
      <c r="C27">
        <v>153.358745294855</v>
      </c>
      <c r="D27">
        <v>28.6087934696017</v>
      </c>
      <c r="E27">
        <v>4.2665895067846202</v>
      </c>
      <c r="F27">
        <v>0.37391105711297101</v>
      </c>
      <c r="G27">
        <v>0.95183513997667402</v>
      </c>
      <c r="H27">
        <v>7.4469841269841197</v>
      </c>
      <c r="I27">
        <v>2.9235606209471401</v>
      </c>
    </row>
    <row r="28" spans="1:9" x14ac:dyDescent="0.25">
      <c r="A28">
        <v>26</v>
      </c>
      <c r="B28">
        <v>42.288807607900502</v>
      </c>
      <c r="C28">
        <v>160.43998733241801</v>
      </c>
      <c r="D28">
        <v>28.774624054236799</v>
      </c>
      <c r="E28">
        <v>10.6440061359348</v>
      </c>
      <c r="F28">
        <v>0.36261004139580399</v>
      </c>
      <c r="G28">
        <v>0.89049070112182105</v>
      </c>
      <c r="H28">
        <v>8.1482509716823994</v>
      </c>
      <c r="I28">
        <v>3.5845871559633</v>
      </c>
    </row>
    <row r="29" spans="1:9" x14ac:dyDescent="0.25">
      <c r="A29">
        <v>27</v>
      </c>
      <c r="B29">
        <v>115.87904703726301</v>
      </c>
      <c r="C29">
        <v>170.16479739507901</v>
      </c>
      <c r="D29">
        <v>22.235892892366</v>
      </c>
      <c r="E29">
        <v>8.78348039929433</v>
      </c>
      <c r="F29">
        <v>0.69674129387566497</v>
      </c>
      <c r="G29">
        <v>0.91220215010215999</v>
      </c>
      <c r="H29">
        <v>5.9920394238059096</v>
      </c>
      <c r="I29">
        <v>3.9139829628090501</v>
      </c>
    </row>
    <row r="30" spans="1:9" x14ac:dyDescent="0.25">
      <c r="A30">
        <v>28</v>
      </c>
      <c r="B30">
        <v>32.505856888209799</v>
      </c>
      <c r="C30">
        <v>136.85113867802201</v>
      </c>
      <c r="D30">
        <v>28.357963081762598</v>
      </c>
      <c r="E30">
        <v>8.01063360371176</v>
      </c>
      <c r="F30">
        <v>0.28870744969321299</v>
      </c>
      <c r="G30">
        <v>0.90177099962043505</v>
      </c>
      <c r="H30">
        <v>8.8613490364025704</v>
      </c>
      <c r="I30">
        <v>3.6500576036866299</v>
      </c>
    </row>
    <row r="31" spans="1:9" x14ac:dyDescent="0.25">
      <c r="A31">
        <v>29</v>
      </c>
      <c r="B31">
        <v>36.627309387601898</v>
      </c>
      <c r="C31">
        <v>189.07548955806601</v>
      </c>
      <c r="D31">
        <v>22.295841380968199</v>
      </c>
      <c r="E31">
        <v>9.1661382796218405</v>
      </c>
      <c r="F31">
        <v>0.34186530808849702</v>
      </c>
      <c r="G31">
        <v>0.90538805507910203</v>
      </c>
      <c r="H31">
        <v>5.44758394758394</v>
      </c>
      <c r="I31">
        <v>3.0546461242176202</v>
      </c>
    </row>
    <row r="32" spans="1:9" x14ac:dyDescent="0.25">
      <c r="A32">
        <v>30</v>
      </c>
      <c r="B32">
        <v>55.327471998072902</v>
      </c>
      <c r="C32">
        <v>155.83697089947</v>
      </c>
      <c r="D32">
        <v>26.115988502213401</v>
      </c>
      <c r="E32">
        <v>7.8562338113501697</v>
      </c>
      <c r="F32">
        <v>0.44223378156281001</v>
      </c>
      <c r="G32">
        <v>0.89665293124283196</v>
      </c>
      <c r="H32">
        <v>6.9650174912543701</v>
      </c>
      <c r="I32">
        <v>3.3590481171548099</v>
      </c>
    </row>
    <row r="33" spans="1:9" x14ac:dyDescent="0.25">
      <c r="A33">
        <v>31</v>
      </c>
      <c r="B33">
        <v>44.809892033848797</v>
      </c>
      <c r="C33">
        <v>127.664929990231</v>
      </c>
      <c r="D33">
        <v>28.592305427905899</v>
      </c>
      <c r="E33">
        <v>11.5250135401826</v>
      </c>
      <c r="F33">
        <v>0.386538360077956</v>
      </c>
      <c r="G33">
        <v>0.83357972963166305</v>
      </c>
      <c r="H33">
        <v>8.2361189007290996</v>
      </c>
      <c r="I33">
        <v>4.8839150227617596</v>
      </c>
    </row>
    <row r="34" spans="1:9" x14ac:dyDescent="0.25">
      <c r="A34">
        <v>32</v>
      </c>
      <c r="B34">
        <v>33.803848209513603</v>
      </c>
      <c r="C34">
        <v>114.02513464991</v>
      </c>
      <c r="D34">
        <v>30.486161588546899</v>
      </c>
      <c r="E34">
        <v>31.619863021849199</v>
      </c>
      <c r="F34">
        <v>0.312287448985403</v>
      </c>
      <c r="G34">
        <v>0.66058575801123898</v>
      </c>
      <c r="H34">
        <v>7.9223796033994303</v>
      </c>
      <c r="I34">
        <v>13.3415536374845</v>
      </c>
    </row>
    <row r="35" spans="1:9" x14ac:dyDescent="0.25">
      <c r="A35">
        <v>33</v>
      </c>
      <c r="B35">
        <v>33.194298820445603</v>
      </c>
      <c r="C35">
        <v>191.68987281247001</v>
      </c>
      <c r="D35">
        <v>29.118681297467099</v>
      </c>
      <c r="E35">
        <v>6.5226081647888101</v>
      </c>
      <c r="F35">
        <v>0.31983226385671798</v>
      </c>
      <c r="G35">
        <v>0.92651594875132004</v>
      </c>
      <c r="H35">
        <v>6.8873957367933203</v>
      </c>
      <c r="I35">
        <v>3.11772853185595</v>
      </c>
    </row>
    <row r="36" spans="1:9" x14ac:dyDescent="0.25">
      <c r="A36">
        <v>34</v>
      </c>
      <c r="B36">
        <v>63.335387609471297</v>
      </c>
      <c r="C36">
        <v>143.72094520044101</v>
      </c>
      <c r="D36">
        <v>23.440702998764301</v>
      </c>
      <c r="E36">
        <v>13.248571132072</v>
      </c>
      <c r="F36">
        <v>0.49607028323448599</v>
      </c>
      <c r="G36">
        <v>0.83547848479271603</v>
      </c>
      <c r="H36">
        <v>6.7868409193330299</v>
      </c>
      <c r="I36">
        <v>4.5139882888744296</v>
      </c>
    </row>
    <row r="37" spans="1:9" x14ac:dyDescent="0.25">
      <c r="A37">
        <v>35</v>
      </c>
      <c r="B37">
        <v>34.9145694463338</v>
      </c>
      <c r="C37">
        <v>168.33550280755401</v>
      </c>
      <c r="D37">
        <v>29.638480658699699</v>
      </c>
      <c r="E37">
        <v>4.3541467297857004</v>
      </c>
      <c r="F37">
        <v>0.33789354879788303</v>
      </c>
      <c r="G37">
        <v>0.94150696122357702</v>
      </c>
      <c r="H37">
        <v>7.5924064768285797</v>
      </c>
      <c r="I37">
        <v>2.4798728813559299</v>
      </c>
    </row>
    <row r="38" spans="1:9" x14ac:dyDescent="0.25">
      <c r="A38">
        <v>36</v>
      </c>
      <c r="B38">
        <v>59.143855907098001</v>
      </c>
      <c r="C38">
        <v>159.99650349650301</v>
      </c>
      <c r="D38">
        <v>26.8124343062976</v>
      </c>
      <c r="E38">
        <v>16.383531095249101</v>
      </c>
      <c r="F38">
        <v>0.46304577563465499</v>
      </c>
      <c r="G38">
        <v>0.83662286128861596</v>
      </c>
      <c r="H38">
        <v>7.2963325183374002</v>
      </c>
      <c r="I38">
        <v>6.5876344086021499</v>
      </c>
    </row>
    <row r="39" spans="1:9" x14ac:dyDescent="0.25">
      <c r="A39">
        <v>37</v>
      </c>
      <c r="B39">
        <v>46.769272926561896</v>
      </c>
      <c r="C39">
        <v>176.46109778843501</v>
      </c>
      <c r="D39">
        <v>30.876586659332499</v>
      </c>
      <c r="E39">
        <v>8.7089540163805292</v>
      </c>
      <c r="F39">
        <v>0.35976519537519203</v>
      </c>
      <c r="G39">
        <v>0.90118384682720798</v>
      </c>
      <c r="H39">
        <v>7.7770419426048498</v>
      </c>
      <c r="I39">
        <v>3.3171275646743901</v>
      </c>
    </row>
    <row r="40" spans="1:9" x14ac:dyDescent="0.25">
      <c r="A40">
        <v>38</v>
      </c>
      <c r="B40">
        <v>61.141238012205697</v>
      </c>
      <c r="C40">
        <v>166.751828925154</v>
      </c>
      <c r="D40">
        <v>26.529395306993202</v>
      </c>
      <c r="E40">
        <v>7.7652352558526303</v>
      </c>
      <c r="F40">
        <v>0.50128232069832401</v>
      </c>
      <c r="G40">
        <v>0.90714437662601799</v>
      </c>
      <c r="H40">
        <v>7.9511400651465802</v>
      </c>
      <c r="I40">
        <v>2.643091154365</v>
      </c>
    </row>
    <row r="41" spans="1:9" x14ac:dyDescent="0.25">
      <c r="A41">
        <v>39</v>
      </c>
      <c r="B41">
        <v>35.598202445852301</v>
      </c>
      <c r="C41">
        <v>167.609712013495</v>
      </c>
      <c r="D41">
        <v>32.2457073865354</v>
      </c>
      <c r="E41">
        <v>7.8091255212886796</v>
      </c>
      <c r="F41">
        <v>0.31782848200422897</v>
      </c>
      <c r="G41">
        <v>0.913141604974958</v>
      </c>
      <c r="H41">
        <v>7.5439330543932996</v>
      </c>
      <c r="I41">
        <v>2.9801523194091799</v>
      </c>
    </row>
    <row r="42" spans="1:9" x14ac:dyDescent="0.25">
      <c r="A42">
        <v>40</v>
      </c>
      <c r="B42">
        <v>33.448630613096</v>
      </c>
      <c r="C42">
        <v>178.268363402061</v>
      </c>
      <c r="D42">
        <v>31.274991704958701</v>
      </c>
      <c r="E42">
        <v>11.6552306705799</v>
      </c>
      <c r="F42">
        <v>0.29799592987521301</v>
      </c>
      <c r="G42">
        <v>0.87913502993472603</v>
      </c>
      <c r="H42">
        <v>7.0447504302925896</v>
      </c>
      <c r="I42">
        <v>4.2021677662582402</v>
      </c>
    </row>
    <row r="43" spans="1:9" x14ac:dyDescent="0.25">
      <c r="A43">
        <v>41</v>
      </c>
      <c r="B43">
        <v>35.459390862944097</v>
      </c>
      <c r="C43">
        <v>160.829483074107</v>
      </c>
      <c r="D43">
        <v>29.505493276621198</v>
      </c>
      <c r="E43">
        <v>13.1501127801489</v>
      </c>
      <c r="F43">
        <v>0.30523334794639201</v>
      </c>
      <c r="G43">
        <v>0.87991675347315401</v>
      </c>
      <c r="H43">
        <v>6.7799227799227797</v>
      </c>
      <c r="I43">
        <v>4.0482706195362903</v>
      </c>
    </row>
    <row r="44" spans="1:9" x14ac:dyDescent="0.25">
      <c r="A44">
        <v>42</v>
      </c>
      <c r="B44">
        <v>35.940234439491498</v>
      </c>
      <c r="C44">
        <v>203.42863076283999</v>
      </c>
      <c r="D44">
        <v>30.382681453502698</v>
      </c>
      <c r="E44">
        <v>7.0477361315812601</v>
      </c>
      <c r="F44">
        <v>0.30715520218193099</v>
      </c>
      <c r="G44">
        <v>0.92462796164638295</v>
      </c>
      <c r="H44">
        <v>6.67350993377483</v>
      </c>
      <c r="I44">
        <v>2.62050113895216</v>
      </c>
    </row>
    <row r="45" spans="1:9" x14ac:dyDescent="0.25">
      <c r="A45">
        <v>43</v>
      </c>
      <c r="B45">
        <v>42.890756302520998</v>
      </c>
      <c r="C45">
        <v>125.04120879120801</v>
      </c>
      <c r="D45">
        <v>26.648933708027901</v>
      </c>
      <c r="E45">
        <v>31.268029215291602</v>
      </c>
      <c r="F45">
        <v>0.36820899386883099</v>
      </c>
      <c r="G45">
        <v>0.66766957773078695</v>
      </c>
      <c r="H45">
        <v>6.7149206349206301</v>
      </c>
      <c r="I45">
        <v>12.2852459016393</v>
      </c>
    </row>
    <row r="46" spans="1:9" x14ac:dyDescent="0.25">
      <c r="A46">
        <v>44</v>
      </c>
      <c r="B46">
        <v>45.596402473299598</v>
      </c>
      <c r="C46">
        <v>128.231050897107</v>
      </c>
      <c r="D46">
        <v>31.355797560977098</v>
      </c>
      <c r="E46">
        <v>24.706349732749601</v>
      </c>
      <c r="F46">
        <v>0.36349132175965299</v>
      </c>
      <c r="G46">
        <v>0.72916206969054398</v>
      </c>
      <c r="H46">
        <v>7.8241005139919997</v>
      </c>
      <c r="I46">
        <v>10.5051353874883</v>
      </c>
    </row>
    <row r="47" spans="1:9" x14ac:dyDescent="0.25">
      <c r="A47">
        <v>45</v>
      </c>
      <c r="B47">
        <v>39.571635311143197</v>
      </c>
      <c r="C47">
        <v>187.037841191067</v>
      </c>
      <c r="D47">
        <v>32.397832450648899</v>
      </c>
      <c r="E47">
        <v>6.8645573367225197</v>
      </c>
      <c r="F47">
        <v>0.34082545714848</v>
      </c>
      <c r="G47">
        <v>0.92062744852203204</v>
      </c>
      <c r="H47">
        <v>7.6381733021077203</v>
      </c>
      <c r="I47">
        <v>3.32672205842937</v>
      </c>
    </row>
    <row r="48" spans="1:9" x14ac:dyDescent="0.25">
      <c r="A48">
        <v>46</v>
      </c>
      <c r="B48">
        <v>36.209258084971403</v>
      </c>
      <c r="C48">
        <v>185.800153793574</v>
      </c>
      <c r="D48">
        <v>33.2682249027132</v>
      </c>
      <c r="E48">
        <v>6.5886545459706802</v>
      </c>
      <c r="F48">
        <v>0.30726496451888302</v>
      </c>
      <c r="G48">
        <v>0.92761804580037699</v>
      </c>
      <c r="H48">
        <v>8.0207808564231708</v>
      </c>
      <c r="I48">
        <v>2.8752005133140801</v>
      </c>
    </row>
    <row r="49" spans="1:9" x14ac:dyDescent="0.25">
      <c r="A49">
        <v>47</v>
      </c>
      <c r="B49">
        <v>38.698113207547102</v>
      </c>
      <c r="C49">
        <v>162.96140706060899</v>
      </c>
      <c r="D49">
        <v>32.982915493877499</v>
      </c>
      <c r="E49">
        <v>6.6882141214114998</v>
      </c>
      <c r="F49">
        <v>0.31963205475788098</v>
      </c>
      <c r="G49">
        <v>0.91812008897608899</v>
      </c>
      <c r="H49">
        <v>8.4576427255985198</v>
      </c>
      <c r="I49">
        <v>3.1949136810840901</v>
      </c>
    </row>
    <row r="50" spans="1:9" x14ac:dyDescent="0.25">
      <c r="A50">
        <v>48</v>
      </c>
      <c r="B50">
        <v>36.822807300920601</v>
      </c>
      <c r="C50">
        <v>196.11920607121999</v>
      </c>
      <c r="D50">
        <v>34.925287549159002</v>
      </c>
      <c r="E50">
        <v>8.6512998506979795</v>
      </c>
      <c r="F50">
        <v>0.30911721223518002</v>
      </c>
      <c r="G50">
        <v>0.90263113270217399</v>
      </c>
      <c r="H50">
        <v>9.1510745891276795</v>
      </c>
      <c r="I50">
        <v>2.8566308243727598</v>
      </c>
    </row>
    <row r="51" spans="1:9" x14ac:dyDescent="0.25">
      <c r="A51">
        <v>49</v>
      </c>
      <c r="B51">
        <v>31.3248739495798</v>
      </c>
      <c r="C51">
        <v>139.770981507823</v>
      </c>
      <c r="D51">
        <v>37.021459925964301</v>
      </c>
      <c r="E51">
        <v>32.821728091308799</v>
      </c>
      <c r="F51">
        <v>0.27755304472050701</v>
      </c>
      <c r="G51">
        <v>0.66612569309603697</v>
      </c>
      <c r="H51">
        <v>9.6431718061674001</v>
      </c>
      <c r="I51">
        <v>11.7590579710144</v>
      </c>
    </row>
    <row r="52" spans="1:9" x14ac:dyDescent="0.25">
      <c r="A52">
        <v>50</v>
      </c>
      <c r="B52">
        <v>47.281385281385198</v>
      </c>
      <c r="C52">
        <v>176.068823720376</v>
      </c>
      <c r="D52">
        <v>32.811763112005103</v>
      </c>
      <c r="E52">
        <v>5.0403858608866203</v>
      </c>
      <c r="F52">
        <v>0.38965633972409502</v>
      </c>
      <c r="G52">
        <v>0.94078560932315602</v>
      </c>
      <c r="H52">
        <v>8.2172200337647698</v>
      </c>
      <c r="I52">
        <v>2.6468602295746102</v>
      </c>
    </row>
    <row r="53" spans="1:9" x14ac:dyDescent="0.25">
      <c r="A53">
        <v>51</v>
      </c>
      <c r="B53">
        <v>40.441321014350301</v>
      </c>
      <c r="C53">
        <v>138.21361426255999</v>
      </c>
      <c r="D53">
        <v>39.995649110302502</v>
      </c>
      <c r="E53">
        <v>16.700104285060601</v>
      </c>
      <c r="F53">
        <v>0.31698648188321699</v>
      </c>
      <c r="G53">
        <v>0.79258692145770904</v>
      </c>
      <c r="H53">
        <v>10.018867924528299</v>
      </c>
      <c r="I53">
        <v>5.75372480280455</v>
      </c>
    </row>
    <row r="54" spans="1:9" x14ac:dyDescent="0.25">
      <c r="A54">
        <v>52</v>
      </c>
      <c r="B54">
        <v>47.131218652568798</v>
      </c>
      <c r="C54">
        <v>187.00917895802999</v>
      </c>
      <c r="D54">
        <v>29.959435676708001</v>
      </c>
      <c r="E54">
        <v>4.8676694257010702</v>
      </c>
      <c r="F54">
        <v>0.40896586467017798</v>
      </c>
      <c r="G54">
        <v>0.93900306864119998</v>
      </c>
      <c r="H54">
        <v>7.6570247933884197</v>
      </c>
      <c r="I54">
        <v>2.3264222503160501</v>
      </c>
    </row>
    <row r="55" spans="1:9" x14ac:dyDescent="0.25">
      <c r="A55">
        <v>53</v>
      </c>
      <c r="B55">
        <v>37.060851926977598</v>
      </c>
      <c r="C55">
        <v>166.274653959609</v>
      </c>
      <c r="D55">
        <v>27.508571668331399</v>
      </c>
      <c r="E55">
        <v>5.3469817973047302</v>
      </c>
      <c r="F55">
        <v>0.32779604867316398</v>
      </c>
      <c r="G55">
        <v>0.94159067064251301</v>
      </c>
      <c r="H55">
        <v>6.4388100067613196</v>
      </c>
      <c r="I55">
        <v>2.6864875543263498</v>
      </c>
    </row>
    <row r="56" spans="1:9" x14ac:dyDescent="0.25">
      <c r="A56">
        <v>54</v>
      </c>
      <c r="B56">
        <v>34.1284274193548</v>
      </c>
      <c r="C56">
        <v>89.936708860759495</v>
      </c>
      <c r="D56">
        <v>29.906095050496798</v>
      </c>
      <c r="E56">
        <v>11.8243251612236</v>
      </c>
      <c r="F56">
        <v>0.30331767646871999</v>
      </c>
      <c r="G56">
        <v>0.77567461724426801</v>
      </c>
      <c r="H56">
        <v>6.7911832946635702</v>
      </c>
      <c r="I56">
        <v>4.5489864864864797</v>
      </c>
    </row>
    <row r="57" spans="1:9" x14ac:dyDescent="0.25">
      <c r="A57">
        <v>55</v>
      </c>
      <c r="B57">
        <v>37.563356736877203</v>
      </c>
      <c r="C57">
        <v>172.97206975613099</v>
      </c>
      <c r="D57">
        <v>25.791059335489901</v>
      </c>
      <c r="E57">
        <v>4.01277748780275</v>
      </c>
      <c r="F57">
        <v>0.36888308353861099</v>
      </c>
      <c r="G57">
        <v>0.95251272142828103</v>
      </c>
      <c r="H57">
        <v>6.5770491803278599</v>
      </c>
      <c r="I57">
        <v>2.57569568547357</v>
      </c>
    </row>
    <row r="58" spans="1:9" x14ac:dyDescent="0.25">
      <c r="A58">
        <v>56</v>
      </c>
      <c r="B58">
        <v>31.000157207986099</v>
      </c>
      <c r="C58">
        <v>183.336149039574</v>
      </c>
      <c r="D58">
        <v>25.4824985663865</v>
      </c>
      <c r="E58">
        <v>4.8157940059153201</v>
      </c>
      <c r="F58">
        <v>0.30436147265985602</v>
      </c>
      <c r="G58">
        <v>0.94140080607010501</v>
      </c>
      <c r="H58">
        <v>6.0752071383046502</v>
      </c>
      <c r="I58">
        <v>2.4939271255060702</v>
      </c>
    </row>
    <row r="59" spans="1:9" x14ac:dyDescent="0.25">
      <c r="A59">
        <v>57</v>
      </c>
      <c r="B59">
        <v>26.396251171508901</v>
      </c>
      <c r="C59">
        <v>149.22599830076399</v>
      </c>
      <c r="D59">
        <v>27.982074794321399</v>
      </c>
      <c r="E59">
        <v>13.950320069754101</v>
      </c>
      <c r="F59">
        <v>0.25865951233206003</v>
      </c>
      <c r="G59">
        <v>0.84180909624593803</v>
      </c>
      <c r="H59">
        <v>6.5858806404657901</v>
      </c>
      <c r="I59">
        <v>5.5662650602409602</v>
      </c>
    </row>
    <row r="60" spans="1:9" x14ac:dyDescent="0.25">
      <c r="A60">
        <v>58</v>
      </c>
      <c r="B60">
        <v>57.508000771158599</v>
      </c>
      <c r="C60">
        <v>165.69896640826801</v>
      </c>
      <c r="D60">
        <v>26.747327161364701</v>
      </c>
      <c r="E60">
        <v>20.070080664153899</v>
      </c>
      <c r="F60">
        <v>0.43365302307793402</v>
      </c>
      <c r="G60">
        <v>0.79287662420450999</v>
      </c>
      <c r="H60">
        <v>6.8820512820512798</v>
      </c>
      <c r="I60">
        <v>6.3758620689655103</v>
      </c>
    </row>
    <row r="61" spans="1:9" x14ac:dyDescent="0.25">
      <c r="A61">
        <v>59</v>
      </c>
      <c r="B61">
        <v>35.264328157945101</v>
      </c>
      <c r="C61">
        <v>171.774953666931</v>
      </c>
      <c r="D61">
        <v>25.264648384428401</v>
      </c>
      <c r="E61">
        <v>11.5578428615816</v>
      </c>
      <c r="F61">
        <v>0.341005522610762</v>
      </c>
      <c r="G61">
        <v>0.86356623784936803</v>
      </c>
      <c r="H61">
        <v>6.7151291512915101</v>
      </c>
      <c r="I61">
        <v>4.1509715994020899</v>
      </c>
    </row>
    <row r="62" spans="1:9" x14ac:dyDescent="0.25">
      <c r="A62">
        <v>60</v>
      </c>
      <c r="B62">
        <v>68.883916990920795</v>
      </c>
      <c r="C62">
        <v>169.41484511981201</v>
      </c>
      <c r="D62">
        <v>27.2558711375871</v>
      </c>
      <c r="E62">
        <v>10.104976537210201</v>
      </c>
      <c r="F62">
        <v>0.54592678985957599</v>
      </c>
      <c r="G62">
        <v>0.89389837418769802</v>
      </c>
      <c r="H62">
        <v>10.7243346007604</v>
      </c>
      <c r="I62">
        <v>3.8996</v>
      </c>
    </row>
    <row r="63" spans="1:9" x14ac:dyDescent="0.25">
      <c r="A63">
        <v>61</v>
      </c>
      <c r="B63">
        <v>37.922618003158398</v>
      </c>
      <c r="C63">
        <v>160.38465355983899</v>
      </c>
      <c r="D63">
        <v>30.233200852265401</v>
      </c>
      <c r="E63">
        <v>10.054452367138101</v>
      </c>
      <c r="F63">
        <v>0.32610186983336598</v>
      </c>
      <c r="G63">
        <v>0.88542447096694699</v>
      </c>
      <c r="H63">
        <v>7.51538461538461</v>
      </c>
      <c r="I63">
        <v>3.0598688750862602</v>
      </c>
    </row>
    <row r="64" spans="1:9" x14ac:dyDescent="0.25">
      <c r="A64">
        <v>62</v>
      </c>
      <c r="B64">
        <v>30.276584317937701</v>
      </c>
      <c r="C64">
        <v>208.16703152364201</v>
      </c>
      <c r="D64">
        <v>33.818286662787699</v>
      </c>
      <c r="E64">
        <v>6.0681208125191599</v>
      </c>
      <c r="F64">
        <v>0.25060000564111201</v>
      </c>
      <c r="G64">
        <v>0.93524897993936196</v>
      </c>
      <c r="H64">
        <v>7.6630901287553597</v>
      </c>
      <c r="I64">
        <v>2.5145371078806402</v>
      </c>
    </row>
    <row r="65" spans="1:9" x14ac:dyDescent="0.25">
      <c r="A65">
        <v>63</v>
      </c>
      <c r="B65">
        <v>49.207961972667803</v>
      </c>
      <c r="C65">
        <v>130.88290642969099</v>
      </c>
      <c r="D65">
        <v>37.695620187349903</v>
      </c>
      <c r="E65">
        <v>21.692076212202899</v>
      </c>
      <c r="F65">
        <v>0.364469156837398</v>
      </c>
      <c r="G65">
        <v>0.75768122326726595</v>
      </c>
      <c r="H65">
        <v>10.904309715120499</v>
      </c>
      <c r="I65">
        <v>7.5508406725380297</v>
      </c>
    </row>
    <row r="66" spans="1:9" x14ac:dyDescent="0.25">
      <c r="A66">
        <v>64</v>
      </c>
      <c r="B66">
        <v>55.790976058931797</v>
      </c>
      <c r="C66">
        <v>170.06955001008899</v>
      </c>
      <c r="D66">
        <v>33.893112038953703</v>
      </c>
      <c r="E66">
        <v>17.683701981207999</v>
      </c>
      <c r="F66">
        <v>0.41009328998067301</v>
      </c>
      <c r="G66">
        <v>0.86452502767836104</v>
      </c>
      <c r="H66">
        <v>12.7121879588839</v>
      </c>
      <c r="I66">
        <v>8.3244531080788295</v>
      </c>
    </row>
    <row r="67" spans="1:9" x14ac:dyDescent="0.25">
      <c r="A67">
        <v>65</v>
      </c>
      <c r="B67">
        <v>56.5174912543728</v>
      </c>
      <c r="C67">
        <v>147.783354691727</v>
      </c>
      <c r="D67">
        <v>33.207213419822402</v>
      </c>
      <c r="E67">
        <v>12.3446995882951</v>
      </c>
      <c r="F67">
        <v>0.42748028485181999</v>
      </c>
      <c r="G67">
        <v>0.87392032596620794</v>
      </c>
      <c r="H67">
        <v>11.5801526717557</v>
      </c>
      <c r="I67">
        <v>5.0436517834871504</v>
      </c>
    </row>
    <row r="68" spans="1:9" x14ac:dyDescent="0.25">
      <c r="A68">
        <v>66</v>
      </c>
      <c r="B68">
        <v>87.437599364069897</v>
      </c>
      <c r="C68">
        <v>103.088586030664</v>
      </c>
      <c r="D68">
        <v>22.8247183027662</v>
      </c>
      <c r="E68">
        <v>14.914962683100001</v>
      </c>
      <c r="F68">
        <v>0.62331164276218298</v>
      </c>
      <c r="G68">
        <v>0.75087341892633497</v>
      </c>
      <c r="H68">
        <v>9.5220588235294095</v>
      </c>
      <c r="I68">
        <v>5.3472803347280298</v>
      </c>
    </row>
    <row r="69" spans="1:9" x14ac:dyDescent="0.25">
      <c r="A69">
        <v>67</v>
      </c>
      <c r="B69">
        <v>54.1771104642255</v>
      </c>
      <c r="C69">
        <v>188.521648815319</v>
      </c>
      <c r="D69">
        <v>34.7479370571251</v>
      </c>
      <c r="E69">
        <v>3.7921937397134902</v>
      </c>
      <c r="F69">
        <v>0.41037708801413603</v>
      </c>
      <c r="G69">
        <v>0.96076734161426403</v>
      </c>
      <c r="H69">
        <v>11.7215189873417</v>
      </c>
      <c r="I69">
        <v>2.48458864426419</v>
      </c>
    </row>
    <row r="70" spans="1:9" x14ac:dyDescent="0.25">
      <c r="A70">
        <v>68</v>
      </c>
      <c r="B70">
        <v>55.822355875018303</v>
      </c>
      <c r="C70">
        <v>115.52076677316199</v>
      </c>
      <c r="D70">
        <v>33.959317507132397</v>
      </c>
      <c r="E70">
        <v>24.7891349610695</v>
      </c>
      <c r="F70">
        <v>0.43167907054155102</v>
      </c>
      <c r="G70">
        <v>0.69517582058240002</v>
      </c>
      <c r="H70">
        <v>10.1763236763236</v>
      </c>
      <c r="I70">
        <v>9.2148760330578501</v>
      </c>
    </row>
    <row r="71" spans="1:9" x14ac:dyDescent="0.25">
      <c r="A71">
        <v>69</v>
      </c>
      <c r="B71">
        <v>53.5450549450549</v>
      </c>
      <c r="C71">
        <v>132.73203592814301</v>
      </c>
      <c r="D71">
        <v>38.578104678557601</v>
      </c>
      <c r="E71">
        <v>29.8977220390179</v>
      </c>
      <c r="F71">
        <v>0.33111863013776299</v>
      </c>
      <c r="G71">
        <v>0.68417877122807702</v>
      </c>
      <c r="H71">
        <v>8.2820802713397406</v>
      </c>
      <c r="I71">
        <v>10.194831013916501</v>
      </c>
    </row>
    <row r="72" spans="1:9" x14ac:dyDescent="0.25">
      <c r="A72">
        <v>70</v>
      </c>
      <c r="B72">
        <v>54.9206595264938</v>
      </c>
      <c r="C72">
        <v>176.06978081207299</v>
      </c>
      <c r="D72">
        <v>42.670326624303001</v>
      </c>
      <c r="E72">
        <v>4.426413243132</v>
      </c>
      <c r="F72">
        <v>0.33480695345563699</v>
      </c>
      <c r="G72">
        <v>0.94896096009465902</v>
      </c>
      <c r="H72">
        <v>10.212394366197101</v>
      </c>
      <c r="I72">
        <v>2.3798012355627098</v>
      </c>
    </row>
    <row r="73" spans="1:9" x14ac:dyDescent="0.25">
      <c r="A73">
        <v>71</v>
      </c>
      <c r="B73">
        <v>48.711738049992597</v>
      </c>
      <c r="C73">
        <v>144.79711895109099</v>
      </c>
      <c r="D73">
        <v>39.423428197808299</v>
      </c>
      <c r="E73">
        <v>10.653828206174699</v>
      </c>
      <c r="F73">
        <v>0.33731132572141997</v>
      </c>
      <c r="G73">
        <v>0.87632270452577399</v>
      </c>
      <c r="H73">
        <v>9.4601156069364105</v>
      </c>
      <c r="I73">
        <v>4.4317803660565698</v>
      </c>
    </row>
    <row r="74" spans="1:9" x14ac:dyDescent="0.25">
      <c r="A74">
        <v>72</v>
      </c>
      <c r="B74">
        <v>65.505356525745796</v>
      </c>
      <c r="C74">
        <v>164.885201305767</v>
      </c>
      <c r="D74">
        <v>38.245014233985799</v>
      </c>
      <c r="E74">
        <v>19.867021159920199</v>
      </c>
      <c r="F74">
        <v>0.394520550984582</v>
      </c>
      <c r="G74">
        <v>0.77869025139666204</v>
      </c>
      <c r="H74">
        <v>8.4990476190476194</v>
      </c>
      <c r="I74">
        <v>6.7690217391304301</v>
      </c>
    </row>
    <row r="75" spans="1:9" x14ac:dyDescent="0.25">
      <c r="A75">
        <v>73</v>
      </c>
      <c r="B75">
        <v>79.886581884245999</v>
      </c>
      <c r="C75">
        <v>198.92992630180001</v>
      </c>
      <c r="D75">
        <v>39.6121042554742</v>
      </c>
      <c r="E75">
        <v>7.4306485283486303</v>
      </c>
      <c r="F75">
        <v>0.43696441188725499</v>
      </c>
      <c r="G75">
        <v>0.92555096282752303</v>
      </c>
      <c r="H75">
        <v>12.0583941605839</v>
      </c>
      <c r="I75">
        <v>2.6542400655469001</v>
      </c>
    </row>
    <row r="76" spans="1:9" x14ac:dyDescent="0.25">
      <c r="A76">
        <v>74</v>
      </c>
      <c r="B76">
        <v>73.928239545689195</v>
      </c>
      <c r="C76">
        <v>176.03405262025899</v>
      </c>
      <c r="D76">
        <v>37.328249466690103</v>
      </c>
      <c r="E76">
        <v>4.9455905286349298</v>
      </c>
      <c r="F76">
        <v>0.45435734018019203</v>
      </c>
      <c r="G76">
        <v>0.94280174542847806</v>
      </c>
      <c r="H76">
        <v>8.8575293056807904</v>
      </c>
      <c r="I76">
        <v>2.7799258474576201</v>
      </c>
    </row>
    <row r="77" spans="1:9" x14ac:dyDescent="0.25">
      <c r="A77">
        <v>75</v>
      </c>
      <c r="B77">
        <v>65.074446161772201</v>
      </c>
      <c r="C77">
        <v>180.68896298312399</v>
      </c>
      <c r="D77">
        <v>41.472949424128601</v>
      </c>
      <c r="E77">
        <v>4.8329633758053596</v>
      </c>
      <c r="F77">
        <v>0.37564791757911398</v>
      </c>
      <c r="G77">
        <v>0.944058436395107</v>
      </c>
      <c r="H77">
        <v>9.3628652214891606</v>
      </c>
      <c r="I77">
        <v>2.6603544549647902</v>
      </c>
    </row>
    <row r="78" spans="1:9" x14ac:dyDescent="0.25">
      <c r="A78">
        <v>76</v>
      </c>
      <c r="B78">
        <v>73.976885953771898</v>
      </c>
      <c r="C78">
        <v>171.01500622665</v>
      </c>
      <c r="D78">
        <v>43.343781517139199</v>
      </c>
      <c r="E78">
        <v>7.96184936637236</v>
      </c>
      <c r="F78">
        <v>0.39879311936817402</v>
      </c>
      <c r="G78">
        <v>0.90885505493498797</v>
      </c>
      <c r="H78">
        <v>11.503225806451599</v>
      </c>
      <c r="I78">
        <v>3.4406655248348401</v>
      </c>
    </row>
    <row r="79" spans="1:9" x14ac:dyDescent="0.25">
      <c r="A79">
        <v>77</v>
      </c>
      <c r="B79">
        <v>51.907181240840202</v>
      </c>
      <c r="C79">
        <v>118.535619628945</v>
      </c>
      <c r="D79">
        <v>39.3603137517375</v>
      </c>
      <c r="E79">
        <v>4.8358448991692198</v>
      </c>
      <c r="F79">
        <v>0.35169988989797701</v>
      </c>
      <c r="G79">
        <v>0.93377126414256695</v>
      </c>
      <c r="H79">
        <v>8.5807594936708806</v>
      </c>
      <c r="I79">
        <v>3.1274484199529899</v>
      </c>
    </row>
    <row r="80" spans="1:9" x14ac:dyDescent="0.25">
      <c r="A80">
        <v>78</v>
      </c>
      <c r="B80">
        <v>61.014414640260703</v>
      </c>
      <c r="C80">
        <v>148.907869481765</v>
      </c>
      <c r="D80">
        <v>45.4624361596561</v>
      </c>
      <c r="E80">
        <v>7.2467592932460496</v>
      </c>
      <c r="F80">
        <v>0.36562948823320401</v>
      </c>
      <c r="G80">
        <v>0.902864417437519</v>
      </c>
      <c r="H80">
        <v>12.3129479216435</v>
      </c>
      <c r="I80">
        <v>3.2392026578072999</v>
      </c>
    </row>
    <row r="81" spans="1:9" x14ac:dyDescent="0.25">
      <c r="A81">
        <v>79</v>
      </c>
      <c r="B81">
        <v>59.256215302920502</v>
      </c>
      <c r="C81">
        <v>153.58271308523399</v>
      </c>
      <c r="D81">
        <v>47.411611330314201</v>
      </c>
      <c r="E81">
        <v>8.1418456900784193</v>
      </c>
      <c r="F81">
        <v>0.33340094188506803</v>
      </c>
      <c r="G81">
        <v>0.90831514141776803</v>
      </c>
      <c r="H81">
        <v>11.3190476190476</v>
      </c>
      <c r="I81">
        <v>3.61335187760778</v>
      </c>
    </row>
    <row r="82" spans="1:9" x14ac:dyDescent="0.25">
      <c r="A82">
        <v>80</v>
      </c>
      <c r="B82">
        <v>62.464316797214899</v>
      </c>
      <c r="C82">
        <v>160.47299703264</v>
      </c>
      <c r="D82">
        <v>46.934281490263601</v>
      </c>
      <c r="E82">
        <v>16.559199992858598</v>
      </c>
      <c r="F82">
        <v>0.35198508962542202</v>
      </c>
      <c r="G82">
        <v>0.78406999329288396</v>
      </c>
      <c r="H82">
        <v>10.996054114994299</v>
      </c>
      <c r="I82">
        <v>5.2482758620689598</v>
      </c>
    </row>
    <row r="83" spans="1:9" x14ac:dyDescent="0.25">
      <c r="A83">
        <v>81</v>
      </c>
      <c r="B83">
        <v>63.7369748959253</v>
      </c>
      <c r="C83">
        <v>121.673972602739</v>
      </c>
      <c r="D83">
        <v>46.297927674242601</v>
      </c>
      <c r="E83">
        <v>19.4393867468679</v>
      </c>
      <c r="F83">
        <v>0.388624685192969</v>
      </c>
      <c r="G83">
        <v>0.72329359139110505</v>
      </c>
      <c r="H83">
        <v>13.2259913999044</v>
      </c>
      <c r="I83">
        <v>7.6004366812226998</v>
      </c>
    </row>
    <row r="84" spans="1:9" x14ac:dyDescent="0.25">
      <c r="A84">
        <v>82</v>
      </c>
      <c r="B84">
        <v>77.473179502547197</v>
      </c>
      <c r="C84">
        <v>141.88012851286899</v>
      </c>
      <c r="D84">
        <v>48.777862839246602</v>
      </c>
      <c r="E84">
        <v>9.7240920525535994</v>
      </c>
      <c r="F84">
        <v>0.41751882875830298</v>
      </c>
      <c r="G84">
        <v>0.87922274954441004</v>
      </c>
      <c r="H84">
        <v>17.948356807511701</v>
      </c>
      <c r="I84">
        <v>2.8965009810333502</v>
      </c>
    </row>
    <row r="85" spans="1:9" x14ac:dyDescent="0.25">
      <c r="A85">
        <v>83</v>
      </c>
      <c r="B85">
        <v>77.039947177286194</v>
      </c>
      <c r="C85">
        <v>183.928293158022</v>
      </c>
      <c r="D85">
        <v>42.7027943199353</v>
      </c>
      <c r="E85">
        <v>12.1383122463423</v>
      </c>
      <c r="F85">
        <v>0.42662465086120699</v>
      </c>
      <c r="G85">
        <v>0.88676155737804596</v>
      </c>
      <c r="H85">
        <v>14.334388185653999</v>
      </c>
      <c r="I85">
        <v>5.3806275579809002</v>
      </c>
    </row>
    <row r="86" spans="1:9" x14ac:dyDescent="0.25">
      <c r="A86">
        <v>84</v>
      </c>
      <c r="B86">
        <v>82.186480877557003</v>
      </c>
      <c r="C86">
        <v>140.77957896281001</v>
      </c>
      <c r="D86">
        <v>45.0548457659959</v>
      </c>
      <c r="E86">
        <v>16.488371380210701</v>
      </c>
      <c r="F86">
        <v>0.46798137673130202</v>
      </c>
      <c r="G86">
        <v>0.81503679563604903</v>
      </c>
      <c r="H86">
        <v>13.271853986551299</v>
      </c>
      <c r="I86">
        <v>7.0237029233605401</v>
      </c>
    </row>
    <row r="87" spans="1:9" x14ac:dyDescent="0.25">
      <c r="A87">
        <v>85</v>
      </c>
      <c r="B87">
        <v>83.592524509803894</v>
      </c>
      <c r="C87">
        <v>173.328257191201</v>
      </c>
      <c r="D87">
        <v>43.110155561532103</v>
      </c>
      <c r="E87">
        <v>21.391346782328199</v>
      </c>
      <c r="F87">
        <v>0.47452308742636301</v>
      </c>
      <c r="G87">
        <v>0.77483622300093102</v>
      </c>
      <c r="H87">
        <v>12.649298597194299</v>
      </c>
      <c r="I87">
        <v>6.4155251141552503</v>
      </c>
    </row>
    <row r="88" spans="1:9" x14ac:dyDescent="0.25">
      <c r="A88">
        <v>86</v>
      </c>
      <c r="B88">
        <v>53.660042761916699</v>
      </c>
      <c r="C88">
        <v>172.46622322045599</v>
      </c>
      <c r="D88">
        <v>46.847671851071503</v>
      </c>
      <c r="E88">
        <v>6.9447080397085399</v>
      </c>
      <c r="F88">
        <v>0.326451333389154</v>
      </c>
      <c r="G88">
        <v>0.92269005851104202</v>
      </c>
      <c r="H88">
        <v>10.412608918503301</v>
      </c>
      <c r="I88">
        <v>2.93149827963716</v>
      </c>
    </row>
    <row r="89" spans="1:9" x14ac:dyDescent="0.25">
      <c r="A89">
        <v>87</v>
      </c>
      <c r="B89">
        <v>48.330487033522999</v>
      </c>
      <c r="C89">
        <v>158.357295907435</v>
      </c>
      <c r="D89">
        <v>45.048817360759202</v>
      </c>
      <c r="E89">
        <v>8.7720263807278904</v>
      </c>
      <c r="F89">
        <v>0.29560799311532898</v>
      </c>
      <c r="G89">
        <v>0.90020820650950595</v>
      </c>
      <c r="H89">
        <v>11.1290920321185</v>
      </c>
      <c r="I89">
        <v>3.7456911712979202</v>
      </c>
    </row>
    <row r="90" spans="1:9" x14ac:dyDescent="0.25">
      <c r="A90">
        <v>88</v>
      </c>
      <c r="B90">
        <v>47.9628274549978</v>
      </c>
      <c r="C90">
        <v>161.75723049956099</v>
      </c>
      <c r="D90">
        <v>44.229426935998703</v>
      </c>
      <c r="E90">
        <v>11.8088707083032</v>
      </c>
      <c r="F90">
        <v>0.30084107709901198</v>
      </c>
      <c r="G90">
        <v>0.84125263678165296</v>
      </c>
      <c r="H90">
        <v>10.9982547993019</v>
      </c>
      <c r="I90">
        <v>3.99722222222222</v>
      </c>
    </row>
    <row r="91" spans="1:9" x14ac:dyDescent="0.25">
      <c r="A91">
        <v>89</v>
      </c>
      <c r="B91">
        <v>46.420911975947803</v>
      </c>
      <c r="C91">
        <v>143.41927888153</v>
      </c>
      <c r="D91">
        <v>41.175308749525101</v>
      </c>
      <c r="E91">
        <v>10.296943280374901</v>
      </c>
      <c r="F91">
        <v>0.29257577488819198</v>
      </c>
      <c r="G91">
        <v>0.85209172408324396</v>
      </c>
      <c r="H91">
        <v>10.0143415906127</v>
      </c>
      <c r="I91">
        <v>3.2395514780835799</v>
      </c>
    </row>
    <row r="92" spans="1:9" x14ac:dyDescent="0.25">
      <c r="A92">
        <v>90</v>
      </c>
      <c r="B92">
        <v>41.833513903936399</v>
      </c>
      <c r="C92">
        <v>152.32395929694701</v>
      </c>
      <c r="D92">
        <v>42.174841696010802</v>
      </c>
      <c r="E92">
        <v>11.6912833095293</v>
      </c>
      <c r="F92">
        <v>0.28420079246176699</v>
      </c>
      <c r="G92">
        <v>0.87156262962368503</v>
      </c>
      <c r="H92">
        <v>11.49759119064</v>
      </c>
      <c r="I92">
        <v>4.3450470392916403</v>
      </c>
    </row>
    <row r="93" spans="1:9" x14ac:dyDescent="0.25">
      <c r="A93">
        <v>91</v>
      </c>
      <c r="B93">
        <v>89.027217463387601</v>
      </c>
      <c r="C93">
        <v>154.352490945124</v>
      </c>
      <c r="D93">
        <v>34.326684683829299</v>
      </c>
      <c r="E93">
        <v>6.3268755343736904</v>
      </c>
      <c r="F93">
        <v>0.48497943137169103</v>
      </c>
      <c r="G93">
        <v>0.923217387882456</v>
      </c>
      <c r="H93">
        <v>6.48397790055248</v>
      </c>
      <c r="I93">
        <v>3.3374172996814502</v>
      </c>
    </row>
    <row r="94" spans="1:9" x14ac:dyDescent="0.25">
      <c r="A94">
        <v>92</v>
      </c>
      <c r="B94">
        <v>47.1682603111174</v>
      </c>
      <c r="C94">
        <v>149.765914511098</v>
      </c>
      <c r="D94">
        <v>37.869959140680102</v>
      </c>
      <c r="E94">
        <v>15.6413957811539</v>
      </c>
      <c r="F94">
        <v>0.30791216187249199</v>
      </c>
      <c r="G94">
        <v>0.83331258053604795</v>
      </c>
      <c r="H94">
        <v>8.3911764705882295</v>
      </c>
      <c r="I94">
        <v>6.9123962210134504</v>
      </c>
    </row>
    <row r="95" spans="1:9" x14ac:dyDescent="0.25">
      <c r="A95">
        <v>93</v>
      </c>
      <c r="B95">
        <v>37.179804141916797</v>
      </c>
      <c r="C95">
        <v>136.95226773957501</v>
      </c>
      <c r="D95">
        <v>38.281364252641097</v>
      </c>
      <c r="E95">
        <v>5.3016439075128803</v>
      </c>
      <c r="F95">
        <v>0.25773597852011898</v>
      </c>
      <c r="G95">
        <v>0.92173115912372305</v>
      </c>
      <c r="H95">
        <v>9.0741704619388397</v>
      </c>
      <c r="I95">
        <v>2.97521941146102</v>
      </c>
    </row>
    <row r="96" spans="1:9" x14ac:dyDescent="0.25">
      <c r="A96">
        <v>94</v>
      </c>
      <c r="B96">
        <v>38.810251070230201</v>
      </c>
      <c r="C96">
        <v>166.046557377049</v>
      </c>
      <c r="D96">
        <v>40.572744429613699</v>
      </c>
      <c r="E96">
        <v>10.340715882476699</v>
      </c>
      <c r="F96">
        <v>0.25542523722414801</v>
      </c>
      <c r="G96">
        <v>0.87834361567387198</v>
      </c>
      <c r="H96">
        <v>9.3979289940828394</v>
      </c>
      <c r="I96">
        <v>4.2383790226459999</v>
      </c>
    </row>
    <row r="97" spans="1:9" x14ac:dyDescent="0.25">
      <c r="A97">
        <v>95</v>
      </c>
      <c r="B97">
        <v>46.199793723294498</v>
      </c>
      <c r="C97">
        <v>110.902584493041</v>
      </c>
      <c r="D97">
        <v>39.803749877781797</v>
      </c>
      <c r="E97">
        <v>28.614684087883401</v>
      </c>
      <c r="F97">
        <v>0.293835838889145</v>
      </c>
      <c r="G97">
        <v>0.56635040316478602</v>
      </c>
      <c r="H97">
        <v>8.4535585042219505</v>
      </c>
      <c r="I97">
        <v>8.7333333333333307</v>
      </c>
    </row>
    <row r="98" spans="1:9" x14ac:dyDescent="0.25">
      <c r="A98">
        <v>96</v>
      </c>
      <c r="B98">
        <v>45.1497516872532</v>
      </c>
      <c r="C98">
        <v>154.78067458268799</v>
      </c>
      <c r="D98">
        <v>36.718708811236297</v>
      </c>
      <c r="E98">
        <v>3.9734330406473699</v>
      </c>
      <c r="F98">
        <v>0.3138720380842</v>
      </c>
      <c r="G98">
        <v>0.95882788889519299</v>
      </c>
      <c r="H98">
        <v>9</v>
      </c>
      <c r="I98">
        <v>2.7878342638847999</v>
      </c>
    </row>
    <row r="99" spans="1:9" x14ac:dyDescent="0.25">
      <c r="A99">
        <v>97</v>
      </c>
      <c r="B99">
        <v>43.484909456740397</v>
      </c>
      <c r="C99">
        <v>134.60110041265401</v>
      </c>
      <c r="D99">
        <v>38.736725657867403</v>
      </c>
      <c r="E99">
        <v>22.233696171558101</v>
      </c>
      <c r="F99">
        <v>0.30104730139654601</v>
      </c>
      <c r="G99">
        <v>0.72692397980079804</v>
      </c>
      <c r="H99">
        <v>9.7040709812108492</v>
      </c>
      <c r="I99">
        <v>8.0452674897119305</v>
      </c>
    </row>
    <row r="100" spans="1:9" x14ac:dyDescent="0.25">
      <c r="A100">
        <v>98</v>
      </c>
      <c r="B100">
        <v>62.541766518315598</v>
      </c>
      <c r="C100">
        <v>192.93023611801999</v>
      </c>
      <c r="D100">
        <v>27.234665235363799</v>
      </c>
      <c r="E100">
        <v>3.9186297915092898</v>
      </c>
      <c r="F100">
        <v>0.464893158429114</v>
      </c>
      <c r="G100">
        <v>0.96086015662026703</v>
      </c>
      <c r="H100">
        <v>8.3797043010752592</v>
      </c>
      <c r="I100">
        <v>2.1065242026873801</v>
      </c>
    </row>
    <row r="101" spans="1:9" x14ac:dyDescent="0.25">
      <c r="A101">
        <v>99</v>
      </c>
      <c r="B101">
        <v>64.933859165637102</v>
      </c>
      <c r="C101">
        <v>140.443169398907</v>
      </c>
      <c r="D101">
        <v>36.186629712524201</v>
      </c>
      <c r="E101">
        <v>20.888481876080402</v>
      </c>
      <c r="F101">
        <v>0.46781594558003298</v>
      </c>
      <c r="G101">
        <v>0.77448083525231004</v>
      </c>
      <c r="H101">
        <v>8.3624907338769408</v>
      </c>
      <c r="I101">
        <v>7.8010471204188399</v>
      </c>
    </row>
    <row r="102" spans="1:9" x14ac:dyDescent="0.25">
      <c r="A102">
        <v>100</v>
      </c>
      <c r="B102">
        <v>52.840291190016302</v>
      </c>
      <c r="C102">
        <v>136.79049130947999</v>
      </c>
      <c r="D102">
        <v>40.549768290557402</v>
      </c>
      <c r="E102">
        <v>5.7252022313221698</v>
      </c>
      <c r="F102">
        <v>0.36889270230790999</v>
      </c>
      <c r="G102">
        <v>0.92887846944367802</v>
      </c>
      <c r="H102">
        <v>10.866515837104</v>
      </c>
      <c r="I102">
        <v>3.2498759715561398</v>
      </c>
    </row>
    <row r="103" spans="1:9" x14ac:dyDescent="0.25">
      <c r="A103">
        <v>101</v>
      </c>
      <c r="B103">
        <v>48.132615335155101</v>
      </c>
      <c r="C103">
        <v>180.887396189545</v>
      </c>
      <c r="D103">
        <v>36.637259939769002</v>
      </c>
      <c r="E103">
        <v>5.2856465464709297</v>
      </c>
      <c r="F103">
        <v>0.346137082606784</v>
      </c>
      <c r="G103">
        <v>0.93289088619647798</v>
      </c>
      <c r="H103">
        <v>9.7437244600116699</v>
      </c>
      <c r="I103">
        <v>2.4384640630127898</v>
      </c>
    </row>
    <row r="104" spans="1:9" x14ac:dyDescent="0.25">
      <c r="A104">
        <v>102</v>
      </c>
      <c r="B104">
        <v>89.133917237877597</v>
      </c>
      <c r="C104">
        <v>178.738802197431</v>
      </c>
      <c r="D104">
        <v>39.474647371870702</v>
      </c>
      <c r="E104">
        <v>8.76081618314808</v>
      </c>
      <c r="F104">
        <v>0.45995705061005798</v>
      </c>
      <c r="G104">
        <v>0.91201646405076597</v>
      </c>
      <c r="H104">
        <v>8.3416243654822306</v>
      </c>
      <c r="I104">
        <v>3.31857498900454</v>
      </c>
    </row>
    <row r="105" spans="1:9" x14ac:dyDescent="0.25">
      <c r="A105">
        <v>103</v>
      </c>
      <c r="B105">
        <v>94.291977738563801</v>
      </c>
      <c r="C105">
        <v>158.36879832474199</v>
      </c>
      <c r="D105">
        <v>43.157407727290398</v>
      </c>
      <c r="E105">
        <v>6.6238916893048101</v>
      </c>
      <c r="F105">
        <v>0.49229174272593901</v>
      </c>
      <c r="G105">
        <v>0.91733245033784205</v>
      </c>
      <c r="H105">
        <v>9.5789473684210495</v>
      </c>
      <c r="I105">
        <v>3.1592244418331301</v>
      </c>
    </row>
    <row r="106" spans="1:9" x14ac:dyDescent="0.25">
      <c r="A106">
        <v>104</v>
      </c>
      <c r="B106">
        <v>82.003097307063499</v>
      </c>
      <c r="C106">
        <v>137.57514147977301</v>
      </c>
      <c r="D106">
        <v>39.007269225384697</v>
      </c>
      <c r="E106">
        <v>12.5874272433848</v>
      </c>
      <c r="F106">
        <v>0.45385583389246398</v>
      </c>
      <c r="G106">
        <v>0.80509829398924304</v>
      </c>
      <c r="H106">
        <v>8.0236983842010705</v>
      </c>
      <c r="I106">
        <v>3.8120149468237998</v>
      </c>
    </row>
    <row r="107" spans="1:9" x14ac:dyDescent="0.25">
      <c r="A107">
        <v>105</v>
      </c>
      <c r="B107">
        <v>49.879905892417902</v>
      </c>
      <c r="C107">
        <v>187.648275862068</v>
      </c>
      <c r="D107">
        <v>41.452378021014297</v>
      </c>
      <c r="E107">
        <v>14.4815187646625</v>
      </c>
      <c r="F107">
        <v>0.33626644750916701</v>
      </c>
      <c r="G107">
        <v>0.84703217727421598</v>
      </c>
      <c r="H107">
        <v>10.6745263157894</v>
      </c>
      <c r="I107">
        <v>4.9399293286218997</v>
      </c>
    </row>
    <row r="108" spans="1:9" x14ac:dyDescent="0.25">
      <c r="A108">
        <v>106</v>
      </c>
      <c r="B108">
        <v>57.917700112739503</v>
      </c>
      <c r="C108">
        <v>117.07911392405001</v>
      </c>
      <c r="D108">
        <v>39.513061048572098</v>
      </c>
      <c r="E108">
        <v>32.106648802925697</v>
      </c>
      <c r="F108">
        <v>0.37064608557471601</v>
      </c>
      <c r="G108">
        <v>0.63053507241129203</v>
      </c>
      <c r="H108">
        <v>12.040540540540499</v>
      </c>
      <c r="I108">
        <v>12.2259887005649</v>
      </c>
    </row>
    <row r="109" spans="1:9" x14ac:dyDescent="0.25">
      <c r="A109">
        <v>107</v>
      </c>
      <c r="B109">
        <v>48.830267683565097</v>
      </c>
      <c r="C109">
        <v>166.70110643602899</v>
      </c>
      <c r="D109">
        <v>32.773635410870902</v>
      </c>
      <c r="E109">
        <v>8.4317387979749601</v>
      </c>
      <c r="F109">
        <v>0.35057396414981401</v>
      </c>
      <c r="G109">
        <v>0.90122499383009702</v>
      </c>
      <c r="H109">
        <v>7.2835294117647003</v>
      </c>
      <c r="I109">
        <v>3.07339955849889</v>
      </c>
    </row>
    <row r="110" spans="1:9" x14ac:dyDescent="0.25">
      <c r="A110">
        <v>108</v>
      </c>
      <c r="B110">
        <v>64.791444529068201</v>
      </c>
      <c r="C110">
        <v>191.98672935466701</v>
      </c>
      <c r="D110">
        <v>26.7795886450238</v>
      </c>
      <c r="E110">
        <v>7.7258476895203803</v>
      </c>
      <c r="F110">
        <v>0.45264185536537799</v>
      </c>
      <c r="G110">
        <v>0.93827194488672905</v>
      </c>
      <c r="H110">
        <v>6.0397489539748896</v>
      </c>
      <c r="I110">
        <v>3.7136286613410698</v>
      </c>
    </row>
    <row r="111" spans="1:9" x14ac:dyDescent="0.25">
      <c r="A111">
        <v>109</v>
      </c>
      <c r="B111">
        <v>68.282561078348706</v>
      </c>
      <c r="C111">
        <v>160.62505494505399</v>
      </c>
      <c r="D111">
        <v>37.374488141632398</v>
      </c>
      <c r="E111">
        <v>12.5000952726715</v>
      </c>
      <c r="F111">
        <v>0.40994308732345802</v>
      </c>
      <c r="G111">
        <v>0.87417827968489803</v>
      </c>
      <c r="H111">
        <v>8.4744479495268106</v>
      </c>
      <c r="I111">
        <v>5.0215545395166501</v>
      </c>
    </row>
    <row r="112" spans="1:9" x14ac:dyDescent="0.25">
      <c r="A112">
        <v>110</v>
      </c>
      <c r="B112">
        <v>82.059103431004203</v>
      </c>
      <c r="C112">
        <v>197.00920941967999</v>
      </c>
      <c r="D112">
        <v>30.356090367436199</v>
      </c>
      <c r="E112">
        <v>7.1482927298112999</v>
      </c>
      <c r="F112">
        <v>0.49213008724846302</v>
      </c>
      <c r="G112">
        <v>0.93245213822455097</v>
      </c>
      <c r="H112">
        <v>6.4611825192802002</v>
      </c>
      <c r="I112">
        <v>2.8456303724928298</v>
      </c>
    </row>
    <row r="113" spans="1:9" x14ac:dyDescent="0.25">
      <c r="A113">
        <v>111</v>
      </c>
      <c r="B113">
        <v>61.624373956594297</v>
      </c>
      <c r="C113">
        <v>178.14846581299801</v>
      </c>
      <c r="D113">
        <v>36.0091144550886</v>
      </c>
      <c r="E113">
        <v>5.3737721777058596</v>
      </c>
      <c r="F113">
        <v>0.38808046037277</v>
      </c>
      <c r="G113">
        <v>0.94018732590078402</v>
      </c>
      <c r="H113">
        <v>9.8153428377460905</v>
      </c>
      <c r="I113">
        <v>2.6124488868696001</v>
      </c>
    </row>
    <row r="114" spans="1:9" x14ac:dyDescent="0.25">
      <c r="A114">
        <v>112</v>
      </c>
      <c r="B114">
        <v>70.742988084326299</v>
      </c>
      <c r="C114">
        <v>135.16603024285899</v>
      </c>
      <c r="D114">
        <v>39.631914352428502</v>
      </c>
      <c r="E114">
        <v>9.0910087505849901</v>
      </c>
      <c r="F114">
        <v>0.41040141136566599</v>
      </c>
      <c r="G114">
        <v>0.86685880426547302</v>
      </c>
      <c r="H114">
        <v>11.5058997050147</v>
      </c>
      <c r="I114">
        <v>3.7730325006715</v>
      </c>
    </row>
    <row r="115" spans="1:9" x14ac:dyDescent="0.25">
      <c r="A115">
        <v>113</v>
      </c>
      <c r="B115">
        <v>69.3865678892397</v>
      </c>
      <c r="C115">
        <v>148.71149317004199</v>
      </c>
      <c r="D115">
        <v>39.757094861807197</v>
      </c>
      <c r="E115">
        <v>11.3250703588094</v>
      </c>
      <c r="F115">
        <v>0.40852437629829802</v>
      </c>
      <c r="G115">
        <v>0.86831627699386904</v>
      </c>
      <c r="H115">
        <v>10.582825203252</v>
      </c>
      <c r="I115">
        <v>4.6751317680881597</v>
      </c>
    </row>
    <row r="116" spans="1:9" x14ac:dyDescent="0.25">
      <c r="A116">
        <v>114</v>
      </c>
      <c r="B116">
        <v>91.163229596300397</v>
      </c>
      <c r="C116">
        <v>163.48556077904601</v>
      </c>
      <c r="D116">
        <v>34.131945260272197</v>
      </c>
      <c r="E116">
        <v>13.465446558176501</v>
      </c>
      <c r="F116">
        <v>0.47902573453495201</v>
      </c>
      <c r="G116">
        <v>0.81334207361219601</v>
      </c>
      <c r="H116">
        <v>6.1880296610169401</v>
      </c>
      <c r="I116">
        <v>4.0094339622641497</v>
      </c>
    </row>
    <row r="117" spans="1:9" x14ac:dyDescent="0.25">
      <c r="A117">
        <v>115</v>
      </c>
      <c r="B117">
        <v>69.0937090432503</v>
      </c>
      <c r="C117">
        <v>202.95404065097401</v>
      </c>
      <c r="D117">
        <v>37.104918400190599</v>
      </c>
      <c r="E117">
        <v>5.7189406990357696</v>
      </c>
      <c r="F117">
        <v>0.410532946171621</v>
      </c>
      <c r="G117">
        <v>0.94428713723985802</v>
      </c>
      <c r="H117">
        <v>9.2470076169749706</v>
      </c>
      <c r="I117">
        <v>2.8854838709677399</v>
      </c>
    </row>
    <row r="118" spans="1:9" x14ac:dyDescent="0.25">
      <c r="A118">
        <v>116</v>
      </c>
      <c r="B118">
        <v>54.663471778487697</v>
      </c>
      <c r="C118">
        <v>176.76833083934099</v>
      </c>
      <c r="D118">
        <v>39.123153444855603</v>
      </c>
      <c r="E118">
        <v>9.6139120162690297</v>
      </c>
      <c r="F118">
        <v>0.33721538455053401</v>
      </c>
      <c r="G118">
        <v>0.89950411755589998</v>
      </c>
      <c r="H118">
        <v>9.3177054605625997</v>
      </c>
      <c r="I118">
        <v>3.6640488656195398</v>
      </c>
    </row>
    <row r="119" spans="1:9" x14ac:dyDescent="0.25">
      <c r="A119">
        <v>117</v>
      </c>
      <c r="B119">
        <v>45.915088091137797</v>
      </c>
      <c r="C119">
        <v>147.05994065281899</v>
      </c>
      <c r="D119">
        <v>39.9698829462153</v>
      </c>
      <c r="E119">
        <v>18.143661972602999</v>
      </c>
      <c r="F119">
        <v>0.296031491276395</v>
      </c>
      <c r="G119">
        <v>0.78987848390594795</v>
      </c>
      <c r="H119">
        <v>9.6999999999999993</v>
      </c>
      <c r="I119">
        <v>6.6041335453100096</v>
      </c>
    </row>
    <row r="120" spans="1:9" x14ac:dyDescent="0.25">
      <c r="A120">
        <v>118</v>
      </c>
      <c r="B120">
        <v>64.161345340428397</v>
      </c>
      <c r="C120">
        <v>151.55386350817801</v>
      </c>
      <c r="D120">
        <v>32.961968163257303</v>
      </c>
      <c r="E120">
        <v>9.8085409058846693</v>
      </c>
      <c r="F120">
        <v>0.44390907287480802</v>
      </c>
      <c r="G120">
        <v>0.88022255763608903</v>
      </c>
      <c r="H120">
        <v>8.4264919941775798</v>
      </c>
      <c r="I120">
        <v>3.7248484848484802</v>
      </c>
    </row>
    <row r="121" spans="1:9" x14ac:dyDescent="0.25">
      <c r="A121">
        <v>119</v>
      </c>
      <c r="B121">
        <v>53.835276368125001</v>
      </c>
      <c r="C121">
        <v>126.584967320261</v>
      </c>
      <c r="D121">
        <v>42.704456764267398</v>
      </c>
      <c r="E121">
        <v>32.330131219339997</v>
      </c>
      <c r="F121">
        <v>0.34555767891582101</v>
      </c>
      <c r="G121">
        <v>0.635650613110183</v>
      </c>
      <c r="H121">
        <v>11.084763390535599</v>
      </c>
      <c r="I121">
        <v>11.7941787941787</v>
      </c>
    </row>
    <row r="122" spans="1:9" x14ac:dyDescent="0.25">
      <c r="A122">
        <v>120</v>
      </c>
      <c r="B122">
        <v>67.044019693020502</v>
      </c>
      <c r="C122">
        <v>158.37738317757001</v>
      </c>
      <c r="D122">
        <v>44.5155195098368</v>
      </c>
      <c r="E122">
        <v>12.6024238019652</v>
      </c>
      <c r="F122">
        <v>0.40189997551889001</v>
      </c>
      <c r="G122">
        <v>0.85302087900221302</v>
      </c>
      <c r="H122">
        <v>15.5774907749077</v>
      </c>
      <c r="I122">
        <v>4.9688489968320999</v>
      </c>
    </row>
    <row r="123" spans="1:9" x14ac:dyDescent="0.25">
      <c r="A123">
        <v>121</v>
      </c>
      <c r="B123">
        <v>47.539917282867499</v>
      </c>
      <c r="C123">
        <v>174.51096325419601</v>
      </c>
      <c r="D123">
        <v>45.8832525895168</v>
      </c>
      <c r="E123">
        <v>9.7962028803435004</v>
      </c>
      <c r="F123">
        <v>0.308573139954673</v>
      </c>
      <c r="G123">
        <v>0.89042967929387595</v>
      </c>
      <c r="H123">
        <v>13.349908759124</v>
      </c>
      <c r="I123">
        <v>3.1469772601220098</v>
      </c>
    </row>
    <row r="124" spans="1:9" x14ac:dyDescent="0.25">
      <c r="A124">
        <v>122</v>
      </c>
      <c r="B124">
        <v>57.379318794413102</v>
      </c>
      <c r="C124">
        <v>185.72416948198199</v>
      </c>
      <c r="D124">
        <v>44.845080672943297</v>
      </c>
      <c r="E124">
        <v>5.8735519533489597</v>
      </c>
      <c r="F124">
        <v>0.35674886499080699</v>
      </c>
      <c r="G124">
        <v>0.92732170801071101</v>
      </c>
      <c r="H124">
        <v>14.3278008298755</v>
      </c>
      <c r="I124">
        <v>2.7450980392156801</v>
      </c>
    </row>
    <row r="125" spans="1:9" x14ac:dyDescent="0.25">
      <c r="A125">
        <v>123</v>
      </c>
      <c r="B125">
        <v>51.462636124671398</v>
      </c>
      <c r="C125">
        <v>152.00161787365101</v>
      </c>
      <c r="D125">
        <v>49.075117822209599</v>
      </c>
      <c r="E125">
        <v>8.5297890345472105</v>
      </c>
      <c r="F125">
        <v>0.31255584453125201</v>
      </c>
      <c r="G125">
        <v>0.90090166955538997</v>
      </c>
      <c r="H125">
        <v>14.890052356020901</v>
      </c>
      <c r="I125">
        <v>4.2931131019036899</v>
      </c>
    </row>
    <row r="126" spans="1:9" x14ac:dyDescent="0.25">
      <c r="A126">
        <v>124</v>
      </c>
      <c r="B126">
        <v>57.264298005870998</v>
      </c>
      <c r="C126">
        <v>170.468873676329</v>
      </c>
      <c r="D126">
        <v>35.519324277574803</v>
      </c>
      <c r="E126">
        <v>12.4351306038442</v>
      </c>
      <c r="F126">
        <v>0.36333006117425698</v>
      </c>
      <c r="G126">
        <v>0.84527601447881595</v>
      </c>
      <c r="H126">
        <v>7.8017021276595697</v>
      </c>
      <c r="I126">
        <v>4.3521063302545597</v>
      </c>
    </row>
    <row r="127" spans="1:9" x14ac:dyDescent="0.25">
      <c r="A127">
        <v>125</v>
      </c>
      <c r="B127">
        <v>82.811817168338905</v>
      </c>
      <c r="C127">
        <v>180.94544897333699</v>
      </c>
      <c r="D127">
        <v>20.297984082190698</v>
      </c>
      <c r="E127">
        <v>14.3098920218399</v>
      </c>
      <c r="F127">
        <v>0.58367861188820103</v>
      </c>
      <c r="G127">
        <v>0.85961136901184598</v>
      </c>
      <c r="H127">
        <v>5.7141666666666602</v>
      </c>
      <c r="I127">
        <v>5.8214285714285703</v>
      </c>
    </row>
    <row r="128" spans="1:9" x14ac:dyDescent="0.25">
      <c r="A128">
        <v>126</v>
      </c>
      <c r="B128">
        <v>74.520348837209298</v>
      </c>
      <c r="C128">
        <v>172.15292385359601</v>
      </c>
      <c r="D128">
        <v>18.658494059161399</v>
      </c>
      <c r="E128">
        <v>6.2859932443858897</v>
      </c>
      <c r="F128">
        <v>0.60834311158661303</v>
      </c>
      <c r="G128">
        <v>0.92428627369679195</v>
      </c>
      <c r="H128">
        <v>6.1907719609582896</v>
      </c>
      <c r="I128">
        <v>2.7629083245521602</v>
      </c>
    </row>
    <row r="129" spans="1:9" x14ac:dyDescent="0.25">
      <c r="A129">
        <v>127</v>
      </c>
      <c r="B129">
        <v>72.946482122260605</v>
      </c>
      <c r="C129">
        <v>174.25358851674599</v>
      </c>
      <c r="D129">
        <v>24.234562516088001</v>
      </c>
      <c r="E129">
        <v>9.1698744554685891</v>
      </c>
      <c r="F129">
        <v>0.54566936965467805</v>
      </c>
      <c r="G129">
        <v>0.91338153331210903</v>
      </c>
      <c r="H129">
        <v>7.3698979591836702</v>
      </c>
      <c r="I129">
        <v>3.8414339882799</v>
      </c>
    </row>
    <row r="130" spans="1:9" x14ac:dyDescent="0.25">
      <c r="A130">
        <v>128</v>
      </c>
      <c r="B130">
        <v>77.700854700854705</v>
      </c>
      <c r="C130">
        <v>152.31343596188</v>
      </c>
      <c r="D130">
        <v>24.819809889691602</v>
      </c>
      <c r="E130">
        <v>16.150835739187499</v>
      </c>
      <c r="F130">
        <v>0.53837374834159901</v>
      </c>
      <c r="G130">
        <v>0.84719899043695701</v>
      </c>
      <c r="H130">
        <v>7.32671480144404</v>
      </c>
      <c r="I130">
        <v>7.8866626794258297</v>
      </c>
    </row>
    <row r="131" spans="1:9" x14ac:dyDescent="0.25">
      <c r="A131">
        <v>129</v>
      </c>
      <c r="B131">
        <v>73.495923431407306</v>
      </c>
      <c r="C131">
        <v>134.312353217473</v>
      </c>
      <c r="D131">
        <v>23.143146387955198</v>
      </c>
      <c r="E131">
        <v>21.111871517469801</v>
      </c>
      <c r="F131">
        <v>0.56692604644496203</v>
      </c>
      <c r="G131">
        <v>0.72818608039688104</v>
      </c>
      <c r="H131">
        <v>7.1778215223097099</v>
      </c>
      <c r="I131">
        <v>6.2336956521739104</v>
      </c>
    </row>
    <row r="132" spans="1:9" x14ac:dyDescent="0.25">
      <c r="A132">
        <v>130</v>
      </c>
      <c r="B132">
        <v>81.720427435387606</v>
      </c>
      <c r="C132">
        <v>166.452285485164</v>
      </c>
      <c r="D132">
        <v>22.905335205401901</v>
      </c>
      <c r="E132">
        <v>17.274276876242698</v>
      </c>
      <c r="F132">
        <v>0.57115380148971495</v>
      </c>
      <c r="G132">
        <v>0.87900842212608998</v>
      </c>
      <c r="H132">
        <v>6.6577060931899599</v>
      </c>
      <c r="I132">
        <v>8.2602770330652309</v>
      </c>
    </row>
    <row r="133" spans="1:9" x14ac:dyDescent="0.25">
      <c r="A133">
        <v>131</v>
      </c>
      <c r="B133">
        <v>54.933151680290599</v>
      </c>
      <c r="C133">
        <v>126.74573637808901</v>
      </c>
      <c r="D133">
        <v>43.938708312021902</v>
      </c>
      <c r="E133">
        <v>7.5217505498838699</v>
      </c>
      <c r="F133">
        <v>0.346328945827719</v>
      </c>
      <c r="G133">
        <v>0.90216201941255103</v>
      </c>
      <c r="H133">
        <v>12.513698630136901</v>
      </c>
      <c r="I133">
        <v>3.3396635015825402</v>
      </c>
    </row>
    <row r="134" spans="1:9" x14ac:dyDescent="0.25">
      <c r="A134">
        <v>132</v>
      </c>
      <c r="B134">
        <v>42.690982266381504</v>
      </c>
      <c r="C134">
        <v>173.12655265526499</v>
      </c>
      <c r="D134">
        <v>44.834778937424304</v>
      </c>
      <c r="E134">
        <v>5.10325410733825</v>
      </c>
      <c r="F134">
        <v>0.27568480900082498</v>
      </c>
      <c r="G134">
        <v>0.94254246513085105</v>
      </c>
      <c r="H134">
        <v>11.890673575129499</v>
      </c>
      <c r="I134">
        <v>2.60867650297291</v>
      </c>
    </row>
    <row r="135" spans="1:9" x14ac:dyDescent="0.25">
      <c r="A135">
        <v>133</v>
      </c>
      <c r="B135">
        <v>45.507815339876402</v>
      </c>
      <c r="C135">
        <v>172.21570868713201</v>
      </c>
      <c r="D135">
        <v>41.170625104104097</v>
      </c>
      <c r="E135">
        <v>11.4886138492847</v>
      </c>
      <c r="F135">
        <v>0.29499285110615903</v>
      </c>
      <c r="G135">
        <v>0.88994426359566103</v>
      </c>
      <c r="H135">
        <v>9.9927693420101207</v>
      </c>
      <c r="I135">
        <v>5.5145190562613404</v>
      </c>
    </row>
    <row r="136" spans="1:9" x14ac:dyDescent="0.25">
      <c r="A136">
        <v>134</v>
      </c>
      <c r="B136">
        <v>59.950525848022501</v>
      </c>
      <c r="C136">
        <v>198.88851261028401</v>
      </c>
      <c r="D136">
        <v>41.074915960811303</v>
      </c>
      <c r="E136">
        <v>6.4850346524497304</v>
      </c>
      <c r="F136">
        <v>0.347421105347542</v>
      </c>
      <c r="G136">
        <v>0.93737980182819303</v>
      </c>
      <c r="H136">
        <v>9.3150851581508505</v>
      </c>
      <c r="I136">
        <v>3.0037117228580201</v>
      </c>
    </row>
    <row r="137" spans="1:9" x14ac:dyDescent="0.25">
      <c r="A137">
        <v>135</v>
      </c>
      <c r="B137">
        <v>45.4626893239748</v>
      </c>
      <c r="C137">
        <v>136.28790116825499</v>
      </c>
      <c r="D137">
        <v>42.379025718614898</v>
      </c>
      <c r="E137">
        <v>16.509270786259702</v>
      </c>
      <c r="F137">
        <v>0.30481655659370799</v>
      </c>
      <c r="G137">
        <v>0.77895144042875497</v>
      </c>
      <c r="H137">
        <v>11.4760522496371</v>
      </c>
      <c r="I137">
        <v>6.0270270270270201</v>
      </c>
    </row>
    <row r="138" spans="1:9" x14ac:dyDescent="0.25">
      <c r="A138">
        <v>136</v>
      </c>
      <c r="B138">
        <v>40.938152011922497</v>
      </c>
      <c r="C138">
        <v>103.90695503345199</v>
      </c>
      <c r="D138">
        <v>39.241550378441097</v>
      </c>
      <c r="E138">
        <v>12.0863824055048</v>
      </c>
      <c r="F138">
        <v>0.29954101684845302</v>
      </c>
      <c r="G138">
        <v>0.80405945918182098</v>
      </c>
      <c r="H138">
        <v>11.3243654822335</v>
      </c>
      <c r="I138">
        <v>5.3536206130608601</v>
      </c>
    </row>
    <row r="139" spans="1:9" x14ac:dyDescent="0.25">
      <c r="A139">
        <v>137</v>
      </c>
      <c r="B139">
        <v>34.818031885651401</v>
      </c>
      <c r="C139">
        <v>180.76732814010299</v>
      </c>
      <c r="D139">
        <v>37.6840165944026</v>
      </c>
      <c r="E139">
        <v>7.6447752986122399</v>
      </c>
      <c r="F139">
        <v>0.25969231367655599</v>
      </c>
      <c r="G139">
        <v>0.928405264759945</v>
      </c>
      <c r="H139">
        <v>9.4460839954597002</v>
      </c>
      <c r="I139">
        <v>3.2436601859678702</v>
      </c>
    </row>
    <row r="140" spans="1:9" x14ac:dyDescent="0.25">
      <c r="A140">
        <v>138</v>
      </c>
      <c r="B140">
        <v>46.185855434217302</v>
      </c>
      <c r="C140">
        <v>177.070320172854</v>
      </c>
      <c r="D140">
        <v>35.214827897239097</v>
      </c>
      <c r="E140">
        <v>6.5699515414413803</v>
      </c>
      <c r="F140">
        <v>0.34485175668983598</v>
      </c>
      <c r="G140">
        <v>0.92526471858018999</v>
      </c>
      <c r="H140">
        <v>8.8752252252252202</v>
      </c>
      <c r="I140">
        <v>2.8647514525500299</v>
      </c>
    </row>
    <row r="141" spans="1:9" x14ac:dyDescent="0.25">
      <c r="A141">
        <v>139</v>
      </c>
      <c r="B141">
        <v>37.370734669095299</v>
      </c>
      <c r="C141">
        <v>147.894011861488</v>
      </c>
      <c r="D141">
        <v>34.3886095241538</v>
      </c>
      <c r="E141">
        <v>14.289755790971901</v>
      </c>
      <c r="F141">
        <v>0.280634904919151</v>
      </c>
      <c r="G141">
        <v>0.81518659076601596</v>
      </c>
      <c r="H141">
        <v>8.7072282891315602</v>
      </c>
      <c r="I141">
        <v>4.1708723864455601</v>
      </c>
    </row>
    <row r="142" spans="1:9" x14ac:dyDescent="0.25">
      <c r="A142">
        <v>140</v>
      </c>
      <c r="B142">
        <v>34.237660212707901</v>
      </c>
      <c r="C142">
        <v>196.152455558903</v>
      </c>
      <c r="D142">
        <v>39.756731448859099</v>
      </c>
      <c r="E142">
        <v>7.6647569501618902</v>
      </c>
      <c r="F142">
        <v>0.25821456049015401</v>
      </c>
      <c r="G142">
        <v>0.926063703081622</v>
      </c>
      <c r="H142">
        <v>10.722972972972901</v>
      </c>
      <c r="I142">
        <v>3.0832386363636299</v>
      </c>
    </row>
    <row r="143" spans="1:9" x14ac:dyDescent="0.25">
      <c r="A143">
        <v>141</v>
      </c>
      <c r="B143">
        <v>44.151047151047102</v>
      </c>
      <c r="C143">
        <v>163.23758389261701</v>
      </c>
      <c r="D143">
        <v>41.0115086944149</v>
      </c>
      <c r="E143">
        <v>12.4829944411771</v>
      </c>
      <c r="F143">
        <v>0.32468406689748902</v>
      </c>
      <c r="G143">
        <v>0.84314325632827603</v>
      </c>
      <c r="H143">
        <v>11.430107526881701</v>
      </c>
      <c r="I143">
        <v>4.0574912891985999</v>
      </c>
    </row>
    <row r="144" spans="1:9" x14ac:dyDescent="0.25">
      <c r="A144">
        <v>142</v>
      </c>
      <c r="B144">
        <v>86.469740634005703</v>
      </c>
      <c r="C144">
        <v>174.31256397134001</v>
      </c>
      <c r="D144">
        <v>45.795062157384599</v>
      </c>
      <c r="E144">
        <v>7.34107432154366</v>
      </c>
      <c r="F144">
        <v>0.44074626714149101</v>
      </c>
      <c r="G144">
        <v>0.92247179113004496</v>
      </c>
      <c r="H144">
        <v>10.9157150625339</v>
      </c>
      <c r="I144">
        <v>3.2101335428122502</v>
      </c>
    </row>
    <row r="145" spans="1:9" x14ac:dyDescent="0.25">
      <c r="A145">
        <v>143</v>
      </c>
      <c r="B145">
        <v>47.210504260371501</v>
      </c>
      <c r="C145">
        <v>169.11263844936701</v>
      </c>
      <c r="D145">
        <v>33.7560399910247</v>
      </c>
      <c r="E145">
        <v>8.3662454076534605</v>
      </c>
      <c r="F145">
        <v>0.33037415278504501</v>
      </c>
      <c r="G145">
        <v>0.91113487956943995</v>
      </c>
      <c r="H145">
        <v>8.6383342840844204</v>
      </c>
      <c r="I145">
        <v>3.4163864261693599</v>
      </c>
    </row>
    <row r="146" spans="1:9" x14ac:dyDescent="0.25">
      <c r="A146">
        <v>144</v>
      </c>
      <c r="B146">
        <v>95.744692144373602</v>
      </c>
      <c r="C146">
        <v>163.95436241610699</v>
      </c>
      <c r="D146">
        <v>42.191428443295997</v>
      </c>
      <c r="E146">
        <v>6.0481501984810402</v>
      </c>
      <c r="F146">
        <v>0.50559716318608705</v>
      </c>
      <c r="G146">
        <v>0.92670022001929797</v>
      </c>
      <c r="H146">
        <v>10.783906554185499</v>
      </c>
      <c r="I146">
        <v>2.7590149516270799</v>
      </c>
    </row>
    <row r="147" spans="1:9" x14ac:dyDescent="0.25">
      <c r="A147">
        <v>145</v>
      </c>
      <c r="B147">
        <v>112.18746158574</v>
      </c>
      <c r="C147">
        <v>151.784230991974</v>
      </c>
      <c r="D147">
        <v>39.225356416579601</v>
      </c>
      <c r="E147">
        <v>10.643602484589501</v>
      </c>
      <c r="F147">
        <v>0.51943852552685499</v>
      </c>
      <c r="G147">
        <v>0.85951534171865096</v>
      </c>
      <c r="H147">
        <v>13.050796812749001</v>
      </c>
      <c r="I147">
        <v>3.2609670188920901</v>
      </c>
    </row>
    <row r="148" spans="1:9" x14ac:dyDescent="0.25">
      <c r="A148">
        <v>146</v>
      </c>
      <c r="B148">
        <v>73.390643802647404</v>
      </c>
      <c r="C148">
        <v>163.10195642507699</v>
      </c>
      <c r="D148">
        <v>42.913333602008201</v>
      </c>
      <c r="E148">
        <v>7.2065484186160598</v>
      </c>
      <c r="F148">
        <v>0.413141995400577</v>
      </c>
      <c r="G148">
        <v>0.89325735687552899</v>
      </c>
      <c r="H148">
        <v>10.5266626722588</v>
      </c>
      <c r="I148">
        <v>2.7694984646878198</v>
      </c>
    </row>
    <row r="149" spans="1:9" x14ac:dyDescent="0.25">
      <c r="A149">
        <v>147</v>
      </c>
      <c r="B149">
        <v>111.46744345442001</v>
      </c>
      <c r="C149">
        <v>178.566820276497</v>
      </c>
      <c r="D149">
        <v>35.313172586729998</v>
      </c>
      <c r="E149">
        <v>10.5845411142235</v>
      </c>
      <c r="F149">
        <v>0.57715543728767604</v>
      </c>
      <c r="G149">
        <v>0.89895577229592805</v>
      </c>
      <c r="H149">
        <v>14.0869098712446</v>
      </c>
      <c r="I149">
        <v>4.3592137592137501</v>
      </c>
    </row>
    <row r="150" spans="1:9" x14ac:dyDescent="0.25">
      <c r="A150">
        <v>148</v>
      </c>
      <c r="B150">
        <v>85.534998108210303</v>
      </c>
      <c r="C150">
        <v>222.52187162719801</v>
      </c>
      <c r="D150">
        <v>40.041306184149697</v>
      </c>
      <c r="E150">
        <v>3.2565458712339499</v>
      </c>
      <c r="F150">
        <v>0.46231506539209899</v>
      </c>
      <c r="G150">
        <v>0.97204378013943404</v>
      </c>
      <c r="H150">
        <v>15.8820754716981</v>
      </c>
      <c r="I150">
        <v>2.1398448860882202</v>
      </c>
    </row>
    <row r="151" spans="1:9" x14ac:dyDescent="0.25">
      <c r="A151">
        <v>149</v>
      </c>
      <c r="B151">
        <v>93.884842967683198</v>
      </c>
      <c r="C151">
        <v>167.326127608646</v>
      </c>
      <c r="D151">
        <v>36.784559959668897</v>
      </c>
      <c r="E151">
        <v>8.1506092086825603</v>
      </c>
      <c r="F151">
        <v>0.513143157425759</v>
      </c>
      <c r="G151">
        <v>0.91478968734463595</v>
      </c>
      <c r="H151">
        <v>14.400534045393799</v>
      </c>
      <c r="I151">
        <v>3.86504589431902</v>
      </c>
    </row>
    <row r="152" spans="1:9" x14ac:dyDescent="0.25">
      <c r="A152">
        <v>150</v>
      </c>
      <c r="B152">
        <v>95.467570754716903</v>
      </c>
      <c r="C152">
        <v>131.293296089385</v>
      </c>
      <c r="D152">
        <v>38.783043106843301</v>
      </c>
      <c r="E152">
        <v>6.9533055473780996</v>
      </c>
      <c r="F152">
        <v>0.514486647242552</v>
      </c>
      <c r="G152">
        <v>0.89889385716097603</v>
      </c>
      <c r="H152">
        <v>13.6509259259259</v>
      </c>
      <c r="I152">
        <v>3.5369162535872598</v>
      </c>
    </row>
    <row r="153" spans="1:9" x14ac:dyDescent="0.25">
      <c r="A153">
        <v>151</v>
      </c>
      <c r="B153">
        <v>67.138859369465095</v>
      </c>
      <c r="C153">
        <v>115.691192382601</v>
      </c>
      <c r="D153">
        <v>43.144136042311303</v>
      </c>
      <c r="E153">
        <v>6.9136431898728503</v>
      </c>
      <c r="F153">
        <v>0.39545605772421799</v>
      </c>
      <c r="G153">
        <v>0.88722571379844095</v>
      </c>
      <c r="H153">
        <v>15.982339955849801</v>
      </c>
      <c r="I153">
        <v>3.6405367231638399</v>
      </c>
    </row>
    <row r="154" spans="1:9" x14ac:dyDescent="0.25">
      <c r="A154">
        <v>152</v>
      </c>
      <c r="B154">
        <v>71.199027552674195</v>
      </c>
      <c r="C154">
        <v>147.89689247172001</v>
      </c>
      <c r="D154">
        <v>41.304236593813897</v>
      </c>
      <c r="E154">
        <v>10.099157132297099</v>
      </c>
      <c r="F154">
        <v>0.44713113422773998</v>
      </c>
      <c r="G154">
        <v>0.86293485533546999</v>
      </c>
      <c r="H154">
        <v>14.781609195402201</v>
      </c>
      <c r="I154">
        <v>4.3933906745133502</v>
      </c>
    </row>
    <row r="155" spans="1:9" x14ac:dyDescent="0.25">
      <c r="A155">
        <v>153</v>
      </c>
      <c r="B155">
        <v>71.829015544041397</v>
      </c>
      <c r="C155">
        <v>166.93890585948299</v>
      </c>
      <c r="D155">
        <v>38.381536974744598</v>
      </c>
      <c r="E155">
        <v>7.7821897189240898</v>
      </c>
      <c r="F155">
        <v>0.45631123765227599</v>
      </c>
      <c r="G155">
        <v>0.91369154995022395</v>
      </c>
      <c r="H155">
        <v>14.435823754789199</v>
      </c>
      <c r="I155">
        <v>2.87116368286445</v>
      </c>
    </row>
    <row r="156" spans="1:9" x14ac:dyDescent="0.25">
      <c r="A156">
        <v>154</v>
      </c>
      <c r="B156">
        <v>91.327889447236103</v>
      </c>
      <c r="C156">
        <v>165.83299637479001</v>
      </c>
      <c r="D156">
        <v>34.922905439907197</v>
      </c>
      <c r="E156">
        <v>5.5613989610221797</v>
      </c>
      <c r="F156">
        <v>0.53497164424883303</v>
      </c>
      <c r="G156">
        <v>0.93558846478732305</v>
      </c>
      <c r="H156">
        <v>14.778215223097099</v>
      </c>
      <c r="I156">
        <v>2.7740474703310398</v>
      </c>
    </row>
    <row r="157" spans="1:9" x14ac:dyDescent="0.25">
      <c r="A157">
        <v>155</v>
      </c>
      <c r="B157">
        <v>90.139682539682497</v>
      </c>
      <c r="C157">
        <v>218.69271877087499</v>
      </c>
      <c r="D157">
        <v>37.733444640589603</v>
      </c>
      <c r="E157">
        <v>2.9361382907139699</v>
      </c>
      <c r="F157">
        <v>0.49302269193332598</v>
      </c>
      <c r="G157">
        <v>0.97132405649827402</v>
      </c>
      <c r="H157">
        <v>13.320083682008301</v>
      </c>
      <c r="I157">
        <v>2.1657018813314002</v>
      </c>
    </row>
    <row r="158" spans="1:9" x14ac:dyDescent="0.25">
      <c r="A158">
        <v>156</v>
      </c>
      <c r="B158">
        <v>67.972575730417603</v>
      </c>
      <c r="C158">
        <v>128.56330480684599</v>
      </c>
      <c r="D158">
        <v>40.0918519791542</v>
      </c>
      <c r="E158">
        <v>7.145083777979</v>
      </c>
      <c r="F158">
        <v>0.415161632338644</v>
      </c>
      <c r="G158">
        <v>0.91699942256405698</v>
      </c>
      <c r="H158">
        <v>10.4211590296495</v>
      </c>
      <c r="I158">
        <v>3.5193026151930198</v>
      </c>
    </row>
    <row r="159" spans="1:9" x14ac:dyDescent="0.25">
      <c r="A159">
        <v>157</v>
      </c>
      <c r="B159">
        <v>56.505811965811901</v>
      </c>
      <c r="C159">
        <v>156.233441338256</v>
      </c>
      <c r="D159">
        <v>41.698428148717802</v>
      </c>
      <c r="E159">
        <v>3.0487902680271799</v>
      </c>
      <c r="F159">
        <v>0.34838500917496101</v>
      </c>
      <c r="G159">
        <v>0.96528243467543196</v>
      </c>
      <c r="H159">
        <v>11.7362338545207</v>
      </c>
      <c r="I159">
        <v>2.4011692650334</v>
      </c>
    </row>
    <row r="160" spans="1:9" x14ac:dyDescent="0.25">
      <c r="A160">
        <v>158</v>
      </c>
      <c r="B160">
        <v>70.105246422893401</v>
      </c>
      <c r="C160">
        <v>139.76504026527701</v>
      </c>
      <c r="D160">
        <v>38.747692454516702</v>
      </c>
      <c r="E160">
        <v>12.789650786993001</v>
      </c>
      <c r="F160">
        <v>0.40130200640550401</v>
      </c>
      <c r="G160">
        <v>0.86753174995858795</v>
      </c>
      <c r="H160">
        <v>9.7571785268414395</v>
      </c>
      <c r="I160">
        <v>4.5843445564860703</v>
      </c>
    </row>
    <row r="161" spans="1:9" x14ac:dyDescent="0.25">
      <c r="A161">
        <v>159</v>
      </c>
      <c r="B161">
        <v>72.5391315486102</v>
      </c>
      <c r="C161">
        <v>176.70634682658601</v>
      </c>
      <c r="D161">
        <v>44.322640874516203</v>
      </c>
      <c r="E161">
        <v>6.9988924979369598</v>
      </c>
      <c r="F161">
        <v>0.39865320344423</v>
      </c>
      <c r="G161">
        <v>0.919328898143985</v>
      </c>
      <c r="H161">
        <v>10.143737166324399</v>
      </c>
      <c r="I161">
        <v>3.0585305105853</v>
      </c>
    </row>
    <row r="162" spans="1:9" x14ac:dyDescent="0.25">
      <c r="A162">
        <v>160</v>
      </c>
      <c r="B162">
        <v>46.555235137533202</v>
      </c>
      <c r="C162">
        <v>177.78374901736501</v>
      </c>
      <c r="D162">
        <v>45.068359633342801</v>
      </c>
      <c r="E162">
        <v>8.0196022296001601</v>
      </c>
      <c r="F162">
        <v>0.29295186166124898</v>
      </c>
      <c r="G162">
        <v>0.92817643473338696</v>
      </c>
      <c r="H162">
        <v>10.1513944223107</v>
      </c>
      <c r="I162">
        <v>4.1668606004188904</v>
      </c>
    </row>
    <row r="163" spans="1:9" x14ac:dyDescent="0.25">
      <c r="A163">
        <v>161</v>
      </c>
      <c r="B163">
        <v>50.7772925764192</v>
      </c>
      <c r="C163">
        <v>173.847739888977</v>
      </c>
      <c r="D163">
        <v>50.189450368772803</v>
      </c>
      <c r="E163">
        <v>4.6752031986279201</v>
      </c>
      <c r="F163">
        <v>0.30913232503861399</v>
      </c>
      <c r="G163">
        <v>0.94719792893521304</v>
      </c>
      <c r="H163">
        <v>14.551867219917</v>
      </c>
      <c r="I163">
        <v>2.74413569108625</v>
      </c>
    </row>
    <row r="164" spans="1:9" x14ac:dyDescent="0.25">
      <c r="A164">
        <v>162</v>
      </c>
      <c r="B164">
        <v>57.643354325488801</v>
      </c>
      <c r="C164">
        <v>174.86167146974</v>
      </c>
      <c r="D164">
        <v>47.080231124913901</v>
      </c>
      <c r="E164">
        <v>15.077693099127799</v>
      </c>
      <c r="F164">
        <v>0.359080090594736</v>
      </c>
      <c r="G164">
        <v>0.87848811888311196</v>
      </c>
      <c r="H164">
        <v>13.3818525519848</v>
      </c>
      <c r="I164">
        <v>6.9260391198043996</v>
      </c>
    </row>
    <row r="165" spans="1:9" x14ac:dyDescent="0.25">
      <c r="A165">
        <v>163</v>
      </c>
      <c r="B165">
        <v>45.169099323602701</v>
      </c>
      <c r="C165">
        <v>184.885874851399</v>
      </c>
      <c r="D165">
        <v>58.6534641843608</v>
      </c>
      <c r="E165">
        <v>10.245200507815101</v>
      </c>
      <c r="F165">
        <v>0.281175605367883</v>
      </c>
      <c r="G165">
        <v>0.88918318073844804</v>
      </c>
      <c r="H165">
        <v>16.422563417890501</v>
      </c>
      <c r="I165">
        <v>3.7863619876677501</v>
      </c>
    </row>
    <row r="166" spans="1:9" x14ac:dyDescent="0.25">
      <c r="A166">
        <v>164</v>
      </c>
      <c r="B166">
        <v>55.645242490350697</v>
      </c>
      <c r="C166">
        <v>197.99246867502001</v>
      </c>
      <c r="D166">
        <v>37.941536301996003</v>
      </c>
      <c r="E166">
        <v>3.7153886786775199</v>
      </c>
      <c r="F166">
        <v>0.35741732804862197</v>
      </c>
      <c r="G166">
        <v>0.95796642467211301</v>
      </c>
      <c r="H166">
        <v>9.6191117092866705</v>
      </c>
      <c r="I166">
        <v>2.2986213687838499</v>
      </c>
    </row>
    <row r="167" spans="1:9" x14ac:dyDescent="0.25">
      <c r="A167">
        <v>165</v>
      </c>
      <c r="B167">
        <v>57.786521231008898</v>
      </c>
      <c r="C167">
        <v>142.277027027027</v>
      </c>
      <c r="D167">
        <v>45.161574472796602</v>
      </c>
      <c r="E167">
        <v>9.1369892648386202</v>
      </c>
      <c r="F167">
        <v>0.32328115868544699</v>
      </c>
      <c r="G167">
        <v>0.87798042579536995</v>
      </c>
      <c r="H167">
        <v>9.1696696696696698</v>
      </c>
      <c r="I167">
        <v>2.9101763907734002</v>
      </c>
    </row>
    <row r="168" spans="1:9" x14ac:dyDescent="0.25">
      <c r="A168">
        <v>166</v>
      </c>
      <c r="B168">
        <v>68.533278214137994</v>
      </c>
      <c r="C168">
        <v>152.99495967741899</v>
      </c>
      <c r="D168">
        <v>39.337180835430601</v>
      </c>
      <c r="E168">
        <v>15.3661151696452</v>
      </c>
      <c r="F168">
        <v>0.38601998052289099</v>
      </c>
      <c r="G168">
        <v>0.82583218277593196</v>
      </c>
      <c r="H168">
        <v>8.2478632478632399</v>
      </c>
      <c r="I168">
        <v>5.4611398963730498</v>
      </c>
    </row>
    <row r="169" spans="1:9" x14ac:dyDescent="0.25">
      <c r="A169">
        <v>167</v>
      </c>
      <c r="B169">
        <v>56.778405745908302</v>
      </c>
      <c r="C169">
        <v>105.569541515236</v>
      </c>
      <c r="D169">
        <v>42.236135339749403</v>
      </c>
      <c r="E169">
        <v>6.0443305536079501</v>
      </c>
      <c r="F169">
        <v>0.37925281577100001</v>
      </c>
      <c r="G169">
        <v>0.91160827031637903</v>
      </c>
      <c r="H169">
        <v>12.395260262378301</v>
      </c>
      <c r="I169">
        <v>3.9102595797280499</v>
      </c>
    </row>
    <row r="170" spans="1:9" x14ac:dyDescent="0.25">
      <c r="A170">
        <v>168</v>
      </c>
      <c r="B170">
        <v>55.799588900308301</v>
      </c>
      <c r="C170">
        <v>97.307514450867004</v>
      </c>
      <c r="D170">
        <v>53.8196310500092</v>
      </c>
      <c r="E170">
        <v>5.84433712191277</v>
      </c>
      <c r="F170">
        <v>0.32016879742813398</v>
      </c>
      <c r="G170">
        <v>0.89769017925820005</v>
      </c>
      <c r="H170">
        <v>15.513392857142801</v>
      </c>
      <c r="I170">
        <v>3.3211465340742898</v>
      </c>
    </row>
    <row r="171" spans="1:9" x14ac:dyDescent="0.25">
      <c r="A171">
        <v>169</v>
      </c>
      <c r="B171">
        <v>50.604400538841404</v>
      </c>
      <c r="C171">
        <v>200.869689005694</v>
      </c>
      <c r="D171">
        <v>51.119091741264597</v>
      </c>
      <c r="E171">
        <v>7.0973308041741001</v>
      </c>
      <c r="F171">
        <v>0.299568482485781</v>
      </c>
      <c r="G171">
        <v>0.93768830379573798</v>
      </c>
      <c r="H171">
        <v>13.5343731946851</v>
      </c>
      <c r="I171">
        <v>3.0825363088912501</v>
      </c>
    </row>
    <row r="172" spans="1:9" x14ac:dyDescent="0.25">
      <c r="A172">
        <v>170</v>
      </c>
      <c r="B172">
        <v>79.201656254540097</v>
      </c>
      <c r="C172">
        <v>152.99459211732301</v>
      </c>
      <c r="D172">
        <v>43.921467720937599</v>
      </c>
      <c r="E172">
        <v>8.34359511172471</v>
      </c>
      <c r="F172">
        <v>0.42318784918596197</v>
      </c>
      <c r="G172">
        <v>0.88432936540600804</v>
      </c>
      <c r="H172">
        <v>11.051774287376301</v>
      </c>
      <c r="I172">
        <v>3.53999387067116</v>
      </c>
    </row>
    <row r="173" spans="1:9" x14ac:dyDescent="0.25">
      <c r="A173">
        <v>171</v>
      </c>
      <c r="B173">
        <v>50.751390319258498</v>
      </c>
      <c r="C173">
        <v>147.12228796844099</v>
      </c>
      <c r="D173">
        <v>40.477093325103802</v>
      </c>
      <c r="E173">
        <v>25.257593737651</v>
      </c>
      <c r="F173">
        <v>0.32214275212681398</v>
      </c>
      <c r="G173">
        <v>0.67899296165203105</v>
      </c>
      <c r="H173">
        <v>10.354281225451601</v>
      </c>
      <c r="I173">
        <v>6.6064516129032196</v>
      </c>
    </row>
    <row r="174" spans="1:9" x14ac:dyDescent="0.25">
      <c r="A174">
        <v>172</v>
      </c>
      <c r="B174">
        <v>66.711544510852406</v>
      </c>
      <c r="C174">
        <v>157.33752755326901</v>
      </c>
      <c r="D174">
        <v>38.914951659542801</v>
      </c>
      <c r="E174">
        <v>5.1503511364335699</v>
      </c>
      <c r="F174">
        <v>0.39275397624675401</v>
      </c>
      <c r="G174">
        <v>0.93721560615715005</v>
      </c>
      <c r="H174">
        <v>9.5036188178528302</v>
      </c>
      <c r="I174">
        <v>3.0934266585514298</v>
      </c>
    </row>
    <row r="175" spans="1:9" x14ac:dyDescent="0.25">
      <c r="A175">
        <v>173</v>
      </c>
      <c r="B175">
        <v>65.811811153150103</v>
      </c>
      <c r="C175">
        <v>133.34705332086</v>
      </c>
      <c r="D175">
        <v>41.8946193625437</v>
      </c>
      <c r="E175">
        <v>9.7454720104597001</v>
      </c>
      <c r="F175">
        <v>0.38346725374271301</v>
      </c>
      <c r="G175">
        <v>0.85754625677746399</v>
      </c>
      <c r="H175">
        <v>10.032238065715999</v>
      </c>
      <c r="I175">
        <v>3.80217391304347</v>
      </c>
    </row>
    <row r="176" spans="1:9" x14ac:dyDescent="0.25">
      <c r="A176">
        <v>174</v>
      </c>
      <c r="B176">
        <v>84.820542246449506</v>
      </c>
      <c r="C176">
        <v>159.76049382715999</v>
      </c>
      <c r="D176">
        <v>37.579393309536798</v>
      </c>
      <c r="E176">
        <v>6.4002693037871197</v>
      </c>
      <c r="F176">
        <v>0.470317884986378</v>
      </c>
      <c r="G176">
        <v>0.92868741206243</v>
      </c>
      <c r="H176">
        <v>9.6392993979200803</v>
      </c>
      <c r="I176">
        <v>2.9481619165634001</v>
      </c>
    </row>
    <row r="177" spans="1:9" x14ac:dyDescent="0.25">
      <c r="A177">
        <v>175</v>
      </c>
      <c r="B177">
        <v>77.398623063683303</v>
      </c>
      <c r="C177">
        <v>132.90782266347099</v>
      </c>
      <c r="D177">
        <v>42.874289098536202</v>
      </c>
      <c r="E177">
        <v>5.2832622856196298</v>
      </c>
      <c r="F177">
        <v>0.41745303377395998</v>
      </c>
      <c r="G177">
        <v>0.91681991748897396</v>
      </c>
      <c r="H177">
        <v>9.7382091592617908</v>
      </c>
      <c r="I177">
        <v>2.8993249758919899</v>
      </c>
    </row>
    <row r="178" spans="1:9" x14ac:dyDescent="0.25">
      <c r="A178">
        <v>176</v>
      </c>
      <c r="B178">
        <v>59.372660238230203</v>
      </c>
      <c r="C178">
        <v>134.744306418219</v>
      </c>
      <c r="D178">
        <v>33.368766438325601</v>
      </c>
      <c r="E178">
        <v>17.881056871205999</v>
      </c>
      <c r="F178">
        <v>0.41587045646392201</v>
      </c>
      <c r="G178">
        <v>0.73485695606816304</v>
      </c>
      <c r="H178">
        <v>9.5998062015503791</v>
      </c>
      <c r="I178">
        <v>5.5770308123249297</v>
      </c>
    </row>
    <row r="179" spans="1:9" x14ac:dyDescent="0.25">
      <c r="A179">
        <v>177</v>
      </c>
      <c r="B179">
        <v>61.6927977839335</v>
      </c>
      <c r="C179">
        <v>160.199689958086</v>
      </c>
      <c r="D179">
        <v>26.460342834574899</v>
      </c>
      <c r="E179">
        <v>4.7097190195279799</v>
      </c>
      <c r="F179">
        <v>0.43804594237224098</v>
      </c>
      <c r="G179">
        <v>0.94373516563753401</v>
      </c>
      <c r="H179">
        <v>6.3438556933483596</v>
      </c>
      <c r="I179">
        <v>2.5118210862619801</v>
      </c>
    </row>
    <row r="180" spans="1:9" x14ac:dyDescent="0.25">
      <c r="A180">
        <v>178</v>
      </c>
      <c r="B180">
        <v>63.530560000000001</v>
      </c>
      <c r="C180">
        <v>159.74292784705699</v>
      </c>
      <c r="D180">
        <v>28.5093969743311</v>
      </c>
      <c r="E180">
        <v>4.29057581728987</v>
      </c>
      <c r="F180">
        <v>0.44861667350120799</v>
      </c>
      <c r="G180">
        <v>0.94649258854227203</v>
      </c>
      <c r="H180">
        <v>6.6647619047618996</v>
      </c>
      <c r="I180">
        <v>2.4871330920788099</v>
      </c>
    </row>
    <row r="181" spans="1:9" x14ac:dyDescent="0.25">
      <c r="A181">
        <v>179</v>
      </c>
      <c r="B181">
        <v>58.598634434397397</v>
      </c>
      <c r="C181">
        <v>111.339366108409</v>
      </c>
      <c r="D181">
        <v>28.024417204133801</v>
      </c>
      <c r="E181">
        <v>4.4485898313386603</v>
      </c>
      <c r="F181">
        <v>0.43006378808991302</v>
      </c>
      <c r="G181">
        <v>0.93549067244804995</v>
      </c>
      <c r="H181">
        <v>7.6150568181818103</v>
      </c>
      <c r="I181">
        <v>3.0999109528049802</v>
      </c>
    </row>
    <row r="182" spans="1:9" x14ac:dyDescent="0.25">
      <c r="A182">
        <v>180</v>
      </c>
      <c r="B182">
        <v>59.732391155687203</v>
      </c>
      <c r="C182">
        <v>123.15008361204001</v>
      </c>
      <c r="D182">
        <v>32.749001381577997</v>
      </c>
      <c r="E182">
        <v>32.723959179633603</v>
      </c>
      <c r="F182">
        <v>0.43653446520140299</v>
      </c>
      <c r="G182">
        <v>0.56386011053505303</v>
      </c>
      <c r="H182">
        <v>8.3029801324503296</v>
      </c>
      <c r="I182">
        <v>6.8254545454545399</v>
      </c>
    </row>
    <row r="183" spans="1:9" x14ac:dyDescent="0.25">
      <c r="A183">
        <v>181</v>
      </c>
      <c r="B183">
        <v>51.942345219088097</v>
      </c>
      <c r="C183">
        <v>149.35701785089199</v>
      </c>
      <c r="D183">
        <v>32.552244128058497</v>
      </c>
      <c r="E183">
        <v>12.0222639370328</v>
      </c>
      <c r="F183">
        <v>0.40611913696584101</v>
      </c>
      <c r="G183">
        <v>0.86264056858674298</v>
      </c>
      <c r="H183">
        <v>8.0705368289637907</v>
      </c>
      <c r="I183">
        <v>4.2571138211382102</v>
      </c>
    </row>
    <row r="184" spans="1:9" x14ac:dyDescent="0.25">
      <c r="A184">
        <v>182</v>
      </c>
      <c r="B184">
        <v>51.767648929404203</v>
      </c>
      <c r="C184">
        <v>140.61516452074301</v>
      </c>
      <c r="D184">
        <v>24.139543499530198</v>
      </c>
      <c r="E184">
        <v>32.613494025482098</v>
      </c>
      <c r="F184">
        <v>0.44230131965441299</v>
      </c>
      <c r="G184">
        <v>0.66273465279079602</v>
      </c>
      <c r="H184">
        <v>5.7460567823343798</v>
      </c>
      <c r="I184">
        <v>11.6404494382022</v>
      </c>
    </row>
    <row r="185" spans="1:9" x14ac:dyDescent="0.25">
      <c r="A185">
        <v>183</v>
      </c>
      <c r="B185">
        <v>59.277693802634403</v>
      </c>
      <c r="C185">
        <v>114.619469026548</v>
      </c>
      <c r="D185">
        <v>24.020315645132399</v>
      </c>
      <c r="E185">
        <v>39.7064133842647</v>
      </c>
      <c r="F185">
        <v>0.471379860501492</v>
      </c>
      <c r="G185">
        <v>0.59392572044860503</v>
      </c>
      <c r="H185">
        <v>5.78239608801956</v>
      </c>
      <c r="I185">
        <v>16.168421052631501</v>
      </c>
    </row>
    <row r="186" spans="1:9" x14ac:dyDescent="0.25">
      <c r="A186">
        <v>184</v>
      </c>
      <c r="B186">
        <v>52.311768754301397</v>
      </c>
      <c r="C186">
        <v>175.52182038034499</v>
      </c>
      <c r="D186">
        <v>27.7086668053228</v>
      </c>
      <c r="E186">
        <v>5.7188206790753799</v>
      </c>
      <c r="F186">
        <v>0.40776336360937299</v>
      </c>
      <c r="G186">
        <v>0.93515326797578702</v>
      </c>
      <c r="H186">
        <v>6.4978614200170997</v>
      </c>
      <c r="I186">
        <v>2.8795788550120598</v>
      </c>
    </row>
    <row r="187" spans="1:9" x14ac:dyDescent="0.25">
      <c r="A187">
        <v>185</v>
      </c>
      <c r="B187">
        <v>73.583368869935995</v>
      </c>
      <c r="C187">
        <v>114.114817190506</v>
      </c>
      <c r="D187">
        <v>26.992366157809801</v>
      </c>
      <c r="E187">
        <v>14.5563613013944</v>
      </c>
      <c r="F187">
        <v>0.493693533001824</v>
      </c>
      <c r="G187">
        <v>0.773367495463821</v>
      </c>
      <c r="H187">
        <v>6.4348178137651804</v>
      </c>
      <c r="I187">
        <v>4.9468267581475098</v>
      </c>
    </row>
    <row r="188" spans="1:9" x14ac:dyDescent="0.25">
      <c r="A188">
        <v>186</v>
      </c>
      <c r="B188">
        <v>87.409099247844395</v>
      </c>
      <c r="C188">
        <v>154.96752771681</v>
      </c>
      <c r="D188">
        <v>22.280928729865099</v>
      </c>
      <c r="E188">
        <v>12.6296109080701</v>
      </c>
      <c r="F188">
        <v>0.63183181920348297</v>
      </c>
      <c r="G188">
        <v>0.83641482280184498</v>
      </c>
      <c r="H188">
        <v>5.6216032608695601</v>
      </c>
      <c r="I188">
        <v>3.5900931606453002</v>
      </c>
    </row>
    <row r="189" spans="1:9" x14ac:dyDescent="0.25">
      <c r="A189">
        <v>187</v>
      </c>
      <c r="B189">
        <v>88.940330543034904</v>
      </c>
      <c r="C189">
        <v>172.13008547008499</v>
      </c>
      <c r="D189">
        <v>22.140629696435902</v>
      </c>
      <c r="E189">
        <v>12.6204402303509</v>
      </c>
      <c r="F189">
        <v>0.64230367545644396</v>
      </c>
      <c r="G189">
        <v>0.87226311028464798</v>
      </c>
      <c r="H189">
        <v>5.7182235834609498</v>
      </c>
      <c r="I189">
        <v>4.6996619990342801</v>
      </c>
    </row>
    <row r="190" spans="1:9" x14ac:dyDescent="0.25">
      <c r="A190">
        <v>188</v>
      </c>
      <c r="B190">
        <v>63.9770293945882</v>
      </c>
      <c r="C190">
        <v>180.62741958957901</v>
      </c>
      <c r="D190">
        <v>24.803934892484101</v>
      </c>
      <c r="E190">
        <v>9.2854181811660599</v>
      </c>
      <c r="F190">
        <v>0.48040418403738699</v>
      </c>
      <c r="G190">
        <v>0.91217404510436695</v>
      </c>
      <c r="H190">
        <v>6.0188394875659297</v>
      </c>
      <c r="I190">
        <v>3.7785661854661101</v>
      </c>
    </row>
    <row r="191" spans="1:9" x14ac:dyDescent="0.25">
      <c r="A191">
        <v>189</v>
      </c>
      <c r="B191">
        <v>66.375375375375299</v>
      </c>
      <c r="C191">
        <v>170.76465830974499</v>
      </c>
      <c r="D191">
        <v>23.895455921043499</v>
      </c>
      <c r="E191">
        <v>6.8588826641560399</v>
      </c>
      <c r="F191">
        <v>0.48330841858909301</v>
      </c>
      <c r="G191">
        <v>0.92292731532504502</v>
      </c>
      <c r="H191">
        <v>5.3965517241379297</v>
      </c>
      <c r="I191">
        <v>3.1955445544554402</v>
      </c>
    </row>
    <row r="192" spans="1:9" x14ac:dyDescent="0.25">
      <c r="A192">
        <v>190</v>
      </c>
      <c r="B192">
        <v>77.756952841596103</v>
      </c>
      <c r="C192">
        <v>104.77847794474</v>
      </c>
      <c r="D192">
        <v>27.721469641493801</v>
      </c>
      <c r="E192">
        <v>13.4842957653314</v>
      </c>
      <c r="F192">
        <v>0.53564054244197501</v>
      </c>
      <c r="G192">
        <v>0.78825621315524497</v>
      </c>
      <c r="H192">
        <v>7.9971387696709497</v>
      </c>
      <c r="I192">
        <v>5.6305361305361297</v>
      </c>
    </row>
    <row r="193" spans="1:9" x14ac:dyDescent="0.25">
      <c r="A193">
        <v>191</v>
      </c>
      <c r="B193">
        <v>60.292154094392899</v>
      </c>
      <c r="C193">
        <v>195.41826765458001</v>
      </c>
      <c r="D193">
        <v>55.172656073853297</v>
      </c>
      <c r="E193">
        <v>4.3010682119222103</v>
      </c>
      <c r="F193">
        <v>0.34830560680544398</v>
      </c>
      <c r="G193">
        <v>0.95470607558370801</v>
      </c>
      <c r="H193">
        <v>15.5272594218807</v>
      </c>
      <c r="I193">
        <v>2.5500588928150698</v>
      </c>
    </row>
    <row r="194" spans="1:9" x14ac:dyDescent="0.25">
      <c r="A194">
        <v>192</v>
      </c>
      <c r="B194">
        <v>51.379359178615601</v>
      </c>
      <c r="C194">
        <v>172.257044713553</v>
      </c>
      <c r="D194">
        <v>53.423166038545503</v>
      </c>
      <c r="E194">
        <v>6.7252455864857996</v>
      </c>
      <c r="F194">
        <v>0.292918967669476</v>
      </c>
      <c r="G194">
        <v>0.93350235252446101</v>
      </c>
      <c r="H194">
        <v>15.393162393162299</v>
      </c>
      <c r="I194">
        <v>3.6655283246283599</v>
      </c>
    </row>
    <row r="195" spans="1:9" x14ac:dyDescent="0.25">
      <c r="A195">
        <v>193</v>
      </c>
      <c r="B195">
        <v>39.069081908190803</v>
      </c>
      <c r="C195">
        <v>199.276314471707</v>
      </c>
      <c r="D195">
        <v>58.325912879318601</v>
      </c>
      <c r="E195">
        <v>4.0432686704665404</v>
      </c>
      <c r="F195">
        <v>0.23127607745683801</v>
      </c>
      <c r="G195">
        <v>0.95696340489973197</v>
      </c>
      <c r="H195">
        <v>15.681618293755401</v>
      </c>
      <c r="I195">
        <v>2.4537695590327102</v>
      </c>
    </row>
    <row r="196" spans="1:9" x14ac:dyDescent="0.25">
      <c r="A196">
        <v>194</v>
      </c>
      <c r="B196">
        <v>39.406568317527203</v>
      </c>
      <c r="C196">
        <v>178.79121898430799</v>
      </c>
      <c r="D196">
        <v>61.885261122471398</v>
      </c>
      <c r="E196">
        <v>6.4844184811622103</v>
      </c>
      <c r="F196">
        <v>0.23092681587706099</v>
      </c>
      <c r="G196">
        <v>0.92531060080871397</v>
      </c>
      <c r="H196">
        <v>17.453943407585701</v>
      </c>
      <c r="I196">
        <v>2.8667845564397201</v>
      </c>
    </row>
    <row r="197" spans="1:9" x14ac:dyDescent="0.25">
      <c r="A197">
        <v>195</v>
      </c>
      <c r="B197">
        <v>33.995480448025098</v>
      </c>
      <c r="C197">
        <v>179.08799945637401</v>
      </c>
      <c r="D197">
        <v>60.267481433204502</v>
      </c>
      <c r="E197">
        <v>4.77407978886127</v>
      </c>
      <c r="F197">
        <v>0.20116840099411901</v>
      </c>
      <c r="G197">
        <v>0.94667779139636699</v>
      </c>
      <c r="H197">
        <v>17.144586894586801</v>
      </c>
      <c r="I197">
        <v>2.7104049205535601</v>
      </c>
    </row>
    <row r="198" spans="1:9" x14ac:dyDescent="0.25">
      <c r="A198">
        <v>196</v>
      </c>
      <c r="B198">
        <v>44.808993973110802</v>
      </c>
      <c r="C198">
        <v>148.21910231865499</v>
      </c>
      <c r="D198">
        <v>57.118919829201303</v>
      </c>
      <c r="E198">
        <v>8.4931980197334909</v>
      </c>
      <c r="F198">
        <v>0.25643484172254799</v>
      </c>
      <c r="G198">
        <v>0.90318270753679697</v>
      </c>
      <c r="H198">
        <v>16.322005097706</v>
      </c>
      <c r="I198">
        <v>4.0132300742174802</v>
      </c>
    </row>
    <row r="199" spans="1:9" x14ac:dyDescent="0.25">
      <c r="A199">
        <v>197</v>
      </c>
      <c r="B199">
        <v>87.881161173268794</v>
      </c>
      <c r="C199">
        <v>220.37185505069399</v>
      </c>
      <c r="D199">
        <v>34.245460827867099</v>
      </c>
      <c r="E199">
        <v>4.13332936450663</v>
      </c>
      <c r="F199">
        <v>0.48703618483870798</v>
      </c>
      <c r="G199">
        <v>0.96600877294127396</v>
      </c>
      <c r="H199">
        <v>8.5557894736842108</v>
      </c>
      <c r="I199">
        <v>2.4626334519572901</v>
      </c>
    </row>
    <row r="200" spans="1:9" x14ac:dyDescent="0.25">
      <c r="A200">
        <v>198</v>
      </c>
      <c r="B200">
        <v>84.697699594046</v>
      </c>
      <c r="C200">
        <v>159.01271614474999</v>
      </c>
      <c r="D200">
        <v>31.0916535753312</v>
      </c>
      <c r="E200">
        <v>8.0160342928395494</v>
      </c>
      <c r="F200">
        <v>0.49742655488194798</v>
      </c>
      <c r="G200">
        <v>0.91251248562092802</v>
      </c>
      <c r="H200">
        <v>7.7422480620155003</v>
      </c>
      <c r="I200">
        <v>3.4994675186368398</v>
      </c>
    </row>
    <row r="201" spans="1:9" x14ac:dyDescent="0.25">
      <c r="A201">
        <v>199</v>
      </c>
      <c r="B201">
        <v>80.387032748924895</v>
      </c>
      <c r="C201">
        <v>180.79029750737001</v>
      </c>
      <c r="D201">
        <v>31.6612414843969</v>
      </c>
      <c r="E201">
        <v>10.8862131719732</v>
      </c>
      <c r="F201">
        <v>0.49459979731525899</v>
      </c>
      <c r="G201">
        <v>0.89435164345385998</v>
      </c>
      <c r="H201">
        <v>9.5379537953795293</v>
      </c>
      <c r="I201">
        <v>4.2540089801154499</v>
      </c>
    </row>
    <row r="202" spans="1:9" x14ac:dyDescent="0.25">
      <c r="A202">
        <v>200</v>
      </c>
      <c r="B202">
        <v>102.97188864628799</v>
      </c>
      <c r="C202">
        <v>146.459450094776</v>
      </c>
      <c r="D202">
        <v>25.658484086211399</v>
      </c>
      <c r="E202">
        <v>5.44072827750011</v>
      </c>
      <c r="F202">
        <v>0.60051250870652895</v>
      </c>
      <c r="G202">
        <v>0.96662274360400002</v>
      </c>
      <c r="H202">
        <v>6.8937282229965096</v>
      </c>
      <c r="I202">
        <v>2.7253791708796702</v>
      </c>
    </row>
    <row r="203" spans="1:9" x14ac:dyDescent="0.25">
      <c r="A203">
        <v>201</v>
      </c>
      <c r="B203">
        <v>107.01146996679699</v>
      </c>
      <c r="C203">
        <v>172.02228316763799</v>
      </c>
      <c r="D203">
        <v>33.063746225487499</v>
      </c>
      <c r="E203">
        <v>21.4204713980034</v>
      </c>
      <c r="F203">
        <v>0.51675099288036097</v>
      </c>
      <c r="G203">
        <v>0.81002095196516299</v>
      </c>
      <c r="H203">
        <v>9.8056722689075606</v>
      </c>
      <c r="I203">
        <v>9.0288725939504992</v>
      </c>
    </row>
    <row r="204" spans="1:9" x14ac:dyDescent="0.25">
      <c r="A204">
        <v>202</v>
      </c>
      <c r="B204">
        <v>108.04603270745</v>
      </c>
      <c r="C204">
        <v>121.421524663677</v>
      </c>
      <c r="D204">
        <v>32.894072018302502</v>
      </c>
      <c r="E204">
        <v>18.4601613851652</v>
      </c>
      <c r="F204">
        <v>0.55353315652585899</v>
      </c>
      <c r="G204">
        <v>0.76139951987221899</v>
      </c>
      <c r="H204">
        <v>9.4569672131147495</v>
      </c>
      <c r="I204">
        <v>6.6408163265306097</v>
      </c>
    </row>
    <row r="205" spans="1:9" x14ac:dyDescent="0.25">
      <c r="A205">
        <v>203</v>
      </c>
      <c r="B205">
        <v>44.591810264962</v>
      </c>
      <c r="C205">
        <v>121.757904800928</v>
      </c>
      <c r="D205">
        <v>53.030639330629597</v>
      </c>
      <c r="E205">
        <v>6.1335039423185398</v>
      </c>
      <c r="F205">
        <v>0.25240191690133201</v>
      </c>
      <c r="G205">
        <v>0.90136386683323999</v>
      </c>
      <c r="H205">
        <v>12.6481892091648</v>
      </c>
      <c r="I205">
        <v>3.3877384196185201</v>
      </c>
    </row>
    <row r="206" spans="1:9" x14ac:dyDescent="0.25">
      <c r="A206">
        <v>204</v>
      </c>
      <c r="B206">
        <v>49.175738007379998</v>
      </c>
      <c r="C206">
        <v>167.968003487358</v>
      </c>
      <c r="D206">
        <v>50.720774966432998</v>
      </c>
      <c r="E206">
        <v>11.0412514295625</v>
      </c>
      <c r="F206">
        <v>0.27989887800629298</v>
      </c>
      <c r="G206">
        <v>0.89125141669280405</v>
      </c>
      <c r="H206">
        <v>13.1215277777777</v>
      </c>
      <c r="I206">
        <v>4.3149606299212602</v>
      </c>
    </row>
    <row r="207" spans="1:9" x14ac:dyDescent="0.25">
      <c r="A207">
        <v>205</v>
      </c>
      <c r="B207">
        <v>71.014538558786299</v>
      </c>
      <c r="C207">
        <v>188.73773159739599</v>
      </c>
      <c r="D207">
        <v>45.938924931868797</v>
      </c>
      <c r="E207">
        <v>7.0564570710443597</v>
      </c>
      <c r="F207">
        <v>0.352797369195477</v>
      </c>
      <c r="G207">
        <v>0.91690760347993505</v>
      </c>
      <c r="H207">
        <v>8.7936117936117899</v>
      </c>
      <c r="I207">
        <v>2.74735057227638</v>
      </c>
    </row>
    <row r="208" spans="1:9" x14ac:dyDescent="0.25">
      <c r="A208">
        <v>206</v>
      </c>
      <c r="B208">
        <v>60.623130796895701</v>
      </c>
      <c r="C208">
        <v>154.47721423975901</v>
      </c>
      <c r="D208">
        <v>50.187111070251497</v>
      </c>
      <c r="E208">
        <v>11.228795503702701</v>
      </c>
      <c r="F208">
        <v>0.31560884345836598</v>
      </c>
      <c r="G208">
        <v>0.87573134299057698</v>
      </c>
      <c r="H208">
        <v>11.0206794682422</v>
      </c>
      <c r="I208">
        <v>4.0195329087048801</v>
      </c>
    </row>
    <row r="209" spans="1:9" x14ac:dyDescent="0.25">
      <c r="A209">
        <v>207</v>
      </c>
      <c r="B209">
        <v>62.496672504378203</v>
      </c>
      <c r="C209">
        <v>202.619654861736</v>
      </c>
      <c r="D209">
        <v>50.062243675717099</v>
      </c>
      <c r="E209">
        <v>9.4108456289106694</v>
      </c>
      <c r="F209">
        <v>0.33117063731583901</v>
      </c>
      <c r="G209">
        <v>0.92133189079038802</v>
      </c>
      <c r="H209">
        <v>11.624316939890701</v>
      </c>
      <c r="I209">
        <v>4.0446582778188898</v>
      </c>
    </row>
    <row r="210" spans="1:9" x14ac:dyDescent="0.25">
      <c r="A210">
        <v>208</v>
      </c>
      <c r="B210">
        <v>63.768214420535998</v>
      </c>
      <c r="C210">
        <v>165.64525560379099</v>
      </c>
      <c r="D210">
        <v>56.426420622432502</v>
      </c>
      <c r="E210">
        <v>5.9314767059546298</v>
      </c>
      <c r="F210">
        <v>0.35368603433276502</v>
      </c>
      <c r="G210">
        <v>0.92681622086442605</v>
      </c>
      <c r="H210">
        <v>24.016336056009301</v>
      </c>
      <c r="I210">
        <v>2.72632226322263</v>
      </c>
    </row>
    <row r="211" spans="1:9" x14ac:dyDescent="0.25">
      <c r="A211">
        <v>209</v>
      </c>
      <c r="B211">
        <v>34.898915335944501</v>
      </c>
      <c r="C211">
        <v>170.160094871034</v>
      </c>
      <c r="D211">
        <v>69.408667935671502</v>
      </c>
      <c r="E211">
        <v>8.6828669137030001</v>
      </c>
      <c r="F211">
        <v>0.21499531984743001</v>
      </c>
      <c r="G211">
        <v>0.92570186133311705</v>
      </c>
      <c r="H211">
        <v>21.5844432605221</v>
      </c>
      <c r="I211">
        <v>3.3856665654418401</v>
      </c>
    </row>
    <row r="212" spans="1:9" x14ac:dyDescent="0.25">
      <c r="A212">
        <v>210</v>
      </c>
      <c r="B212">
        <v>26.4778892604979</v>
      </c>
      <c r="C212">
        <v>144.9359030837</v>
      </c>
      <c r="D212">
        <v>56.136800993963398</v>
      </c>
      <c r="E212">
        <v>16.221413135906001</v>
      </c>
      <c r="F212">
        <v>0.17416851018726401</v>
      </c>
      <c r="G212">
        <v>0.78278212598382202</v>
      </c>
      <c r="H212">
        <v>15.9308145240431</v>
      </c>
      <c r="I212">
        <v>4.4718328484527898</v>
      </c>
    </row>
    <row r="213" spans="1:9" x14ac:dyDescent="0.25">
      <c r="A213">
        <v>211</v>
      </c>
      <c r="B213">
        <v>81.527485000810699</v>
      </c>
      <c r="C213">
        <v>202.239957214166</v>
      </c>
      <c r="D213">
        <v>57.677495751549998</v>
      </c>
      <c r="E213">
        <v>4.8308768054891198</v>
      </c>
      <c r="F213">
        <v>0.403228586909952</v>
      </c>
      <c r="G213">
        <v>0.947375704963348</v>
      </c>
      <c r="H213">
        <v>16.570942111237201</v>
      </c>
      <c r="I213">
        <v>2.4718162839248401</v>
      </c>
    </row>
    <row r="214" spans="1:9" x14ac:dyDescent="0.25">
      <c r="A214">
        <v>212</v>
      </c>
      <c r="B214">
        <v>79.217264791464601</v>
      </c>
      <c r="C214">
        <v>150.78732343353801</v>
      </c>
      <c r="D214">
        <v>59.043896792885697</v>
      </c>
      <c r="E214">
        <v>7.5912746093964802</v>
      </c>
      <c r="F214">
        <v>0.39069963678206898</v>
      </c>
      <c r="G214">
        <v>0.90711628839296099</v>
      </c>
      <c r="H214">
        <v>17.530857142857101</v>
      </c>
      <c r="I214">
        <v>3.4469754492533502</v>
      </c>
    </row>
    <row r="215" spans="1:9" x14ac:dyDescent="0.25">
      <c r="A215">
        <v>213</v>
      </c>
      <c r="B215">
        <v>77.173566878980793</v>
      </c>
      <c r="C215">
        <v>137.480044551698</v>
      </c>
      <c r="D215">
        <v>56.899439284763801</v>
      </c>
      <c r="E215">
        <v>15.6415967230999</v>
      </c>
      <c r="F215">
        <v>0.37590779875065999</v>
      </c>
      <c r="G215">
        <v>0.84632976421911699</v>
      </c>
      <c r="H215">
        <v>17.364341085271299</v>
      </c>
      <c r="I215">
        <v>7.3360881542699703</v>
      </c>
    </row>
    <row r="216" spans="1:9" x14ac:dyDescent="0.25">
      <c r="A216">
        <v>214</v>
      </c>
      <c r="B216">
        <v>50.550405770964801</v>
      </c>
      <c r="C216">
        <v>153.86148047324801</v>
      </c>
      <c r="D216">
        <v>57.4088642096456</v>
      </c>
      <c r="E216">
        <v>13.3314053458242</v>
      </c>
      <c r="F216">
        <v>0.26641769138912103</v>
      </c>
      <c r="G216">
        <v>0.84751146571040203</v>
      </c>
      <c r="H216">
        <v>13.711983181499599</v>
      </c>
      <c r="I216">
        <v>4.1842299189388301</v>
      </c>
    </row>
    <row r="217" spans="1:9" x14ac:dyDescent="0.25">
      <c r="A217">
        <v>215</v>
      </c>
      <c r="B217">
        <v>36.043036366523701</v>
      </c>
      <c r="C217">
        <v>161.339984585081</v>
      </c>
      <c r="D217">
        <v>62.540403204519201</v>
      </c>
      <c r="E217">
        <v>10.753346880201301</v>
      </c>
      <c r="F217">
        <v>0.209349021995413</v>
      </c>
      <c r="G217">
        <v>0.87654164310855998</v>
      </c>
      <c r="H217">
        <v>16.6681730148482</v>
      </c>
      <c r="I217">
        <v>2.9554565701559001</v>
      </c>
    </row>
    <row r="218" spans="1:9" x14ac:dyDescent="0.25">
      <c r="A218">
        <v>216</v>
      </c>
      <c r="B218">
        <v>35.3649910233393</v>
      </c>
      <c r="C218">
        <v>197.76351251295699</v>
      </c>
      <c r="D218">
        <v>62.643533824068498</v>
      </c>
      <c r="E218">
        <v>5.9979557610195</v>
      </c>
      <c r="F218">
        <v>0.20792264347278999</v>
      </c>
      <c r="G218">
        <v>0.94019288275734803</v>
      </c>
      <c r="H218">
        <v>17.137212643678101</v>
      </c>
      <c r="I218">
        <v>2.5901557006529301</v>
      </c>
    </row>
    <row r="219" spans="1:9" x14ac:dyDescent="0.25">
      <c r="A219">
        <v>217</v>
      </c>
      <c r="B219">
        <v>32.210989852575103</v>
      </c>
      <c r="C219">
        <v>158.15063291139199</v>
      </c>
      <c r="D219">
        <v>60.929669791408998</v>
      </c>
      <c r="E219">
        <v>18.442963881476</v>
      </c>
      <c r="F219">
        <v>0.19646113088282199</v>
      </c>
      <c r="G219">
        <v>0.86112560430693996</v>
      </c>
      <c r="H219">
        <v>17.128318584070701</v>
      </c>
      <c r="I219">
        <v>5.1939799331103602</v>
      </c>
    </row>
    <row r="220" spans="1:9" x14ac:dyDescent="0.25">
      <c r="A220">
        <v>218</v>
      </c>
      <c r="B220">
        <v>30.129210817649799</v>
      </c>
      <c r="C220">
        <v>155.56973757677201</v>
      </c>
      <c r="D220">
        <v>55.831770144061103</v>
      </c>
      <c r="E220">
        <v>3.5388324219715299</v>
      </c>
      <c r="F220">
        <v>0.18915175583535401</v>
      </c>
      <c r="G220">
        <v>0.957503573172103</v>
      </c>
      <c r="H220">
        <v>13.2216527866752</v>
      </c>
      <c r="I220">
        <v>2.5899231812019798</v>
      </c>
    </row>
    <row r="221" spans="1:9" x14ac:dyDescent="0.25">
      <c r="A221">
        <v>219</v>
      </c>
      <c r="B221">
        <v>32.222517436067697</v>
      </c>
      <c r="C221">
        <v>77.875512995896003</v>
      </c>
      <c r="D221">
        <v>56.742648287399398</v>
      </c>
      <c r="E221">
        <v>28.023997696953199</v>
      </c>
      <c r="F221">
        <v>0.203379699140916</v>
      </c>
      <c r="G221">
        <v>0.57323220975719202</v>
      </c>
      <c r="H221">
        <v>14.4827586206896</v>
      </c>
      <c r="I221">
        <v>10.609836065573701</v>
      </c>
    </row>
    <row r="222" spans="1:9" x14ac:dyDescent="0.25">
      <c r="A222">
        <v>220</v>
      </c>
      <c r="B222">
        <v>36.989388385105102</v>
      </c>
      <c r="C222">
        <v>159.83327948303699</v>
      </c>
      <c r="D222">
        <v>59.756573646181401</v>
      </c>
      <c r="E222">
        <v>22.5834578971075</v>
      </c>
      <c r="F222">
        <v>0.218720670815579</v>
      </c>
      <c r="G222">
        <v>0.74731082296537199</v>
      </c>
      <c r="H222">
        <v>16.009708737863999</v>
      </c>
      <c r="I222">
        <v>6.9346341463414598</v>
      </c>
    </row>
    <row r="223" spans="1:9" x14ac:dyDescent="0.25">
      <c r="A223">
        <v>221</v>
      </c>
      <c r="B223">
        <v>29.941084969861901</v>
      </c>
      <c r="C223">
        <v>191.01158548053399</v>
      </c>
      <c r="D223">
        <v>61.603984888822602</v>
      </c>
      <c r="E223">
        <v>3.71169319815708</v>
      </c>
      <c r="F223">
        <v>0.177865295663034</v>
      </c>
      <c r="G223">
        <v>0.962555940985935</v>
      </c>
      <c r="H223">
        <v>15.3632930513595</v>
      </c>
      <c r="I223">
        <v>2.1520850367947602</v>
      </c>
    </row>
    <row r="224" spans="1:9" x14ac:dyDescent="0.25">
      <c r="A224">
        <v>222</v>
      </c>
      <c r="B224">
        <v>52.202299929593899</v>
      </c>
      <c r="C224">
        <v>108.102292768959</v>
      </c>
      <c r="D224">
        <v>64.726700508370797</v>
      </c>
      <c r="E224">
        <v>29.411433085311302</v>
      </c>
      <c r="F224">
        <v>0.27327004413290601</v>
      </c>
      <c r="G224">
        <v>0.62213636042293996</v>
      </c>
      <c r="H224">
        <v>18.133099824868602</v>
      </c>
      <c r="I224">
        <v>9.65024630541871</v>
      </c>
    </row>
    <row r="225" spans="1:9" x14ac:dyDescent="0.25">
      <c r="A225">
        <v>223</v>
      </c>
      <c r="B225">
        <v>62.677836566725396</v>
      </c>
      <c r="C225">
        <v>176.329723642034</v>
      </c>
      <c r="D225">
        <v>60.546749606659603</v>
      </c>
      <c r="E225">
        <v>7.1050045372466002</v>
      </c>
      <c r="F225">
        <v>0.34117214506842403</v>
      </c>
      <c r="G225">
        <v>0.92512928150908902</v>
      </c>
      <c r="H225">
        <v>19.8808341608738</v>
      </c>
      <c r="I225">
        <v>2.9804698556467502</v>
      </c>
    </row>
    <row r="226" spans="1:9" x14ac:dyDescent="0.25">
      <c r="A226">
        <v>224</v>
      </c>
      <c r="B226">
        <v>56.2568373943311</v>
      </c>
      <c r="C226">
        <v>129.212809917355</v>
      </c>
      <c r="D226">
        <v>57.0269377805283</v>
      </c>
      <c r="E226">
        <v>25.005879703439401</v>
      </c>
      <c r="F226">
        <v>0.31906007230023797</v>
      </c>
      <c r="G226">
        <v>0.61723898079855</v>
      </c>
      <c r="H226">
        <v>18.100713012477701</v>
      </c>
      <c r="I226">
        <v>7.7602905569007197</v>
      </c>
    </row>
    <row r="227" spans="1:9" x14ac:dyDescent="0.25">
      <c r="A227">
        <v>225</v>
      </c>
      <c r="B227">
        <v>61.300260573261099</v>
      </c>
      <c r="C227">
        <v>125.15119817420999</v>
      </c>
      <c r="D227">
        <v>57.398480478452697</v>
      </c>
      <c r="E227">
        <v>6.7510200932269697</v>
      </c>
      <c r="F227">
        <v>0.35117999333821498</v>
      </c>
      <c r="G227">
        <v>0.87353503744897099</v>
      </c>
      <c r="H227">
        <v>18.250366032210799</v>
      </c>
      <c r="I227">
        <v>3.38357142857142</v>
      </c>
    </row>
    <row r="228" spans="1:9" x14ac:dyDescent="0.25">
      <c r="A228">
        <v>226</v>
      </c>
      <c r="B228">
        <v>92.795528455284497</v>
      </c>
      <c r="C228">
        <v>155.18194161574999</v>
      </c>
      <c r="D228">
        <v>50.215555577376698</v>
      </c>
      <c r="E228">
        <v>10.4470126963444</v>
      </c>
      <c r="F228">
        <v>0.44423773270806899</v>
      </c>
      <c r="G228">
        <v>0.88482545584691796</v>
      </c>
      <c r="H228">
        <v>14.164566345440999</v>
      </c>
      <c r="I228">
        <v>3.70760900541464</v>
      </c>
    </row>
    <row r="229" spans="1:9" x14ac:dyDescent="0.25">
      <c r="A229">
        <v>227</v>
      </c>
      <c r="B229">
        <v>77.500718243381897</v>
      </c>
      <c r="C229">
        <v>168.57694954128399</v>
      </c>
      <c r="D229">
        <v>48.051659463239098</v>
      </c>
      <c r="E229">
        <v>11.3601376307936</v>
      </c>
      <c r="F229">
        <v>0.448398971859092</v>
      </c>
      <c r="G229">
        <v>0.89202332459029299</v>
      </c>
      <c r="H229">
        <v>14.514637904468399</v>
      </c>
      <c r="I229">
        <v>4.8488414858403797</v>
      </c>
    </row>
    <row r="230" spans="1:9" x14ac:dyDescent="0.25">
      <c r="A230">
        <v>228</v>
      </c>
      <c r="B230">
        <v>79.919664953359899</v>
      </c>
      <c r="C230">
        <v>149.61087566016801</v>
      </c>
      <c r="D230">
        <v>47.229020358465199</v>
      </c>
      <c r="E230">
        <v>7.1341042136151103</v>
      </c>
      <c r="F230">
        <v>0.466430895919416</v>
      </c>
      <c r="G230">
        <v>0.90735902282230896</v>
      </c>
      <c r="H230">
        <v>13.676934097421199</v>
      </c>
      <c r="I230">
        <v>3.3509152215799598</v>
      </c>
    </row>
    <row r="231" spans="1:9" x14ac:dyDescent="0.25">
      <c r="A231">
        <v>229</v>
      </c>
      <c r="B231">
        <v>40.858360782794001</v>
      </c>
      <c r="C231">
        <v>78.767106176266395</v>
      </c>
      <c r="D231">
        <v>59.359534757918098</v>
      </c>
      <c r="E231">
        <v>20.657852190630098</v>
      </c>
      <c r="F231">
        <v>0.23345711171158401</v>
      </c>
      <c r="G231">
        <v>0.59875722527503195</v>
      </c>
      <c r="H231">
        <v>17.662256267409401</v>
      </c>
      <c r="I231">
        <v>5.4076212471131599</v>
      </c>
    </row>
    <row r="232" spans="1:9" x14ac:dyDescent="0.25">
      <c r="A232">
        <v>230</v>
      </c>
      <c r="B232">
        <v>45.003777335984097</v>
      </c>
      <c r="C232">
        <v>135.81578947368399</v>
      </c>
      <c r="D232">
        <v>60.439980617716103</v>
      </c>
      <c r="E232">
        <v>28.499134889377</v>
      </c>
      <c r="F232">
        <v>0.25872651446753597</v>
      </c>
      <c r="G232">
        <v>0.65144824460455597</v>
      </c>
      <c r="H232">
        <v>19.781523937963499</v>
      </c>
      <c r="I232">
        <v>8.3410404624277401</v>
      </c>
    </row>
    <row r="233" spans="1:9" x14ac:dyDescent="0.25">
      <c r="A233">
        <v>231</v>
      </c>
      <c r="B233">
        <v>30.025299299751499</v>
      </c>
      <c r="C233">
        <v>191.72091681094801</v>
      </c>
      <c r="D233">
        <v>59.602680513994699</v>
      </c>
      <c r="E233">
        <v>6.1635883326796899</v>
      </c>
      <c r="F233">
        <v>0.17732763071223101</v>
      </c>
      <c r="G233">
        <v>0.93963929361762999</v>
      </c>
      <c r="H233">
        <v>15.963774220724501</v>
      </c>
      <c r="I233">
        <v>2.5416522040957998</v>
      </c>
    </row>
    <row r="234" spans="1:9" x14ac:dyDescent="0.25">
      <c r="A234">
        <v>232</v>
      </c>
      <c r="B234">
        <v>28.931061496278801</v>
      </c>
      <c r="C234">
        <v>148.72804681018201</v>
      </c>
      <c r="D234">
        <v>54.961630580015203</v>
      </c>
      <c r="E234">
        <v>11.689083487661</v>
      </c>
      <c r="F234">
        <v>0.184304736109137</v>
      </c>
      <c r="G234">
        <v>0.86676300268562101</v>
      </c>
      <c r="H234">
        <v>15.406432748538</v>
      </c>
      <c r="I234">
        <v>4.9687164819449396</v>
      </c>
    </row>
    <row r="235" spans="1:9" x14ac:dyDescent="0.25">
      <c r="A235">
        <v>233</v>
      </c>
      <c r="B235">
        <v>43.046902880448599</v>
      </c>
      <c r="C235">
        <v>178.28692449355401</v>
      </c>
      <c r="D235">
        <v>52.831953176385099</v>
      </c>
      <c r="E235">
        <v>9.7844687357566098</v>
      </c>
      <c r="F235">
        <v>0.26731745163895598</v>
      </c>
      <c r="G235">
        <v>0.89927590909697697</v>
      </c>
      <c r="H235">
        <v>14.836414048059099</v>
      </c>
      <c r="I235">
        <v>4.7626558127702801</v>
      </c>
    </row>
    <row r="236" spans="1:9" x14ac:dyDescent="0.25">
      <c r="A236">
        <v>234</v>
      </c>
      <c r="B236">
        <v>46.229919252018597</v>
      </c>
      <c r="C236">
        <v>182.89263491345099</v>
      </c>
      <c r="D236">
        <v>50.4667173690192</v>
      </c>
      <c r="E236">
        <v>4.1906821927614004</v>
      </c>
      <c r="F236">
        <v>0.28755426800710798</v>
      </c>
      <c r="G236">
        <v>0.94441214055890998</v>
      </c>
      <c r="H236">
        <v>14.666920152091199</v>
      </c>
      <c r="I236">
        <v>2.2962538226299598</v>
      </c>
    </row>
    <row r="237" spans="1:9" x14ac:dyDescent="0.25">
      <c r="A237">
        <v>235</v>
      </c>
      <c r="B237">
        <v>71.447069513857301</v>
      </c>
      <c r="C237">
        <v>137.59291306139201</v>
      </c>
      <c r="D237">
        <v>45.866577872373099</v>
      </c>
      <c r="E237">
        <v>11.4882184827208</v>
      </c>
      <c r="F237">
        <v>0.37114554463364202</v>
      </c>
      <c r="G237">
        <v>0.83978093487782601</v>
      </c>
      <c r="H237">
        <v>10.142159853569201</v>
      </c>
      <c r="I237">
        <v>3.1630787378354399</v>
      </c>
    </row>
    <row r="238" spans="1:9" x14ac:dyDescent="0.25">
      <c r="A238">
        <v>236</v>
      </c>
      <c r="B238">
        <v>56.838189921151802</v>
      </c>
      <c r="C238">
        <v>154.67709563164101</v>
      </c>
      <c r="D238">
        <v>53.534949525130301</v>
      </c>
      <c r="E238">
        <v>15.1536928943445</v>
      </c>
      <c r="F238">
        <v>0.33054402567402702</v>
      </c>
      <c r="G238">
        <v>0.83857685879594501</v>
      </c>
      <c r="H238">
        <v>13.694531741043299</v>
      </c>
      <c r="I238">
        <v>4.81781376518218</v>
      </c>
    </row>
    <row r="239" spans="1:9" x14ac:dyDescent="0.25">
      <c r="A239">
        <v>237</v>
      </c>
      <c r="B239">
        <v>55.288303130148201</v>
      </c>
      <c r="C239">
        <v>194.552290231049</v>
      </c>
      <c r="D239">
        <v>49.077520928679498</v>
      </c>
      <c r="E239">
        <v>6.3037729822280903</v>
      </c>
      <c r="F239">
        <v>0.32170707236934798</v>
      </c>
      <c r="G239">
        <v>0.94337483708132397</v>
      </c>
      <c r="H239">
        <v>12.3666001330671</v>
      </c>
      <c r="I239">
        <v>2.9346043005985298</v>
      </c>
    </row>
    <row r="240" spans="1:9" x14ac:dyDescent="0.25">
      <c r="A240">
        <v>238</v>
      </c>
      <c r="B240">
        <v>92.811058074781201</v>
      </c>
      <c r="C240">
        <v>169.907133676092</v>
      </c>
      <c r="D240">
        <v>33.9390649496153</v>
      </c>
      <c r="E240">
        <v>9.4101020008858693</v>
      </c>
      <c r="F240">
        <v>0.49556197824103998</v>
      </c>
      <c r="G240">
        <v>0.888554089234462</v>
      </c>
      <c r="H240">
        <v>6.8611532625189602</v>
      </c>
      <c r="I240">
        <v>3.2864712115860102</v>
      </c>
    </row>
    <row r="241" spans="1:9" x14ac:dyDescent="0.25">
      <c r="A241">
        <v>239</v>
      </c>
      <c r="B241">
        <v>66.736757301107701</v>
      </c>
      <c r="C241">
        <v>176.876638200727</v>
      </c>
      <c r="D241">
        <v>46.4163434800573</v>
      </c>
      <c r="E241">
        <v>5.55148734741136</v>
      </c>
      <c r="F241">
        <v>0.35496578644308702</v>
      </c>
      <c r="G241">
        <v>0.938297272662864</v>
      </c>
      <c r="H241">
        <v>9.9435736677115898</v>
      </c>
      <c r="I241">
        <v>2.7349914236706598</v>
      </c>
    </row>
    <row r="242" spans="1:9" x14ac:dyDescent="0.25">
      <c r="A242">
        <v>240</v>
      </c>
      <c r="B242">
        <v>58.8224141563092</v>
      </c>
      <c r="C242">
        <v>160.34010152284199</v>
      </c>
      <c r="D242">
        <v>48.101278716161801</v>
      </c>
      <c r="E242">
        <v>16.598533169503199</v>
      </c>
      <c r="F242">
        <v>0.35041397150113002</v>
      </c>
      <c r="G242">
        <v>0.81085303345625004</v>
      </c>
      <c r="H242">
        <v>12.530179445350701</v>
      </c>
      <c r="I242">
        <v>4.8704761904761904</v>
      </c>
    </row>
    <row r="243" spans="1:9" x14ac:dyDescent="0.25">
      <c r="A243">
        <v>241</v>
      </c>
      <c r="B243">
        <v>58.042390438246997</v>
      </c>
      <c r="C243">
        <v>193.97385092330501</v>
      </c>
      <c r="D243">
        <v>46.275251401083203</v>
      </c>
      <c r="E243">
        <v>4.07303652982299</v>
      </c>
      <c r="F243">
        <v>0.32971174419270999</v>
      </c>
      <c r="G243">
        <v>0.95672860239457702</v>
      </c>
      <c r="H243">
        <v>11.4967658473479</v>
      </c>
      <c r="I243">
        <v>2.3156536024407401</v>
      </c>
    </row>
    <row r="244" spans="1:9" x14ac:dyDescent="0.25">
      <c r="A244">
        <v>242</v>
      </c>
      <c r="B244">
        <v>74.4476823782515</v>
      </c>
      <c r="C244">
        <v>178.24288489147801</v>
      </c>
      <c r="D244">
        <v>50.169019082769999</v>
      </c>
      <c r="E244">
        <v>5.1716881117064002</v>
      </c>
      <c r="F244">
        <v>0.37762753176618002</v>
      </c>
      <c r="G244">
        <v>0.94152476144021002</v>
      </c>
      <c r="H244">
        <v>11.859030837004401</v>
      </c>
      <c r="I244">
        <v>2.5105882352941098</v>
      </c>
    </row>
    <row r="245" spans="1:9" x14ac:dyDescent="0.25">
      <c r="A245">
        <v>243</v>
      </c>
      <c r="B245">
        <v>51.704281447062698</v>
      </c>
      <c r="C245">
        <v>149.55644090305401</v>
      </c>
      <c r="D245">
        <v>56.703712864500702</v>
      </c>
      <c r="E245">
        <v>19.9569108801679</v>
      </c>
      <c r="F245">
        <v>0.29398811285988102</v>
      </c>
      <c r="G245">
        <v>0.747330577777086</v>
      </c>
      <c r="H245">
        <v>15.227916385704599</v>
      </c>
      <c r="I245">
        <v>5.8688524590163897</v>
      </c>
    </row>
    <row r="246" spans="1:9" x14ac:dyDescent="0.25">
      <c r="A246">
        <v>244</v>
      </c>
      <c r="B246">
        <v>48.238835269098601</v>
      </c>
      <c r="C246">
        <v>165.54334007512199</v>
      </c>
      <c r="D246">
        <v>56.310715184843502</v>
      </c>
      <c r="E246">
        <v>9.24537282006618</v>
      </c>
      <c r="F246">
        <v>0.28471011345931102</v>
      </c>
      <c r="G246">
        <v>0.88287976629105003</v>
      </c>
      <c r="H246">
        <v>15.394199077125901</v>
      </c>
      <c r="I246">
        <v>3.8786363636363599</v>
      </c>
    </row>
    <row r="247" spans="1:9" x14ac:dyDescent="0.25">
      <c r="A247">
        <v>245</v>
      </c>
      <c r="B247">
        <v>53.785130111524097</v>
      </c>
      <c r="C247">
        <v>159.54140989027499</v>
      </c>
      <c r="D247">
        <v>58.277671538104997</v>
      </c>
      <c r="E247">
        <v>9.8554975759179193</v>
      </c>
      <c r="F247">
        <v>0.31201533179204199</v>
      </c>
      <c r="G247">
        <v>0.88263589611340898</v>
      </c>
      <c r="H247">
        <v>16.890898483080498</v>
      </c>
      <c r="I247">
        <v>3.74973958333333</v>
      </c>
    </row>
    <row r="248" spans="1:9" x14ac:dyDescent="0.25">
      <c r="A248">
        <v>246</v>
      </c>
      <c r="B248">
        <v>45.629091516366003</v>
      </c>
      <c r="C248">
        <v>184.48338098641801</v>
      </c>
      <c r="D248">
        <v>56.019270333611502</v>
      </c>
      <c r="E248">
        <v>6.8313250686172999</v>
      </c>
      <c r="F248">
        <v>0.26781297784729202</v>
      </c>
      <c r="G248">
        <v>0.94129383870871697</v>
      </c>
      <c r="H248">
        <v>15.246263807667299</v>
      </c>
      <c r="I248">
        <v>2.8650132525558498</v>
      </c>
    </row>
    <row r="249" spans="1:9" x14ac:dyDescent="0.25">
      <c r="A249">
        <v>247</v>
      </c>
      <c r="B249">
        <v>85.024760383386507</v>
      </c>
      <c r="C249">
        <v>163.36294459644299</v>
      </c>
      <c r="D249">
        <v>53.018316904829398</v>
      </c>
      <c r="E249">
        <v>9.2359162238200501</v>
      </c>
      <c r="F249">
        <v>0.43412527306430199</v>
      </c>
      <c r="G249">
        <v>0.90722781181127399</v>
      </c>
      <c r="H249">
        <v>15.451870018393601</v>
      </c>
      <c r="I249">
        <v>4.2188015393073099</v>
      </c>
    </row>
    <row r="250" spans="1:9" x14ac:dyDescent="0.25">
      <c r="A250">
        <v>248</v>
      </c>
      <c r="B250">
        <v>52.468572970056599</v>
      </c>
      <c r="C250">
        <v>186.71473995003399</v>
      </c>
      <c r="D250">
        <v>45.161219227982599</v>
      </c>
      <c r="E250">
        <v>3.2314571589049401</v>
      </c>
      <c r="F250">
        <v>0.30604515566770601</v>
      </c>
      <c r="G250">
        <v>0.96228144861198595</v>
      </c>
      <c r="H250">
        <v>11.2097588334268</v>
      </c>
      <c r="I250">
        <v>2.2939473684210498</v>
      </c>
    </row>
    <row r="251" spans="1:9" x14ac:dyDescent="0.25">
      <c r="A251">
        <v>249</v>
      </c>
      <c r="B251">
        <v>49.870764265806002</v>
      </c>
      <c r="C251">
        <v>172.20637168141499</v>
      </c>
      <c r="D251">
        <v>49.328684152543701</v>
      </c>
      <c r="E251">
        <v>5.7760831616608597</v>
      </c>
      <c r="F251">
        <v>0.290975339569022</v>
      </c>
      <c r="G251">
        <v>0.92821713280740603</v>
      </c>
      <c r="H251">
        <v>12.175757575757499</v>
      </c>
      <c r="I251">
        <v>2.7224791859389401</v>
      </c>
    </row>
    <row r="252" spans="1:9" x14ac:dyDescent="0.25">
      <c r="A252">
        <v>250</v>
      </c>
      <c r="B252">
        <v>44.665507246376798</v>
      </c>
      <c r="C252">
        <v>191.834107550586</v>
      </c>
      <c r="D252">
        <v>48.9311744938244</v>
      </c>
      <c r="E252">
        <v>7.5817610421813502</v>
      </c>
      <c r="F252">
        <v>0.271059659356996</v>
      </c>
      <c r="G252">
        <v>0.91637654110162303</v>
      </c>
      <c r="H252">
        <v>11.5350665054413</v>
      </c>
      <c r="I252">
        <v>3.1424525630133102</v>
      </c>
    </row>
    <row r="253" spans="1:9" x14ac:dyDescent="0.25">
      <c r="A253">
        <v>251</v>
      </c>
      <c r="B253">
        <v>39.202570921985803</v>
      </c>
      <c r="C253">
        <v>154.21001051990399</v>
      </c>
      <c r="D253">
        <v>48.8399315599966</v>
      </c>
      <c r="E253">
        <v>7.9344994052415796</v>
      </c>
      <c r="F253">
        <v>0.24776373631569401</v>
      </c>
      <c r="G253">
        <v>0.90868478779732498</v>
      </c>
      <c r="H253">
        <v>12.3845682792406</v>
      </c>
      <c r="I253">
        <v>3.5321178715285102</v>
      </c>
    </row>
    <row r="254" spans="1:9" x14ac:dyDescent="0.25">
      <c r="A254">
        <v>252</v>
      </c>
      <c r="B254">
        <v>46.198355968548903</v>
      </c>
      <c r="C254">
        <v>203.20055041987101</v>
      </c>
      <c r="D254">
        <v>41.798753723365699</v>
      </c>
      <c r="E254">
        <v>3.7514276497538002</v>
      </c>
      <c r="F254">
        <v>0.28996748915443799</v>
      </c>
      <c r="G254">
        <v>0.95906961473571295</v>
      </c>
      <c r="H254">
        <v>10.0827067669172</v>
      </c>
      <c r="I254">
        <v>2.2351080653663602</v>
      </c>
    </row>
    <row r="255" spans="1:9" x14ac:dyDescent="0.25">
      <c r="A255">
        <v>253</v>
      </c>
      <c r="B255">
        <v>68.391776889162301</v>
      </c>
      <c r="C255">
        <v>101.86198825041301</v>
      </c>
      <c r="D255">
        <v>43.352095784473299</v>
      </c>
      <c r="E255">
        <v>3.9878431350778798</v>
      </c>
      <c r="F255">
        <v>0.42865226375923399</v>
      </c>
      <c r="G255">
        <v>0.92905559815399996</v>
      </c>
      <c r="H255">
        <v>11.8694476631904</v>
      </c>
      <c r="I255">
        <v>2.6403304384664201</v>
      </c>
    </row>
    <row r="256" spans="1:9" x14ac:dyDescent="0.25">
      <c r="A256">
        <v>254</v>
      </c>
      <c r="B256">
        <v>60.837226189035398</v>
      </c>
      <c r="C256">
        <v>180.842544529262</v>
      </c>
      <c r="D256">
        <v>41.455661037864999</v>
      </c>
      <c r="E256">
        <v>9.4775647201426896</v>
      </c>
      <c r="F256">
        <v>0.367420600252575</v>
      </c>
      <c r="G256">
        <v>0.91726951454752903</v>
      </c>
      <c r="H256">
        <v>10.7858857417186</v>
      </c>
      <c r="I256">
        <v>4.1761346558461003</v>
      </c>
    </row>
    <row r="257" spans="1:9" x14ac:dyDescent="0.25">
      <c r="A257">
        <v>255</v>
      </c>
      <c r="B257">
        <v>77.319817956143893</v>
      </c>
      <c r="C257">
        <v>100.240384615384</v>
      </c>
      <c r="D257">
        <v>40.923073544507297</v>
      </c>
      <c r="E257">
        <v>30.301674468446699</v>
      </c>
      <c r="F257">
        <v>0.38863416043042998</v>
      </c>
      <c r="G257">
        <v>0.57557027365717695</v>
      </c>
      <c r="H257">
        <v>9.2025389497980292</v>
      </c>
      <c r="I257">
        <v>10.1963190184049</v>
      </c>
    </row>
    <row r="258" spans="1:9" x14ac:dyDescent="0.25">
      <c r="A258">
        <v>256</v>
      </c>
      <c r="B258">
        <v>69.477531857813503</v>
      </c>
      <c r="C258">
        <v>144.91115649731901</v>
      </c>
      <c r="D258">
        <v>45.017689385567003</v>
      </c>
      <c r="E258">
        <v>7.4121467983469396</v>
      </c>
      <c r="F258">
        <v>0.371732807236617</v>
      </c>
      <c r="G258">
        <v>0.90799515636541195</v>
      </c>
      <c r="H258">
        <v>9.6030956329463795</v>
      </c>
      <c r="I258">
        <v>3.3676762661370399</v>
      </c>
    </row>
    <row r="259" spans="1:9" x14ac:dyDescent="0.25">
      <c r="A259">
        <v>257</v>
      </c>
      <c r="B259">
        <v>59.822450476889202</v>
      </c>
      <c r="C259">
        <v>185.98228652997599</v>
      </c>
      <c r="D259">
        <v>46.584938896270501</v>
      </c>
      <c r="E259">
        <v>4.76287303766272</v>
      </c>
      <c r="F259">
        <v>0.337972942638681</v>
      </c>
      <c r="G259">
        <v>0.948888183514766</v>
      </c>
      <c r="H259">
        <v>10.4715496368038</v>
      </c>
      <c r="I259">
        <v>2.4172798480892399</v>
      </c>
    </row>
    <row r="260" spans="1:9" x14ac:dyDescent="0.25">
      <c r="A260">
        <v>258</v>
      </c>
      <c r="B260">
        <v>54.094033978664498</v>
      </c>
      <c r="C260">
        <v>157.82724484646101</v>
      </c>
      <c r="D260">
        <v>41.5162944601528</v>
      </c>
      <c r="E260">
        <v>6.9124831571631198</v>
      </c>
      <c r="F260">
        <v>0.32704596797729402</v>
      </c>
      <c r="G260">
        <v>0.92002338325728095</v>
      </c>
      <c r="H260">
        <v>8.8633132859485997</v>
      </c>
      <c r="I260">
        <v>2.8544866612772801</v>
      </c>
    </row>
    <row r="261" spans="1:9" x14ac:dyDescent="0.25">
      <c r="A261">
        <v>259</v>
      </c>
      <c r="B261">
        <v>49.574150894477498</v>
      </c>
      <c r="C261">
        <v>206.82523989531799</v>
      </c>
      <c r="D261">
        <v>41.327009721833697</v>
      </c>
      <c r="E261">
        <v>6.7371928178618896</v>
      </c>
      <c r="F261">
        <v>0.29943157041020202</v>
      </c>
      <c r="G261">
        <v>0.93954576371804199</v>
      </c>
      <c r="H261">
        <v>8.5888051668460701</v>
      </c>
      <c r="I261">
        <v>2.7651542649727698</v>
      </c>
    </row>
    <row r="262" spans="1:9" x14ac:dyDescent="0.25">
      <c r="A262">
        <v>260</v>
      </c>
      <c r="B262">
        <v>58.978178147083902</v>
      </c>
      <c r="C262">
        <v>170.63291758376101</v>
      </c>
      <c r="D262">
        <v>40.775879356195603</v>
      </c>
      <c r="E262">
        <v>6.6427986571257396</v>
      </c>
      <c r="F262">
        <v>0.35299730685953101</v>
      </c>
      <c r="G262">
        <v>0.91745287859898295</v>
      </c>
      <c r="H262">
        <v>7.8932738503774802</v>
      </c>
      <c r="I262">
        <v>2.7569820758649399</v>
      </c>
    </row>
    <row r="263" spans="1:9" x14ac:dyDescent="0.25">
      <c r="A263">
        <v>261</v>
      </c>
      <c r="B263">
        <v>65.731852509995505</v>
      </c>
      <c r="C263">
        <v>148.02783235101501</v>
      </c>
      <c r="D263">
        <v>39.198170809090598</v>
      </c>
      <c r="E263">
        <v>11.735095625119399</v>
      </c>
      <c r="F263">
        <v>0.39136844340647398</v>
      </c>
      <c r="G263">
        <v>0.85485158840393305</v>
      </c>
      <c r="H263">
        <v>9.1386754482253902</v>
      </c>
      <c r="I263">
        <v>4.0763200368918602</v>
      </c>
    </row>
    <row r="264" spans="1:9" x14ac:dyDescent="0.25">
      <c r="A264">
        <v>262</v>
      </c>
      <c r="B264">
        <v>70.108240081383499</v>
      </c>
      <c r="C264">
        <v>161.36067642604701</v>
      </c>
      <c r="D264">
        <v>47.820054829467502</v>
      </c>
      <c r="E264">
        <v>14.9050506213954</v>
      </c>
      <c r="F264">
        <v>0.36738547022807999</v>
      </c>
      <c r="G264">
        <v>0.83572231966763499</v>
      </c>
      <c r="H264">
        <v>10.1866666666666</v>
      </c>
      <c r="I264">
        <v>5.7889680818097302</v>
      </c>
    </row>
    <row r="265" spans="1:9" x14ac:dyDescent="0.25">
      <c r="A265">
        <v>263</v>
      </c>
      <c r="B265">
        <v>85.044502617801001</v>
      </c>
      <c r="C265">
        <v>154.64550458715499</v>
      </c>
      <c r="D265">
        <v>37.938839662625497</v>
      </c>
      <c r="E265">
        <v>22.606421415936499</v>
      </c>
      <c r="F265">
        <v>0.51913380784635599</v>
      </c>
      <c r="G265">
        <v>0.79768071161187604</v>
      </c>
      <c r="H265">
        <v>15.8368794326241</v>
      </c>
      <c r="I265">
        <v>9.2818021201413394</v>
      </c>
    </row>
    <row r="266" spans="1:9" x14ac:dyDescent="0.25">
      <c r="A266">
        <v>264</v>
      </c>
      <c r="B266">
        <v>61.117327539380703</v>
      </c>
      <c r="C266">
        <v>193.805572307321</v>
      </c>
      <c r="D266">
        <v>46.641105459351799</v>
      </c>
      <c r="E266">
        <v>6.8751821206380299</v>
      </c>
      <c r="F266">
        <v>0.369623307200179</v>
      </c>
      <c r="G266">
        <v>0.92546925697881899</v>
      </c>
      <c r="H266">
        <v>16.675070028011199</v>
      </c>
      <c r="I266">
        <v>2.5240346729708398</v>
      </c>
    </row>
    <row r="267" spans="1:9" x14ac:dyDescent="0.25">
      <c r="A267">
        <v>265</v>
      </c>
      <c r="B267">
        <v>80.635764158262205</v>
      </c>
      <c r="C267">
        <v>206.602096190678</v>
      </c>
      <c r="D267">
        <v>40.395792811943103</v>
      </c>
      <c r="E267">
        <v>4.92551034699484</v>
      </c>
      <c r="F267">
        <v>0.48611030025137902</v>
      </c>
      <c r="G267">
        <v>0.95290601573283995</v>
      </c>
      <c r="H267">
        <v>17.503867403314899</v>
      </c>
      <c r="I267">
        <v>2.58653650599959</v>
      </c>
    </row>
    <row r="268" spans="1:9" x14ac:dyDescent="0.25">
      <c r="A268">
        <v>266</v>
      </c>
      <c r="B268">
        <v>52.532836350727699</v>
      </c>
      <c r="C268">
        <v>181.853211009174</v>
      </c>
      <c r="D268">
        <v>45.383418559356699</v>
      </c>
      <c r="E268">
        <v>8.7923801294791701</v>
      </c>
      <c r="F268">
        <v>0.32331839674931701</v>
      </c>
      <c r="G268">
        <v>0.89982357408918201</v>
      </c>
      <c r="H268">
        <v>16.297297297297298</v>
      </c>
      <c r="I268">
        <v>3.6077498300475801</v>
      </c>
    </row>
    <row r="269" spans="1:9" x14ac:dyDescent="0.25">
      <c r="A269">
        <v>267</v>
      </c>
      <c r="B269">
        <v>56.057419578000598</v>
      </c>
      <c r="C269">
        <v>155.51898820481301</v>
      </c>
      <c r="D269">
        <v>45.399850208449799</v>
      </c>
      <c r="E269">
        <v>13.0902131492485</v>
      </c>
      <c r="F269">
        <v>0.35542654065451201</v>
      </c>
      <c r="G269">
        <v>0.86749579885193595</v>
      </c>
      <c r="H269">
        <v>14.7935779816513</v>
      </c>
      <c r="I269">
        <v>4.9997615072740196</v>
      </c>
    </row>
    <row r="270" spans="1:9" x14ac:dyDescent="0.25">
      <c r="A270">
        <v>268</v>
      </c>
      <c r="B270">
        <v>53.774566473988401</v>
      </c>
      <c r="C270">
        <v>123.765572295929</v>
      </c>
      <c r="D270">
        <v>47.261099361692203</v>
      </c>
      <c r="E270">
        <v>10.126315850625501</v>
      </c>
      <c r="F270">
        <v>0.29613242905016202</v>
      </c>
      <c r="G270">
        <v>0.86630366108805601</v>
      </c>
      <c r="H270">
        <v>14.854691075514801</v>
      </c>
      <c r="I270">
        <v>3.6293144967089401</v>
      </c>
    </row>
    <row r="271" spans="1:9" x14ac:dyDescent="0.25">
      <c r="A271">
        <v>269</v>
      </c>
      <c r="B271">
        <v>72.127100840336098</v>
      </c>
      <c r="C271">
        <v>139.73865110246399</v>
      </c>
      <c r="D271">
        <v>45.119625908786197</v>
      </c>
      <c r="E271">
        <v>15.106359614322001</v>
      </c>
      <c r="F271">
        <v>0.39519314242713699</v>
      </c>
      <c r="G271">
        <v>0.80435928537433099</v>
      </c>
      <c r="H271">
        <v>10.5475194261805</v>
      </c>
      <c r="I271">
        <v>5.6726384364820799</v>
      </c>
    </row>
    <row r="272" spans="1:9" x14ac:dyDescent="0.25">
      <c r="A272">
        <v>270</v>
      </c>
      <c r="B272">
        <v>56.198920484465503</v>
      </c>
      <c r="C272">
        <v>149.33149305344901</v>
      </c>
      <c r="D272">
        <v>43.286954321191701</v>
      </c>
      <c r="E272">
        <v>6.4216283038633</v>
      </c>
      <c r="F272">
        <v>0.33284601612718401</v>
      </c>
      <c r="G272">
        <v>0.92388257784528804</v>
      </c>
      <c r="H272">
        <v>9.6222345132743303</v>
      </c>
      <c r="I272">
        <v>3.4037505648441</v>
      </c>
    </row>
    <row r="273" spans="1:9" x14ac:dyDescent="0.25">
      <c r="A273">
        <v>271</v>
      </c>
      <c r="B273">
        <v>50.896086765352401</v>
      </c>
      <c r="C273">
        <v>144.38279569892401</v>
      </c>
      <c r="D273">
        <v>38.244172096055799</v>
      </c>
      <c r="E273">
        <v>19.740282950256301</v>
      </c>
      <c r="F273">
        <v>0.30167092512610899</v>
      </c>
      <c r="G273">
        <v>0.75421500072177405</v>
      </c>
      <c r="H273">
        <v>7.5139393939393901</v>
      </c>
      <c r="I273">
        <v>5.9769820971867</v>
      </c>
    </row>
    <row r="274" spans="1:9" x14ac:dyDescent="0.25">
      <c r="A274">
        <v>272</v>
      </c>
      <c r="B274">
        <v>45.4917501057678</v>
      </c>
      <c r="C274">
        <v>174.34017197163899</v>
      </c>
      <c r="D274">
        <v>36.366644813389698</v>
      </c>
      <c r="E274">
        <v>9.9157176825070295</v>
      </c>
      <c r="F274">
        <v>0.28137726059620299</v>
      </c>
      <c r="G274">
        <v>0.889581660117438</v>
      </c>
      <c r="H274">
        <v>6.5644783118405599</v>
      </c>
      <c r="I274">
        <v>3.18760376314333</v>
      </c>
    </row>
    <row r="275" spans="1:9" x14ac:dyDescent="0.25">
      <c r="A275">
        <v>273</v>
      </c>
      <c r="B275">
        <v>54.910486537553098</v>
      </c>
      <c r="C275">
        <v>229.48875562218799</v>
      </c>
      <c r="D275">
        <v>34.967823692389999</v>
      </c>
      <c r="E275">
        <v>3.0589464490943499</v>
      </c>
      <c r="F275">
        <v>0.33403865697016799</v>
      </c>
      <c r="G275">
        <v>0.973073401815714</v>
      </c>
      <c r="H275">
        <v>5.9863221884498401</v>
      </c>
      <c r="I275">
        <v>2.03480682213713</v>
      </c>
    </row>
    <row r="276" spans="1:9" x14ac:dyDescent="0.25">
      <c r="A276">
        <v>274</v>
      </c>
      <c r="B276">
        <v>65.532129403944097</v>
      </c>
      <c r="C276">
        <v>175.136456211812</v>
      </c>
      <c r="D276">
        <v>33.258744338250402</v>
      </c>
      <c r="E276">
        <v>16.869251588474899</v>
      </c>
      <c r="F276">
        <v>0.37522061968598902</v>
      </c>
      <c r="G276">
        <v>0.84772132922662802</v>
      </c>
      <c r="H276">
        <v>5.8036398467432901</v>
      </c>
      <c r="I276">
        <v>6.2602739726027297</v>
      </c>
    </row>
    <row r="277" spans="1:9" x14ac:dyDescent="0.25">
      <c r="A277">
        <v>275</v>
      </c>
      <c r="B277">
        <v>59.582606646240798</v>
      </c>
      <c r="C277">
        <v>148.65477338476299</v>
      </c>
      <c r="D277">
        <v>32.927542010106798</v>
      </c>
      <c r="E277">
        <v>8.3507886702671907</v>
      </c>
      <c r="F277">
        <v>0.359764932821515</v>
      </c>
      <c r="G277">
        <v>0.87046716252900902</v>
      </c>
      <c r="H277">
        <v>5.5856741573033704</v>
      </c>
      <c r="I277">
        <v>3.20017793594306</v>
      </c>
    </row>
    <row r="278" spans="1:9" x14ac:dyDescent="0.25">
      <c r="A278">
        <v>276</v>
      </c>
      <c r="B278">
        <v>62.843665768194001</v>
      </c>
      <c r="C278">
        <v>180.97889479619701</v>
      </c>
      <c r="D278">
        <v>33.541168351942503</v>
      </c>
      <c r="E278">
        <v>6.8657718401385504</v>
      </c>
      <c r="F278">
        <v>0.36729531363057</v>
      </c>
      <c r="G278">
        <v>0.92735865719173305</v>
      </c>
      <c r="H278">
        <v>6.0256410256410202</v>
      </c>
      <c r="I278">
        <v>2.9351446099912302</v>
      </c>
    </row>
    <row r="279" spans="1:9" x14ac:dyDescent="0.25">
      <c r="A279">
        <v>277</v>
      </c>
      <c r="B279">
        <v>75.506436629064297</v>
      </c>
      <c r="C279">
        <v>171.37842639593899</v>
      </c>
      <c r="D279">
        <v>42.224137426302597</v>
      </c>
      <c r="E279">
        <v>10.5859054045238</v>
      </c>
      <c r="F279">
        <v>0.40288011225588199</v>
      </c>
      <c r="G279">
        <v>0.89713543493760295</v>
      </c>
      <c r="H279">
        <v>8.8501913613996699</v>
      </c>
      <c r="I279">
        <v>3.40501682471703</v>
      </c>
    </row>
    <row r="280" spans="1:9" x14ac:dyDescent="0.25">
      <c r="A280">
        <v>278</v>
      </c>
      <c r="B280">
        <v>62.030303030303003</v>
      </c>
      <c r="C280">
        <v>121.984401750047</v>
      </c>
      <c r="D280">
        <v>44.559015285294201</v>
      </c>
      <c r="E280">
        <v>4.7023416322385199</v>
      </c>
      <c r="F280">
        <v>0.33818731511148298</v>
      </c>
      <c r="G280">
        <v>0.93491494796444297</v>
      </c>
      <c r="H280">
        <v>9.0368563685636794</v>
      </c>
      <c r="I280">
        <v>2.9924985574148799</v>
      </c>
    </row>
    <row r="281" spans="1:9" x14ac:dyDescent="0.25">
      <c r="A281">
        <v>279</v>
      </c>
      <c r="B281">
        <v>52.555156831472601</v>
      </c>
      <c r="C281">
        <v>143.34225261117601</v>
      </c>
      <c r="D281">
        <v>35.0290680714442</v>
      </c>
      <c r="E281">
        <v>11.8572618825908</v>
      </c>
      <c r="F281">
        <v>0.32234571522949401</v>
      </c>
      <c r="G281">
        <v>0.86453239376892599</v>
      </c>
      <c r="H281">
        <v>6.1072625698324003</v>
      </c>
      <c r="I281">
        <v>4.7139006546014599</v>
      </c>
    </row>
    <row r="282" spans="1:9" x14ac:dyDescent="0.25">
      <c r="A282">
        <v>280</v>
      </c>
      <c r="B282">
        <v>45.639360765068503</v>
      </c>
      <c r="C282">
        <v>152.980042956864</v>
      </c>
      <c r="D282">
        <v>34.4898140496229</v>
      </c>
      <c r="E282">
        <v>17.285430803956999</v>
      </c>
      <c r="F282">
        <v>0.29847869139554301</v>
      </c>
      <c r="G282">
        <v>0.82039795783006197</v>
      </c>
      <c r="H282">
        <v>6.0797217763509899</v>
      </c>
      <c r="I282">
        <v>5.8745448526977802</v>
      </c>
    </row>
    <row r="283" spans="1:9" x14ac:dyDescent="0.25">
      <c r="A283">
        <v>281</v>
      </c>
      <c r="B283">
        <v>48.180835639910299</v>
      </c>
      <c r="C283">
        <v>190.759824576489</v>
      </c>
      <c r="D283">
        <v>36.954266473976702</v>
      </c>
      <c r="E283">
        <v>9.5297786394771702</v>
      </c>
      <c r="F283">
        <v>0.308512429939927</v>
      </c>
      <c r="G283">
        <v>0.89359541036225698</v>
      </c>
      <c r="H283">
        <v>6.2780837004405203</v>
      </c>
      <c r="I283">
        <v>3.6773082942097002</v>
      </c>
    </row>
    <row r="284" spans="1:9" x14ac:dyDescent="0.25">
      <c r="A284">
        <v>282</v>
      </c>
      <c r="B284">
        <v>60.202723735408497</v>
      </c>
      <c r="C284">
        <v>139.07621704310199</v>
      </c>
      <c r="D284">
        <v>35.819597067479002</v>
      </c>
      <c r="E284">
        <v>12.7951538600528</v>
      </c>
      <c r="F284">
        <v>0.37894822785293703</v>
      </c>
      <c r="G284">
        <v>0.83661373915501502</v>
      </c>
      <c r="H284">
        <v>6.7318992654774297</v>
      </c>
      <c r="I284">
        <v>4.9124267653407303</v>
      </c>
    </row>
    <row r="285" spans="1:9" x14ac:dyDescent="0.25">
      <c r="A285">
        <v>283</v>
      </c>
      <c r="B285">
        <v>67.868270985401395</v>
      </c>
      <c r="C285">
        <v>99.761915008068797</v>
      </c>
      <c r="D285">
        <v>36.874235726987003</v>
      </c>
      <c r="E285">
        <v>8.9595881561760606</v>
      </c>
      <c r="F285">
        <v>0.435094100860967</v>
      </c>
      <c r="G285">
        <v>0.847179899855664</v>
      </c>
      <c r="H285">
        <v>8.9884444444444398</v>
      </c>
      <c r="I285">
        <v>3.63097072419106</v>
      </c>
    </row>
    <row r="286" spans="1:9" x14ac:dyDescent="0.25">
      <c r="A286">
        <v>284</v>
      </c>
      <c r="B286">
        <v>67.365230905861395</v>
      </c>
      <c r="C286">
        <v>161.85123382591999</v>
      </c>
      <c r="D286">
        <v>39.144866431903303</v>
      </c>
      <c r="E286">
        <v>11.149290704771699</v>
      </c>
      <c r="F286">
        <v>0.36605531132782398</v>
      </c>
      <c r="G286">
        <v>0.87734226365588797</v>
      </c>
      <c r="H286">
        <v>6.2988560533841698</v>
      </c>
      <c r="I286">
        <v>3.82663115845539</v>
      </c>
    </row>
    <row r="287" spans="1:9" x14ac:dyDescent="0.25">
      <c r="A287">
        <v>285</v>
      </c>
      <c r="B287">
        <v>50.481287044877199</v>
      </c>
      <c r="C287">
        <v>166.05452665647701</v>
      </c>
      <c r="D287">
        <v>30.2009194546957</v>
      </c>
      <c r="E287">
        <v>9.1103297614696395</v>
      </c>
      <c r="F287">
        <v>0.371019693978203</v>
      </c>
      <c r="G287">
        <v>0.92641058673716503</v>
      </c>
      <c r="H287">
        <v>7.3025956284153004</v>
      </c>
      <c r="I287">
        <v>3.0337904552934698</v>
      </c>
    </row>
    <row r="288" spans="1:9" x14ac:dyDescent="0.25">
      <c r="A288">
        <v>286</v>
      </c>
      <c r="B288">
        <v>78.832903225806405</v>
      </c>
      <c r="C288">
        <v>169.21534475313001</v>
      </c>
      <c r="D288">
        <v>23.6250542467203</v>
      </c>
      <c r="E288">
        <v>5.3859812985168896</v>
      </c>
      <c r="F288">
        <v>0.58518612475097198</v>
      </c>
      <c r="G288">
        <v>0.93765266631675503</v>
      </c>
      <c r="H288">
        <v>5.8483770564695403</v>
      </c>
      <c r="I288">
        <v>2.96045465309022</v>
      </c>
    </row>
    <row r="289" spans="1:9" x14ac:dyDescent="0.25">
      <c r="A289">
        <v>287</v>
      </c>
      <c r="B289">
        <v>67.605771015030598</v>
      </c>
      <c r="C289">
        <v>189.78942672317601</v>
      </c>
      <c r="D289">
        <v>21.845061715540002</v>
      </c>
      <c r="E289">
        <v>10.787719149262699</v>
      </c>
      <c r="F289">
        <v>0.47827700321969602</v>
      </c>
      <c r="G289">
        <v>0.88069018344015604</v>
      </c>
      <c r="H289">
        <v>4.9480147359803501</v>
      </c>
      <c r="I289">
        <v>4.1761658031088</v>
      </c>
    </row>
    <row r="290" spans="1:9" x14ac:dyDescent="0.25">
      <c r="A290">
        <v>288</v>
      </c>
      <c r="B290">
        <v>56.840361445783103</v>
      </c>
      <c r="C290">
        <v>157.87064066852301</v>
      </c>
      <c r="D290">
        <v>25.126827145024599</v>
      </c>
      <c r="E290">
        <v>18.409829448788599</v>
      </c>
      <c r="F290">
        <v>0.442144899271742</v>
      </c>
      <c r="G290">
        <v>0.83899904094340505</v>
      </c>
      <c r="H290">
        <v>5.2571921749136896</v>
      </c>
      <c r="I290">
        <v>7.8785478547854702</v>
      </c>
    </row>
    <row r="291" spans="1:9" x14ac:dyDescent="0.25">
      <c r="A291">
        <v>289</v>
      </c>
      <c r="B291">
        <v>47.528713892709703</v>
      </c>
      <c r="C291">
        <v>141.793794565426</v>
      </c>
      <c r="D291">
        <v>26.602645271288701</v>
      </c>
      <c r="E291">
        <v>11.3437530928603</v>
      </c>
      <c r="F291">
        <v>0.36211273236743202</v>
      </c>
      <c r="G291">
        <v>0.85894202780850504</v>
      </c>
      <c r="H291">
        <v>5.5993176648976499</v>
      </c>
      <c r="I291">
        <v>4.53042596348884</v>
      </c>
    </row>
    <row r="292" spans="1:9" x14ac:dyDescent="0.25">
      <c r="A292">
        <v>290</v>
      </c>
      <c r="B292">
        <v>56.897795071335899</v>
      </c>
      <c r="C292">
        <v>169.65363681345801</v>
      </c>
      <c r="D292">
        <v>34.566326060882602</v>
      </c>
      <c r="E292">
        <v>15.818905177903099</v>
      </c>
      <c r="F292">
        <v>0.37259236629215797</v>
      </c>
      <c r="G292">
        <v>0.84242398923425699</v>
      </c>
      <c r="H292">
        <v>6.9190600522193204</v>
      </c>
      <c r="I292">
        <v>4.6239035087719298</v>
      </c>
    </row>
    <row r="293" spans="1:9" x14ac:dyDescent="0.25">
      <c r="A293">
        <v>291</v>
      </c>
      <c r="B293">
        <v>59.520073585109799</v>
      </c>
      <c r="C293">
        <v>143.93123772102101</v>
      </c>
      <c r="D293">
        <v>33.341506139684498</v>
      </c>
      <c r="E293">
        <v>26.621521261170201</v>
      </c>
      <c r="F293">
        <v>0.35658891787146801</v>
      </c>
      <c r="G293">
        <v>0.74934329427568303</v>
      </c>
      <c r="H293">
        <v>6.0729166666666599</v>
      </c>
      <c r="I293">
        <v>10.012106537530199</v>
      </c>
    </row>
    <row r="294" spans="1:9" x14ac:dyDescent="0.25">
      <c r="A294">
        <v>292</v>
      </c>
      <c r="B294">
        <v>53.806059506531199</v>
      </c>
      <c r="C294">
        <v>195.39282414536399</v>
      </c>
      <c r="D294">
        <v>37.722585609632603</v>
      </c>
      <c r="E294">
        <v>4.8616337570505701</v>
      </c>
      <c r="F294">
        <v>0.31592378833283702</v>
      </c>
      <c r="G294">
        <v>0.94708086954047299</v>
      </c>
      <c r="H294">
        <v>7.8126361655773398</v>
      </c>
      <c r="I294">
        <v>2.38215297450424</v>
      </c>
    </row>
    <row r="295" spans="1:9" x14ac:dyDescent="0.25">
      <c r="A295">
        <v>293</v>
      </c>
      <c r="B295">
        <v>52.219275123558397</v>
      </c>
      <c r="C295">
        <v>120.698078115313</v>
      </c>
      <c r="D295">
        <v>27.149308927374499</v>
      </c>
      <c r="E295">
        <v>29.572733927613001</v>
      </c>
      <c r="F295">
        <v>0.38243669981950401</v>
      </c>
      <c r="G295">
        <v>0.68221589970979801</v>
      </c>
      <c r="H295">
        <v>6.2589641434262901</v>
      </c>
      <c r="I295">
        <v>13.1335227272727</v>
      </c>
    </row>
    <row r="296" spans="1:9" x14ac:dyDescent="0.25">
      <c r="A296">
        <v>294</v>
      </c>
      <c r="B296">
        <v>76.855279726569506</v>
      </c>
      <c r="C296">
        <v>166.40516141693601</v>
      </c>
      <c r="D296">
        <v>29.069786802741</v>
      </c>
      <c r="E296">
        <v>6.4757756942133797</v>
      </c>
      <c r="F296">
        <v>0.51304031905652703</v>
      </c>
      <c r="G296">
        <v>0.92327552713427496</v>
      </c>
      <c r="H296">
        <v>5.5726923076923001</v>
      </c>
      <c r="I296">
        <v>2.9747870528109002</v>
      </c>
    </row>
    <row r="297" spans="1:9" x14ac:dyDescent="0.25">
      <c r="A297">
        <v>295</v>
      </c>
      <c r="B297">
        <v>56.1603291360179</v>
      </c>
      <c r="C297">
        <v>171.86986301369799</v>
      </c>
      <c r="D297">
        <v>25.621148533667402</v>
      </c>
      <c r="E297">
        <v>5.8603662620416301</v>
      </c>
      <c r="F297">
        <v>0.41291996898695299</v>
      </c>
      <c r="G297">
        <v>0.92534272388697503</v>
      </c>
      <c r="H297">
        <v>5.3391442155308999</v>
      </c>
      <c r="I297">
        <v>2.8447630922693201</v>
      </c>
    </row>
    <row r="298" spans="1:9" x14ac:dyDescent="0.25">
      <c r="A298">
        <v>296</v>
      </c>
      <c r="B298">
        <v>82.859474874618897</v>
      </c>
      <c r="C298">
        <v>160.922406478981</v>
      </c>
      <c r="D298">
        <v>29.697008964792701</v>
      </c>
      <c r="E298">
        <v>7.8390175723080597</v>
      </c>
      <c r="F298">
        <v>0.51255490208465704</v>
      </c>
      <c r="G298">
        <v>0.88977191999594096</v>
      </c>
      <c r="H298">
        <v>6.4539422326307498</v>
      </c>
      <c r="I298">
        <v>2.9527794381350798</v>
      </c>
    </row>
    <row r="299" spans="1:9" x14ac:dyDescent="0.25">
      <c r="A299">
        <v>297</v>
      </c>
      <c r="B299">
        <v>92.644787644787598</v>
      </c>
      <c r="C299">
        <v>150.59242655475001</v>
      </c>
      <c r="D299">
        <v>32.234250080614601</v>
      </c>
      <c r="E299">
        <v>11.907743183458001</v>
      </c>
      <c r="F299">
        <v>0.52705376019403805</v>
      </c>
      <c r="G299">
        <v>0.86990061989692802</v>
      </c>
      <c r="H299">
        <v>6.88385598141695</v>
      </c>
      <c r="I299">
        <v>4.2000612745097996</v>
      </c>
    </row>
    <row r="300" spans="1:9" x14ac:dyDescent="0.25">
      <c r="A300">
        <v>298</v>
      </c>
      <c r="B300">
        <v>81.543076386466694</v>
      </c>
      <c r="C300">
        <v>134.56886227544899</v>
      </c>
      <c r="D300">
        <v>35.718392164201397</v>
      </c>
      <c r="E300">
        <v>25.763379110288799</v>
      </c>
      <c r="F300">
        <v>0.50979652379683704</v>
      </c>
      <c r="G300">
        <v>0.70605675297251302</v>
      </c>
      <c r="H300">
        <v>9.0512321660181492</v>
      </c>
      <c r="I300">
        <v>9.6956521739130395</v>
      </c>
    </row>
    <row r="301" spans="1:9" x14ac:dyDescent="0.25">
      <c r="A301">
        <v>299</v>
      </c>
      <c r="B301">
        <v>87.267328781295205</v>
      </c>
      <c r="C301">
        <v>145.02116760828599</v>
      </c>
      <c r="D301">
        <v>32.3704397946521</v>
      </c>
      <c r="E301">
        <v>9.0623908444558303</v>
      </c>
      <c r="F301">
        <v>0.51362376915468699</v>
      </c>
      <c r="G301">
        <v>0.865876917635784</v>
      </c>
      <c r="H301">
        <v>9.0015558148580297</v>
      </c>
      <c r="I301">
        <v>3.1511503477795602</v>
      </c>
    </row>
    <row r="302" spans="1:9" x14ac:dyDescent="0.25">
      <c r="A302">
        <v>300</v>
      </c>
      <c r="B302">
        <v>80.390809775875596</v>
      </c>
      <c r="C302">
        <v>191.35865978509099</v>
      </c>
      <c r="D302">
        <v>32.391425953714503</v>
      </c>
      <c r="E302">
        <v>9.8286467497145402</v>
      </c>
      <c r="F302">
        <v>0.48969855742163498</v>
      </c>
      <c r="G302">
        <v>0.905850898202614</v>
      </c>
      <c r="H302">
        <v>8.9432162982228007</v>
      </c>
      <c r="I302">
        <v>4.5922301304863504</v>
      </c>
    </row>
    <row r="303" spans="1:9" x14ac:dyDescent="0.25">
      <c r="A303">
        <v>301</v>
      </c>
      <c r="B303">
        <v>57.771838197644598</v>
      </c>
      <c r="C303">
        <v>153.83873356785699</v>
      </c>
      <c r="D303">
        <v>32.504735559363397</v>
      </c>
      <c r="E303">
        <v>7.1067724540299499</v>
      </c>
      <c r="F303">
        <v>0.36799064022915501</v>
      </c>
      <c r="G303">
        <v>0.91592406703620399</v>
      </c>
      <c r="H303">
        <v>7.1440715883668897</v>
      </c>
      <c r="I303">
        <v>3.2018506563374198</v>
      </c>
    </row>
    <row r="304" spans="1:9" x14ac:dyDescent="0.25">
      <c r="A304">
        <v>302</v>
      </c>
      <c r="B304">
        <v>61.439625965577903</v>
      </c>
      <c r="C304">
        <v>143.87315721776901</v>
      </c>
      <c r="D304">
        <v>30.278209737555098</v>
      </c>
      <c r="E304">
        <v>5.0099459010921796</v>
      </c>
      <c r="F304">
        <v>0.39166343712259399</v>
      </c>
      <c r="G304">
        <v>0.94070348069255805</v>
      </c>
      <c r="H304">
        <v>7.1366181410974203</v>
      </c>
      <c r="I304">
        <v>3.0799115603284899</v>
      </c>
    </row>
    <row r="305" spans="1:9" x14ac:dyDescent="0.25">
      <c r="A305">
        <v>303</v>
      </c>
      <c r="B305">
        <v>64.618870266914897</v>
      </c>
      <c r="C305">
        <v>151.65799532809501</v>
      </c>
      <c r="D305">
        <v>32.687873660435798</v>
      </c>
      <c r="E305">
        <v>11.710270351104199</v>
      </c>
      <c r="F305">
        <v>0.40212577328879801</v>
      </c>
      <c r="G305">
        <v>0.873649268206241</v>
      </c>
      <c r="H305">
        <v>8.0060204695966206</v>
      </c>
      <c r="I305">
        <v>3.8742593811718198</v>
      </c>
    </row>
    <row r="306" spans="1:9" x14ac:dyDescent="0.25">
      <c r="A306">
        <v>304</v>
      </c>
      <c r="B306">
        <v>87.730902263069396</v>
      </c>
      <c r="C306">
        <v>124.15704882902099</v>
      </c>
      <c r="D306">
        <v>26.946921764347501</v>
      </c>
      <c r="E306">
        <v>12.2206570862727</v>
      </c>
      <c r="F306">
        <v>0.52180341876149405</v>
      </c>
      <c r="G306">
        <v>0.79455855753287197</v>
      </c>
      <c r="H306">
        <v>5.47535362194599</v>
      </c>
      <c r="I306">
        <v>4.7577843330055698</v>
      </c>
    </row>
    <row r="307" spans="1:9" x14ac:dyDescent="0.25">
      <c r="A307">
        <v>305</v>
      </c>
      <c r="B307">
        <v>49.725737538148501</v>
      </c>
      <c r="C307">
        <v>111.300522696011</v>
      </c>
      <c r="D307">
        <v>30.0267155840172</v>
      </c>
      <c r="E307">
        <v>6.1462039116244203</v>
      </c>
      <c r="F307">
        <v>0.34547340704900198</v>
      </c>
      <c r="G307">
        <v>0.90739385437073705</v>
      </c>
      <c r="H307">
        <v>7.9821428571428497</v>
      </c>
      <c r="I307">
        <v>3.3876117496807101</v>
      </c>
    </row>
    <row r="308" spans="1:9" x14ac:dyDescent="0.25">
      <c r="A308">
        <v>306</v>
      </c>
      <c r="B308">
        <v>53.072072072071997</v>
      </c>
      <c r="C308">
        <v>168.86472491909299</v>
      </c>
      <c r="D308">
        <v>33.269699248143397</v>
      </c>
      <c r="E308">
        <v>7.3856208466971101</v>
      </c>
      <c r="F308">
        <v>0.36051572575815699</v>
      </c>
      <c r="G308">
        <v>0.93069867084449398</v>
      </c>
      <c r="H308">
        <v>8.0270078180525903</v>
      </c>
      <c r="I308">
        <v>3.1055737704917998</v>
      </c>
    </row>
    <row r="309" spans="1:9" x14ac:dyDescent="0.25">
      <c r="A309">
        <v>307</v>
      </c>
      <c r="B309">
        <v>45.858468390448998</v>
      </c>
      <c r="C309">
        <v>159.901235993993</v>
      </c>
      <c r="D309">
        <v>29.960283046823999</v>
      </c>
      <c r="E309">
        <v>9.6915423331342403</v>
      </c>
      <c r="F309">
        <v>0.32426674074376499</v>
      </c>
      <c r="G309">
        <v>0.87463501789378695</v>
      </c>
      <c r="H309">
        <v>5.8672839506172796</v>
      </c>
      <c r="I309">
        <v>3.5398925175692399</v>
      </c>
    </row>
    <row r="310" spans="1:9" x14ac:dyDescent="0.25">
      <c r="A310">
        <v>308</v>
      </c>
      <c r="B310">
        <v>60.3449294387922</v>
      </c>
      <c r="C310">
        <v>145.618937644341</v>
      </c>
      <c r="D310">
        <v>29.5292874899956</v>
      </c>
      <c r="E310">
        <v>19.823004880424101</v>
      </c>
      <c r="F310">
        <v>0.404909239800327</v>
      </c>
      <c r="G310">
        <v>0.72572480499214798</v>
      </c>
      <c r="H310">
        <v>5.45784578457845</v>
      </c>
      <c r="I310">
        <v>5.2129032258064498</v>
      </c>
    </row>
    <row r="311" spans="1:9" x14ac:dyDescent="0.25">
      <c r="A311">
        <v>309</v>
      </c>
      <c r="B311">
        <v>52.408657562483803</v>
      </c>
      <c r="C311">
        <v>110.782608695652</v>
      </c>
      <c r="D311">
        <v>31.797813771218401</v>
      </c>
      <c r="E311">
        <v>32.116330611441001</v>
      </c>
      <c r="F311">
        <v>0.35132527460559998</v>
      </c>
      <c r="G311">
        <v>0.58750548739687003</v>
      </c>
      <c r="H311">
        <v>6.2366167023554597</v>
      </c>
      <c r="I311">
        <v>10.3852459016393</v>
      </c>
    </row>
    <row r="312" spans="1:9" x14ac:dyDescent="0.25">
      <c r="A312">
        <v>310</v>
      </c>
      <c r="B312">
        <v>58.360919251538299</v>
      </c>
      <c r="C312">
        <v>166.29964486534399</v>
      </c>
      <c r="D312">
        <v>26.676095935832802</v>
      </c>
      <c r="E312">
        <v>8.2027064960501193</v>
      </c>
      <c r="F312">
        <v>0.42060533954217699</v>
      </c>
      <c r="G312">
        <v>0.89494989205008002</v>
      </c>
      <c r="H312">
        <v>6.0964597229348296</v>
      </c>
      <c r="I312">
        <v>3.5978733687771798</v>
      </c>
    </row>
    <row r="313" spans="1:9" x14ac:dyDescent="0.25">
      <c r="A313">
        <v>311</v>
      </c>
      <c r="B313">
        <v>69.507827009816907</v>
      </c>
      <c r="C313">
        <v>154.235645144502</v>
      </c>
      <c r="D313">
        <v>28.277866319846002</v>
      </c>
      <c r="E313">
        <v>8.1838637357339294</v>
      </c>
      <c r="F313">
        <v>0.49647917942074699</v>
      </c>
      <c r="G313">
        <v>0.89504077699977302</v>
      </c>
      <c r="H313">
        <v>4.9023354564755799</v>
      </c>
      <c r="I313">
        <v>3.2750973928678402</v>
      </c>
    </row>
    <row r="314" spans="1:9" x14ac:dyDescent="0.25">
      <c r="A314">
        <v>312</v>
      </c>
      <c r="B314">
        <v>48.501704078034997</v>
      </c>
      <c r="C314">
        <v>198.89968266966901</v>
      </c>
      <c r="D314">
        <v>28.745877681684998</v>
      </c>
      <c r="E314">
        <v>5.0003626388573297</v>
      </c>
      <c r="F314">
        <v>0.35372910077053599</v>
      </c>
      <c r="G314">
        <v>0.94921018775035404</v>
      </c>
      <c r="H314">
        <v>5.9121522693996997</v>
      </c>
      <c r="I314">
        <v>2.5634480207177202</v>
      </c>
    </row>
    <row r="315" spans="1:9" x14ac:dyDescent="0.25">
      <c r="A315">
        <v>313</v>
      </c>
      <c r="B315">
        <v>84.151956912028695</v>
      </c>
      <c r="C315">
        <v>170.912807552218</v>
      </c>
      <c r="D315">
        <v>27.739674729273801</v>
      </c>
      <c r="E315">
        <v>5.8532879687265797</v>
      </c>
      <c r="F315">
        <v>0.47787676470399398</v>
      </c>
      <c r="G315">
        <v>0.94074753135427103</v>
      </c>
      <c r="H315">
        <v>4.6419627749576904</v>
      </c>
      <c r="I315">
        <v>3.0934882464198799</v>
      </c>
    </row>
    <row r="316" spans="1:9" x14ac:dyDescent="0.25">
      <c r="A316">
        <v>314</v>
      </c>
      <c r="B316">
        <v>72.298918387413906</v>
      </c>
      <c r="C316">
        <v>157.509486533103</v>
      </c>
      <c r="D316">
        <v>30.664773214551701</v>
      </c>
      <c r="E316">
        <v>8.4984874790887908</v>
      </c>
      <c r="F316">
        <v>0.44100711633501799</v>
      </c>
      <c r="G316">
        <v>0.88121115399715899</v>
      </c>
      <c r="H316">
        <v>6.8173076923076898</v>
      </c>
      <c r="I316">
        <v>3.32042253521126</v>
      </c>
    </row>
    <row r="317" spans="1:9" x14ac:dyDescent="0.25">
      <c r="A317">
        <v>315</v>
      </c>
      <c r="B317">
        <v>57.451804368471002</v>
      </c>
      <c r="C317">
        <v>129.098597115194</v>
      </c>
      <c r="D317">
        <v>41.403335228476003</v>
      </c>
      <c r="E317">
        <v>6.1683314957178998</v>
      </c>
      <c r="F317">
        <v>0.33062225906341097</v>
      </c>
      <c r="G317">
        <v>0.92727703470093503</v>
      </c>
      <c r="H317">
        <v>12.1933216168717</v>
      </c>
      <c r="I317">
        <v>4.0921855921855901</v>
      </c>
    </row>
    <row r="318" spans="1:9" x14ac:dyDescent="0.25">
      <c r="A318">
        <v>316</v>
      </c>
      <c r="B318">
        <v>53.923018524142101</v>
      </c>
      <c r="C318">
        <v>144.493490390576</v>
      </c>
      <c r="D318">
        <v>36.675658247259797</v>
      </c>
      <c r="E318">
        <v>31.797602075872799</v>
      </c>
      <c r="F318">
        <v>0.321254349269051</v>
      </c>
      <c r="G318">
        <v>0.69264148611722598</v>
      </c>
      <c r="H318">
        <v>10.889434889434799</v>
      </c>
      <c r="I318">
        <v>11.0089153046062</v>
      </c>
    </row>
    <row r="319" spans="1:9" x14ac:dyDescent="0.25">
      <c r="A319">
        <v>317</v>
      </c>
      <c r="B319">
        <v>47.603008622271098</v>
      </c>
      <c r="C319">
        <v>163.043590850237</v>
      </c>
      <c r="D319">
        <v>39.760648371659101</v>
      </c>
      <c r="E319">
        <v>8.9113039754219994</v>
      </c>
      <c r="F319">
        <v>0.28690417350673802</v>
      </c>
      <c r="G319">
        <v>0.89009075669576498</v>
      </c>
      <c r="H319">
        <v>11.266272189349101</v>
      </c>
      <c r="I319">
        <v>3.2260816575258899</v>
      </c>
    </row>
    <row r="320" spans="1:9" x14ac:dyDescent="0.25">
      <c r="A320">
        <v>318</v>
      </c>
      <c r="B320">
        <v>128.80286254388301</v>
      </c>
      <c r="C320">
        <v>104.047213622291</v>
      </c>
      <c r="D320">
        <v>25.489676021981602</v>
      </c>
      <c r="E320">
        <v>24.5468016925699</v>
      </c>
      <c r="F320">
        <v>0.64027781594994104</v>
      </c>
      <c r="G320">
        <v>0.61780812409506103</v>
      </c>
      <c r="H320">
        <v>6.9052213393870598</v>
      </c>
      <c r="I320">
        <v>7.2549889135254899</v>
      </c>
    </row>
    <row r="321" spans="1:9" x14ac:dyDescent="0.25">
      <c r="A321">
        <v>319</v>
      </c>
      <c r="B321">
        <v>107.79322949777401</v>
      </c>
      <c r="C321">
        <v>171.78475534357801</v>
      </c>
      <c r="D321">
        <v>36.194793051437401</v>
      </c>
      <c r="E321">
        <v>7.8891828462372402</v>
      </c>
      <c r="F321">
        <v>0.54765044947459995</v>
      </c>
      <c r="G321">
        <v>0.88703016469866003</v>
      </c>
      <c r="H321">
        <v>9.4543225015328005</v>
      </c>
      <c r="I321">
        <v>2.44011912359072</v>
      </c>
    </row>
    <row r="322" spans="1:9" x14ac:dyDescent="0.25">
      <c r="A322">
        <v>320</v>
      </c>
      <c r="B322">
        <v>107.356401384083</v>
      </c>
      <c r="C322">
        <v>176.21628978224399</v>
      </c>
      <c r="D322">
        <v>35.320350114604501</v>
      </c>
      <c r="E322">
        <v>8.1679016799306705</v>
      </c>
      <c r="F322">
        <v>0.57225595701728904</v>
      </c>
      <c r="G322">
        <v>0.90951406700082804</v>
      </c>
      <c r="H322">
        <v>11.0824211204121</v>
      </c>
      <c r="I322">
        <v>3.5338932213557199</v>
      </c>
    </row>
    <row r="323" spans="1:9" x14ac:dyDescent="0.25">
      <c r="A323">
        <v>321</v>
      </c>
      <c r="B323">
        <v>46.8844155844155</v>
      </c>
      <c r="C323">
        <v>172.30304778386599</v>
      </c>
      <c r="D323">
        <v>42.195403776025699</v>
      </c>
      <c r="E323">
        <v>9.3327241982448808</v>
      </c>
      <c r="F323">
        <v>0.28664676008467599</v>
      </c>
      <c r="G323">
        <v>0.90000604652393301</v>
      </c>
      <c r="H323">
        <v>10.578360655737701</v>
      </c>
      <c r="I323">
        <v>3.7226537216828399</v>
      </c>
    </row>
    <row r="324" spans="1:9" x14ac:dyDescent="0.25">
      <c r="A324">
        <v>322</v>
      </c>
      <c r="B324">
        <v>54.037183428487701</v>
      </c>
      <c r="C324">
        <v>157.02353444587001</v>
      </c>
      <c r="D324">
        <v>39.261489580852597</v>
      </c>
      <c r="E324">
        <v>14.2924388575622</v>
      </c>
      <c r="F324">
        <v>0.35059977878346399</v>
      </c>
      <c r="G324">
        <v>0.82856198337782405</v>
      </c>
      <c r="H324">
        <v>11.079009433962201</v>
      </c>
      <c r="I324">
        <v>4.3701380175658704</v>
      </c>
    </row>
    <row r="325" spans="1:9" x14ac:dyDescent="0.25">
      <c r="A325">
        <v>323</v>
      </c>
      <c r="B325">
        <v>64.899145559963301</v>
      </c>
      <c r="C325">
        <v>156.79158952658</v>
      </c>
      <c r="D325">
        <v>38.433341061961201</v>
      </c>
      <c r="E325">
        <v>9.1130304284213803</v>
      </c>
      <c r="F325">
        <v>0.38473458908357999</v>
      </c>
      <c r="G325">
        <v>0.88937775000849295</v>
      </c>
      <c r="H325">
        <v>11.0639324487334</v>
      </c>
      <c r="I325">
        <v>3.4468773326698101</v>
      </c>
    </row>
    <row r="326" spans="1:9" x14ac:dyDescent="0.25">
      <c r="A326">
        <v>324</v>
      </c>
      <c r="B326">
        <v>65.227572145545693</v>
      </c>
      <c r="C326">
        <v>134.155942467827</v>
      </c>
      <c r="D326">
        <v>44.8301713273462</v>
      </c>
      <c r="E326">
        <v>19.161966023361099</v>
      </c>
      <c r="F326">
        <v>0.37426821246457997</v>
      </c>
      <c r="G326">
        <v>0.777342143321194</v>
      </c>
      <c r="H326">
        <v>13.8221963974433</v>
      </c>
      <c r="I326">
        <v>7.3014981273408202</v>
      </c>
    </row>
    <row r="327" spans="1:9" x14ac:dyDescent="0.25">
      <c r="A327">
        <v>325</v>
      </c>
      <c r="B327">
        <v>61.877237419790603</v>
      </c>
      <c r="C327">
        <v>111.68927250308199</v>
      </c>
      <c r="D327">
        <v>35.469399481184098</v>
      </c>
      <c r="E327">
        <v>27.9935970539869</v>
      </c>
      <c r="F327">
        <v>0.35988692183149301</v>
      </c>
      <c r="G327">
        <v>0.65088000028175497</v>
      </c>
      <c r="H327">
        <v>8.4357579877634201</v>
      </c>
      <c r="I327">
        <v>8.1602564102564106</v>
      </c>
    </row>
    <row r="328" spans="1:9" x14ac:dyDescent="0.25">
      <c r="A328">
        <v>326</v>
      </c>
      <c r="B328">
        <v>57.949208443271701</v>
      </c>
      <c r="C328">
        <v>146.631754161331</v>
      </c>
      <c r="D328">
        <v>54.451099415438101</v>
      </c>
      <c r="E328">
        <v>7.1884547145104403</v>
      </c>
      <c r="F328">
        <v>0.326358858633649</v>
      </c>
      <c r="G328">
        <v>0.90270808808786696</v>
      </c>
      <c r="H328">
        <v>15.3901453957996</v>
      </c>
      <c r="I328">
        <v>3.3576614444019799</v>
      </c>
    </row>
    <row r="329" spans="1:9" x14ac:dyDescent="0.25">
      <c r="A329">
        <v>327</v>
      </c>
      <c r="B329">
        <v>55.311617458279798</v>
      </c>
      <c r="C329">
        <v>193.565466219988</v>
      </c>
      <c r="D329">
        <v>60.086854119648699</v>
      </c>
      <c r="E329">
        <v>5.7599398403699498</v>
      </c>
      <c r="F329">
        <v>0.31035777722181701</v>
      </c>
      <c r="G329">
        <v>0.945190111392191</v>
      </c>
      <c r="H329">
        <v>19.423529411764701</v>
      </c>
      <c r="I329">
        <v>2.8813953488371999</v>
      </c>
    </row>
    <row r="330" spans="1:9" x14ac:dyDescent="0.25">
      <c r="A330">
        <v>328</v>
      </c>
      <c r="B330">
        <v>47.949341091904799</v>
      </c>
      <c r="C330">
        <v>142.06426155580601</v>
      </c>
      <c r="D330">
        <v>45.454966884501502</v>
      </c>
      <c r="E330">
        <v>30.225549705201001</v>
      </c>
      <c r="F330">
        <v>0.30987338053015001</v>
      </c>
      <c r="G330">
        <v>0.63595292640719803</v>
      </c>
      <c r="H330">
        <v>13.092409240924001</v>
      </c>
      <c r="I330">
        <v>9.9957446808510593</v>
      </c>
    </row>
    <row r="331" spans="1:9" x14ac:dyDescent="0.25">
      <c r="A331">
        <v>329</v>
      </c>
      <c r="B331">
        <v>50.400156311059</v>
      </c>
      <c r="C331">
        <v>153.264620323001</v>
      </c>
      <c r="D331">
        <v>39.278644518342901</v>
      </c>
      <c r="E331">
        <v>4.34473723401487</v>
      </c>
      <c r="F331">
        <v>0.352254989225458</v>
      </c>
      <c r="G331">
        <v>0.95093184089367</v>
      </c>
      <c r="H331">
        <v>12.5850439882697</v>
      </c>
      <c r="I331">
        <v>2.6732573726541502</v>
      </c>
    </row>
    <row r="332" spans="1:9" x14ac:dyDescent="0.25">
      <c r="A332">
        <v>330</v>
      </c>
      <c r="B332">
        <v>56.010058403633998</v>
      </c>
      <c r="C332">
        <v>172.12715263033701</v>
      </c>
      <c r="D332">
        <v>38.614558623604097</v>
      </c>
      <c r="E332">
        <v>10.8873004768838</v>
      </c>
      <c r="F332">
        <v>0.37631427074527102</v>
      </c>
      <c r="G332">
        <v>0.88328404789825199</v>
      </c>
      <c r="H332">
        <v>12.6268306971294</v>
      </c>
      <c r="I332">
        <v>4.1179213857428296</v>
      </c>
    </row>
    <row r="333" spans="1:9" x14ac:dyDescent="0.25">
      <c r="A333">
        <v>331</v>
      </c>
      <c r="B333">
        <v>48.762014609765401</v>
      </c>
      <c r="C333">
        <v>163.596189591078</v>
      </c>
      <c r="D333">
        <v>31.8894703396669</v>
      </c>
      <c r="E333">
        <v>12.8478942046423</v>
      </c>
      <c r="F333">
        <v>0.37430790545637399</v>
      </c>
      <c r="G333">
        <v>0.86566163588246603</v>
      </c>
      <c r="H333">
        <v>7.6958650707290497</v>
      </c>
      <c r="I333">
        <v>4.1886882129277501</v>
      </c>
    </row>
    <row r="334" spans="1:9" x14ac:dyDescent="0.25">
      <c r="A334">
        <v>332</v>
      </c>
      <c r="B334">
        <v>58.840200739566797</v>
      </c>
      <c r="C334">
        <v>157.87119967132199</v>
      </c>
      <c r="D334">
        <v>34.171313434141702</v>
      </c>
      <c r="E334">
        <v>8.5397077068860998</v>
      </c>
      <c r="F334">
        <v>0.43158410003335601</v>
      </c>
      <c r="G334">
        <v>0.90686596908269501</v>
      </c>
      <c r="H334">
        <v>10.429933269780699</v>
      </c>
      <c r="I334">
        <v>3.5975143403441598</v>
      </c>
    </row>
    <row r="335" spans="1:9" x14ac:dyDescent="0.25">
      <c r="A335">
        <v>333</v>
      </c>
      <c r="B335">
        <v>60.7109349190617</v>
      </c>
      <c r="C335">
        <v>166.65816848567499</v>
      </c>
      <c r="D335">
        <v>31.889436852479101</v>
      </c>
      <c r="E335">
        <v>8.2548396845310901</v>
      </c>
      <c r="F335">
        <v>0.44156738333905199</v>
      </c>
      <c r="G335">
        <v>0.90699613774085497</v>
      </c>
      <c r="H335">
        <v>8.8672782874617706</v>
      </c>
      <c r="I335">
        <v>3.57502246181491</v>
      </c>
    </row>
    <row r="336" spans="1:9" x14ac:dyDescent="0.25">
      <c r="A336">
        <v>334</v>
      </c>
      <c r="B336">
        <v>85.919651824573094</v>
      </c>
      <c r="C336">
        <v>120.328778411041</v>
      </c>
      <c r="D336">
        <v>42.525542621384801</v>
      </c>
      <c r="E336">
        <v>6.7853875812296502</v>
      </c>
      <c r="F336">
        <v>0.43967366237155198</v>
      </c>
      <c r="G336">
        <v>0.90909607872567499</v>
      </c>
      <c r="H336">
        <v>13.741122565864799</v>
      </c>
      <c r="I336">
        <v>4.2001539645881403</v>
      </c>
    </row>
    <row r="337" spans="1:9" x14ac:dyDescent="0.25">
      <c r="A337">
        <v>335</v>
      </c>
      <c r="B337">
        <v>75.057421571887801</v>
      </c>
      <c r="C337">
        <v>119.007190977215</v>
      </c>
      <c r="D337">
        <v>35.178305660248199</v>
      </c>
      <c r="E337">
        <v>13.946512491002601</v>
      </c>
      <c r="F337">
        <v>0.41481451393817598</v>
      </c>
      <c r="G337">
        <v>0.73710297226897104</v>
      </c>
      <c r="H337">
        <v>7.2496420047732597</v>
      </c>
      <c r="I337">
        <v>3.7722185648452902</v>
      </c>
    </row>
    <row r="338" spans="1:9" x14ac:dyDescent="0.25">
      <c r="A338">
        <v>336</v>
      </c>
      <c r="B338">
        <v>62.890672782874603</v>
      </c>
      <c r="C338">
        <v>155.57544318643099</v>
      </c>
      <c r="D338">
        <v>44.695220162973499</v>
      </c>
      <c r="E338">
        <v>4.0176976139529197</v>
      </c>
      <c r="F338">
        <v>0.36636990397834901</v>
      </c>
      <c r="G338">
        <v>0.95111378013647496</v>
      </c>
      <c r="H338">
        <v>11.125458996328</v>
      </c>
      <c r="I338">
        <v>2.4370664023785902</v>
      </c>
    </row>
    <row r="339" spans="1:9" x14ac:dyDescent="0.25">
      <c r="A339">
        <v>337</v>
      </c>
      <c r="B339">
        <v>70.028905964141899</v>
      </c>
      <c r="C339">
        <v>170.11631190269301</v>
      </c>
      <c r="D339">
        <v>40.9938053865394</v>
      </c>
      <c r="E339">
        <v>9.7108483219124295</v>
      </c>
      <c r="F339">
        <v>0.43349203674280401</v>
      </c>
      <c r="G339">
        <v>0.89915087003647198</v>
      </c>
      <c r="H339">
        <v>11.8122270742358</v>
      </c>
      <c r="I339">
        <v>4.2217543859649096</v>
      </c>
    </row>
    <row r="340" spans="1:9" x14ac:dyDescent="0.25">
      <c r="A340">
        <v>338</v>
      </c>
      <c r="B340">
        <v>63.0850837138508</v>
      </c>
      <c r="C340">
        <v>141.44337606837601</v>
      </c>
      <c r="D340">
        <v>43.344670433622099</v>
      </c>
      <c r="E340">
        <v>7.7296209086160204</v>
      </c>
      <c r="F340">
        <v>0.39750296548032699</v>
      </c>
      <c r="G340">
        <v>0.91355509436045701</v>
      </c>
      <c r="H340">
        <v>12.206916764361001</v>
      </c>
      <c r="I340">
        <v>3.9177403369672898</v>
      </c>
    </row>
    <row r="341" spans="1:9" x14ac:dyDescent="0.25">
      <c r="A341">
        <v>339</v>
      </c>
      <c r="B341">
        <v>40.3836333878887</v>
      </c>
      <c r="C341">
        <v>182.608781968936</v>
      </c>
      <c r="D341">
        <v>49.037261250927003</v>
      </c>
      <c r="E341">
        <v>13.946038430558</v>
      </c>
      <c r="F341">
        <v>0.25083712633737398</v>
      </c>
      <c r="G341">
        <v>0.87212839601313097</v>
      </c>
      <c r="H341">
        <v>12.403071017274399</v>
      </c>
      <c r="I341">
        <v>4.8450281425891104</v>
      </c>
    </row>
    <row r="342" spans="1:9" x14ac:dyDescent="0.25">
      <c r="A342">
        <v>340</v>
      </c>
      <c r="B342">
        <v>48.557406888826598</v>
      </c>
      <c r="C342">
        <v>158.173916326838</v>
      </c>
      <c r="D342">
        <v>46.532097493948399</v>
      </c>
      <c r="E342">
        <v>9.2504093308668303</v>
      </c>
      <c r="F342">
        <v>0.29843038053549498</v>
      </c>
      <c r="G342">
        <v>0.89477753026541496</v>
      </c>
      <c r="H342">
        <v>11.3275013668671</v>
      </c>
      <c r="I342">
        <v>3.2703840084166198</v>
      </c>
    </row>
    <row r="343" spans="1:9" x14ac:dyDescent="0.25">
      <c r="A343">
        <v>341</v>
      </c>
      <c r="B343">
        <v>54.947522292062501</v>
      </c>
      <c r="C343">
        <v>197.585325638911</v>
      </c>
      <c r="D343">
        <v>47.804407947474402</v>
      </c>
      <c r="E343">
        <v>7.7320221896404604</v>
      </c>
      <c r="F343">
        <v>0.34066377748277699</v>
      </c>
      <c r="G343">
        <v>0.92216202816086401</v>
      </c>
      <c r="H343">
        <v>12.850686498855801</v>
      </c>
      <c r="I343">
        <v>3.0783972125435501</v>
      </c>
    </row>
    <row r="344" spans="1:9" x14ac:dyDescent="0.25">
      <c r="A344">
        <v>342</v>
      </c>
      <c r="B344">
        <v>81.712060702875405</v>
      </c>
      <c r="C344">
        <v>178.26598347107401</v>
      </c>
      <c r="D344">
        <v>48.110945129052901</v>
      </c>
      <c r="E344">
        <v>9.4185521409866393</v>
      </c>
      <c r="F344">
        <v>0.42905933800657098</v>
      </c>
      <c r="G344">
        <v>0.90002961560177497</v>
      </c>
      <c r="H344">
        <v>18.540942928039701</v>
      </c>
      <c r="I344">
        <v>3.6931957749938502</v>
      </c>
    </row>
    <row r="345" spans="1:9" x14ac:dyDescent="0.25">
      <c r="A345">
        <v>343</v>
      </c>
      <c r="B345">
        <v>93.235294117647001</v>
      </c>
      <c r="C345">
        <v>188.77542897576501</v>
      </c>
      <c r="D345">
        <v>45.966524247811002</v>
      </c>
      <c r="E345">
        <v>10.532744485057201</v>
      </c>
      <c r="F345">
        <v>0.48234599951570101</v>
      </c>
      <c r="G345">
        <v>0.87866679863959096</v>
      </c>
      <c r="H345">
        <v>19.717428087986399</v>
      </c>
      <c r="I345">
        <v>3.5671596740114699</v>
      </c>
    </row>
    <row r="346" spans="1:9" x14ac:dyDescent="0.25">
      <c r="A346">
        <v>344</v>
      </c>
      <c r="B346">
        <v>101.796597061098</v>
      </c>
      <c r="C346">
        <v>130.58543961978799</v>
      </c>
      <c r="D346">
        <v>44.4512146598802</v>
      </c>
      <c r="E346">
        <v>17.2316748509087</v>
      </c>
      <c r="F346">
        <v>0.526346474071271</v>
      </c>
      <c r="G346">
        <v>0.75818907266469804</v>
      </c>
      <c r="H346">
        <v>21.198090692124101</v>
      </c>
      <c r="I346">
        <v>5.8941098610191904</v>
      </c>
    </row>
    <row r="347" spans="1:9" x14ac:dyDescent="0.25">
      <c r="A347">
        <v>345</v>
      </c>
      <c r="B347">
        <v>113.688579017264</v>
      </c>
      <c r="C347">
        <v>182.67810159886599</v>
      </c>
      <c r="D347">
        <v>36.299154802588198</v>
      </c>
      <c r="E347">
        <v>14.8480568182031</v>
      </c>
      <c r="F347">
        <v>0.56079818486516897</v>
      </c>
      <c r="G347">
        <v>0.83829226562655401</v>
      </c>
      <c r="H347">
        <v>12.6134636264929</v>
      </c>
      <c r="I347">
        <v>5.0825688073394497</v>
      </c>
    </row>
    <row r="348" spans="1:9" x14ac:dyDescent="0.25">
      <c r="A348">
        <v>346</v>
      </c>
      <c r="B348">
        <v>78.507069163163905</v>
      </c>
      <c r="C348">
        <v>161.80461605457899</v>
      </c>
      <c r="D348">
        <v>51.225892877826801</v>
      </c>
      <c r="E348">
        <v>6.1019080293639201</v>
      </c>
      <c r="F348">
        <v>0.41482095328528201</v>
      </c>
      <c r="G348">
        <v>0.92221780334037695</v>
      </c>
      <c r="H348">
        <v>20.2980535279805</v>
      </c>
      <c r="I348">
        <v>3.0460208492245102</v>
      </c>
    </row>
    <row r="349" spans="1:9" x14ac:dyDescent="0.25">
      <c r="A349">
        <v>347</v>
      </c>
      <c r="B349">
        <v>63.286821705426298</v>
      </c>
      <c r="C349">
        <v>173.12641423059301</v>
      </c>
      <c r="D349">
        <v>53.395725324821299</v>
      </c>
      <c r="E349">
        <v>6.6391998873031897</v>
      </c>
      <c r="F349">
        <v>0.35918412201010902</v>
      </c>
      <c r="G349">
        <v>0.92232329949372505</v>
      </c>
      <c r="H349">
        <v>21.673697270471401</v>
      </c>
      <c r="I349">
        <v>2.8349206349206302</v>
      </c>
    </row>
    <row r="350" spans="1:9" x14ac:dyDescent="0.25">
      <c r="A350">
        <v>348</v>
      </c>
      <c r="B350">
        <v>54.870744816995099</v>
      </c>
      <c r="C350">
        <v>133.99852012628199</v>
      </c>
      <c r="D350">
        <v>40.488490043400702</v>
      </c>
      <c r="E350">
        <v>8.3278895972147602</v>
      </c>
      <c r="F350">
        <v>0.35320636469165601</v>
      </c>
      <c r="G350">
        <v>0.88992248034315402</v>
      </c>
      <c r="H350">
        <v>9.1143773383217503</v>
      </c>
      <c r="I350">
        <v>3.7432605905006402</v>
      </c>
    </row>
    <row r="351" spans="1:9" x14ac:dyDescent="0.25">
      <c r="A351">
        <v>349</v>
      </c>
      <c r="B351">
        <v>52.3624432603118</v>
      </c>
      <c r="C351">
        <v>198.86728988292799</v>
      </c>
      <c r="D351">
        <v>36.816397092822797</v>
      </c>
      <c r="E351">
        <v>4.3522856203540599</v>
      </c>
      <c r="F351">
        <v>0.35715964683594498</v>
      </c>
      <c r="G351">
        <v>0.951180746357844</v>
      </c>
      <c r="H351">
        <v>9.3664412510566297</v>
      </c>
      <c r="I351">
        <v>2.4253938832252002</v>
      </c>
    </row>
    <row r="352" spans="1:9" x14ac:dyDescent="0.25">
      <c r="A352">
        <v>350</v>
      </c>
      <c r="B352">
        <v>47.772235391116098</v>
      </c>
      <c r="C352">
        <v>127.100284900284</v>
      </c>
      <c r="D352">
        <v>43.3642009731916</v>
      </c>
      <c r="E352">
        <v>12.5091259322555</v>
      </c>
      <c r="F352">
        <v>0.30651433073699602</v>
      </c>
      <c r="G352">
        <v>0.84312731360041004</v>
      </c>
      <c r="H352">
        <v>10.7236092860271</v>
      </c>
      <c r="I352">
        <v>5.0872894333843801</v>
      </c>
    </row>
    <row r="353" spans="1:9" x14ac:dyDescent="0.25">
      <c r="A353">
        <v>351</v>
      </c>
      <c r="B353">
        <v>46.146256594454997</v>
      </c>
      <c r="C353">
        <v>148.934592747294</v>
      </c>
      <c r="D353">
        <v>47.7331093654252</v>
      </c>
      <c r="E353">
        <v>8.1890116815513601</v>
      </c>
      <c r="F353">
        <v>0.27944112679146998</v>
      </c>
      <c r="G353">
        <v>0.89266124444318795</v>
      </c>
      <c r="H353">
        <v>11.621438918396899</v>
      </c>
      <c r="I353">
        <v>3.6677040110650001</v>
      </c>
    </row>
    <row r="354" spans="1:9" x14ac:dyDescent="0.25">
      <c r="A354">
        <v>352</v>
      </c>
      <c r="B354">
        <v>61.4871086556169</v>
      </c>
      <c r="C354">
        <v>162.83077528531999</v>
      </c>
      <c r="D354">
        <v>47.317243474629898</v>
      </c>
      <c r="E354">
        <v>11.5234580259085</v>
      </c>
      <c r="F354">
        <v>0.35432448850813802</v>
      </c>
      <c r="G354">
        <v>0.85500004378449301</v>
      </c>
      <c r="H354">
        <v>10.8432835820895</v>
      </c>
      <c r="I354">
        <v>3.7850678733031602</v>
      </c>
    </row>
    <row r="355" spans="1:9" x14ac:dyDescent="0.25">
      <c r="A355">
        <v>353</v>
      </c>
      <c r="B355">
        <v>59.882704519984998</v>
      </c>
      <c r="C355">
        <v>166.773015873015</v>
      </c>
      <c r="D355">
        <v>47.126976349291901</v>
      </c>
      <c r="E355">
        <v>24.7246903515728</v>
      </c>
      <c r="F355">
        <v>0.35737790348482501</v>
      </c>
      <c r="G355">
        <v>0.71972373121666</v>
      </c>
      <c r="H355">
        <v>11.082291666666601</v>
      </c>
      <c r="I355">
        <v>6.2833876221498297</v>
      </c>
    </row>
    <row r="356" spans="1:9" x14ac:dyDescent="0.25">
      <c r="A356">
        <v>354</v>
      </c>
      <c r="B356">
        <v>77.634977732099998</v>
      </c>
      <c r="C356">
        <v>159.18916176172101</v>
      </c>
      <c r="D356">
        <v>51.746816234243397</v>
      </c>
      <c r="E356">
        <v>7.8167648972797403</v>
      </c>
      <c r="F356">
        <v>0.41273353096465298</v>
      </c>
      <c r="G356">
        <v>0.91104940159021797</v>
      </c>
      <c r="H356">
        <v>13.664584634603299</v>
      </c>
      <c r="I356">
        <v>3.5673620165145499</v>
      </c>
    </row>
    <row r="357" spans="1:9" x14ac:dyDescent="0.25">
      <c r="A357">
        <v>355</v>
      </c>
      <c r="B357">
        <v>72.136984803760797</v>
      </c>
      <c r="C357">
        <v>185.82614930409099</v>
      </c>
      <c r="D357">
        <v>45.418106221957302</v>
      </c>
      <c r="E357">
        <v>7.6183528981200697</v>
      </c>
      <c r="F357">
        <v>0.38565537817096002</v>
      </c>
      <c r="G357">
        <v>0.92756602225868301</v>
      </c>
      <c r="H357">
        <v>10.7689411764705</v>
      </c>
      <c r="I357">
        <v>3.15223166843783</v>
      </c>
    </row>
    <row r="358" spans="1:9" x14ac:dyDescent="0.25">
      <c r="A358">
        <v>356</v>
      </c>
      <c r="B358">
        <v>80.594221250143804</v>
      </c>
      <c r="C358">
        <v>144.862986343725</v>
      </c>
      <c r="D358">
        <v>41.4830055210398</v>
      </c>
      <c r="E358">
        <v>10.5618828142934</v>
      </c>
      <c r="F358">
        <v>0.46399901085085898</v>
      </c>
      <c r="G358">
        <v>0.87539646244497704</v>
      </c>
      <c r="H358">
        <v>10.520701412566901</v>
      </c>
      <c r="I358">
        <v>4.4185782421076496</v>
      </c>
    </row>
    <row r="359" spans="1:9" x14ac:dyDescent="0.25">
      <c r="A359">
        <v>357</v>
      </c>
      <c r="B359">
        <v>54.4971109040074</v>
      </c>
      <c r="C359">
        <v>129.380400605566</v>
      </c>
      <c r="D359">
        <v>48.679881027188799</v>
      </c>
      <c r="E359">
        <v>4.72109965591617</v>
      </c>
      <c r="F359">
        <v>0.33576692345028403</v>
      </c>
      <c r="G359">
        <v>0.94405164224600302</v>
      </c>
      <c r="H359">
        <v>13.5443873807776</v>
      </c>
      <c r="I359">
        <v>3.0689304595363902</v>
      </c>
    </row>
    <row r="360" spans="1:9" x14ac:dyDescent="0.25">
      <c r="A360">
        <v>358</v>
      </c>
      <c r="B360">
        <v>50.7442582754393</v>
      </c>
      <c r="C360">
        <v>192.45482556925</v>
      </c>
      <c r="D360">
        <v>36.424409941145797</v>
      </c>
      <c r="E360">
        <v>8.3835527379009402</v>
      </c>
      <c r="F360">
        <v>0.33983967504370599</v>
      </c>
      <c r="G360">
        <v>0.91935069664239999</v>
      </c>
      <c r="H360">
        <v>8.9823723834006604</v>
      </c>
      <c r="I360">
        <v>2.7247416156928899</v>
      </c>
    </row>
    <row r="361" spans="1:9" x14ac:dyDescent="0.25">
      <c r="A361">
        <v>359</v>
      </c>
      <c r="B361">
        <v>56.115321432482702</v>
      </c>
      <c r="C361">
        <v>129.66112359550499</v>
      </c>
      <c r="D361">
        <v>36.586580758984503</v>
      </c>
      <c r="E361">
        <v>11.7827587200608</v>
      </c>
      <c r="F361">
        <v>0.35027373152633501</v>
      </c>
      <c r="G361">
        <v>0.837241643132561</v>
      </c>
      <c r="H361">
        <v>9.0477554918815599</v>
      </c>
      <c r="I361">
        <v>4.9146417445482804</v>
      </c>
    </row>
    <row r="362" spans="1:9" x14ac:dyDescent="0.25">
      <c r="A362">
        <v>360</v>
      </c>
      <c r="B362">
        <v>44.249577912404398</v>
      </c>
      <c r="C362">
        <v>119.29428391959701</v>
      </c>
      <c r="D362">
        <v>40.1203675339315</v>
      </c>
      <c r="E362">
        <v>28.174759667649901</v>
      </c>
      <c r="F362">
        <v>0.30589213604412901</v>
      </c>
      <c r="G362">
        <v>0.69308485830112998</v>
      </c>
      <c r="H362">
        <v>10.1455419580419</v>
      </c>
      <c r="I362">
        <v>12.0223380491437</v>
      </c>
    </row>
    <row r="363" spans="1:9" x14ac:dyDescent="0.25">
      <c r="A363">
        <v>361</v>
      </c>
      <c r="B363">
        <v>47.175089445438203</v>
      </c>
      <c r="C363">
        <v>129.23652248028901</v>
      </c>
      <c r="D363">
        <v>48.872434577081101</v>
      </c>
      <c r="E363">
        <v>25.041510896299702</v>
      </c>
      <c r="F363">
        <v>0.305928841697439</v>
      </c>
      <c r="G363">
        <v>0.72688213041524197</v>
      </c>
      <c r="H363">
        <v>12.8044402456306</v>
      </c>
      <c r="I363">
        <v>8.1529828706438199</v>
      </c>
    </row>
    <row r="364" spans="1:9" x14ac:dyDescent="0.25">
      <c r="A364">
        <v>362</v>
      </c>
      <c r="B364">
        <v>54.9371434498496</v>
      </c>
      <c r="C364">
        <v>185.30882154882099</v>
      </c>
      <c r="D364">
        <v>49.261913260356998</v>
      </c>
      <c r="E364">
        <v>7.6741578259053496</v>
      </c>
      <c r="F364">
        <v>0.34767000310441698</v>
      </c>
      <c r="G364">
        <v>0.92361520668164099</v>
      </c>
      <c r="H364">
        <v>13.1536423841059</v>
      </c>
      <c r="I364">
        <v>2.9158748551564302</v>
      </c>
    </row>
    <row r="365" spans="1:9" x14ac:dyDescent="0.25">
      <c r="A365">
        <v>363</v>
      </c>
      <c r="B365">
        <v>62.523962908735903</v>
      </c>
      <c r="C365">
        <v>131.372527009962</v>
      </c>
      <c r="D365">
        <v>42.601464675869302</v>
      </c>
      <c r="E365">
        <v>5.5136926978115799</v>
      </c>
      <c r="F365">
        <v>0.37951615651093801</v>
      </c>
      <c r="G365">
        <v>0.93043291645770498</v>
      </c>
      <c r="H365">
        <v>9.9898434193821402</v>
      </c>
      <c r="I365">
        <v>3.5657921089525302</v>
      </c>
    </row>
    <row r="366" spans="1:9" x14ac:dyDescent="0.25">
      <c r="A366">
        <v>364</v>
      </c>
      <c r="B366">
        <v>48.686674216685503</v>
      </c>
      <c r="C366">
        <v>170.04232270219299</v>
      </c>
      <c r="D366">
        <v>48.735634374862101</v>
      </c>
      <c r="E366">
        <v>9.3742279241655897</v>
      </c>
      <c r="F366">
        <v>0.27895515288827599</v>
      </c>
      <c r="G366">
        <v>0.89484177999582304</v>
      </c>
      <c r="H366">
        <v>11.4784917684545</v>
      </c>
      <c r="I366">
        <v>3.2560489231587302</v>
      </c>
    </row>
    <row r="367" spans="1:9" x14ac:dyDescent="0.25">
      <c r="A367">
        <v>365</v>
      </c>
      <c r="B367">
        <v>83.429167061499101</v>
      </c>
      <c r="C367">
        <v>182.154234719649</v>
      </c>
      <c r="D367">
        <v>35.042300708366703</v>
      </c>
      <c r="E367">
        <v>4.7136379875895296</v>
      </c>
      <c r="F367">
        <v>0.488131564537503</v>
      </c>
      <c r="G367">
        <v>0.94775818680109603</v>
      </c>
      <c r="H367">
        <v>7.7486631016042704</v>
      </c>
      <c r="I367">
        <v>2.5173697270471398</v>
      </c>
    </row>
    <row r="368" spans="1:9" x14ac:dyDescent="0.25">
      <c r="A368">
        <v>366</v>
      </c>
      <c r="B368">
        <v>47.527953330092302</v>
      </c>
      <c r="C368">
        <v>61.860360360360303</v>
      </c>
      <c r="D368">
        <v>38.702369276589202</v>
      </c>
      <c r="E368">
        <v>32.624490458057998</v>
      </c>
      <c r="F368">
        <v>0.296618055332731</v>
      </c>
      <c r="G368">
        <v>0.47215885549841202</v>
      </c>
      <c r="H368">
        <v>8.6125845033801305</v>
      </c>
      <c r="I368">
        <v>11.7272727272727</v>
      </c>
    </row>
    <row r="369" spans="1:9" x14ac:dyDescent="0.25">
      <c r="A369">
        <v>367</v>
      </c>
      <c r="B369">
        <v>70.775453072049501</v>
      </c>
      <c r="C369">
        <v>140.02420071047899</v>
      </c>
      <c r="D369">
        <v>40.537134244930499</v>
      </c>
      <c r="E369">
        <v>4.1473207822628204</v>
      </c>
      <c r="F369">
        <v>0.41688218466506899</v>
      </c>
      <c r="G369">
        <v>0.95780717532452497</v>
      </c>
      <c r="H369">
        <v>10.880097382836199</v>
      </c>
      <c r="I369">
        <v>2.8784365684001298</v>
      </c>
    </row>
    <row r="370" spans="1:9" x14ac:dyDescent="0.25">
      <c r="A370">
        <v>368</v>
      </c>
      <c r="B370">
        <v>118.46375361352</v>
      </c>
      <c r="C370">
        <v>128.508432229856</v>
      </c>
      <c r="D370">
        <v>29.234423587290799</v>
      </c>
      <c r="E370">
        <v>20.7909164799193</v>
      </c>
      <c r="F370">
        <v>0.60263004662251796</v>
      </c>
      <c r="G370">
        <v>0.74488846932386799</v>
      </c>
      <c r="H370">
        <v>6.0535631113181099</v>
      </c>
      <c r="I370">
        <v>6.5816326530612201</v>
      </c>
    </row>
    <row r="371" spans="1:9" x14ac:dyDescent="0.25">
      <c r="A371">
        <v>369</v>
      </c>
      <c r="B371">
        <v>49.727150701647297</v>
      </c>
      <c r="C371">
        <v>174.65839151797201</v>
      </c>
      <c r="D371">
        <v>40.5164277244373</v>
      </c>
      <c r="E371">
        <v>17.837613339614499</v>
      </c>
      <c r="F371">
        <v>0.29706562521398999</v>
      </c>
      <c r="G371">
        <v>0.81547414590414202</v>
      </c>
      <c r="H371">
        <v>8.9984334203655294</v>
      </c>
      <c r="I371">
        <v>6.84968242766407</v>
      </c>
    </row>
    <row r="372" spans="1:9" x14ac:dyDescent="0.25">
      <c r="A372">
        <v>370</v>
      </c>
      <c r="B372">
        <v>72.248563073510098</v>
      </c>
      <c r="C372">
        <v>186.28326963664301</v>
      </c>
      <c r="D372">
        <v>40.070472532967401</v>
      </c>
      <c r="E372">
        <v>3.9257082163091499</v>
      </c>
      <c r="F372">
        <v>0.42823481663549401</v>
      </c>
      <c r="G372">
        <v>0.956705958304225</v>
      </c>
      <c r="H372">
        <v>10.1633815155497</v>
      </c>
      <c r="I372">
        <v>2.5534903825372801</v>
      </c>
    </row>
    <row r="373" spans="1:9" x14ac:dyDescent="0.25">
      <c r="A373">
        <v>371</v>
      </c>
      <c r="B373">
        <v>83.739739438210705</v>
      </c>
      <c r="C373">
        <v>111.23198847262201</v>
      </c>
      <c r="D373">
        <v>37.6022342256841</v>
      </c>
      <c r="E373">
        <v>23.163572130394599</v>
      </c>
      <c r="F373">
        <v>0.49119033150790198</v>
      </c>
      <c r="G373">
        <v>0.69747559961811401</v>
      </c>
      <c r="H373">
        <v>7.6813002680965097</v>
      </c>
      <c r="I373">
        <v>8.9513888888888893</v>
      </c>
    </row>
    <row r="374" spans="1:9" x14ac:dyDescent="0.25">
      <c r="A374">
        <v>372</v>
      </c>
      <c r="B374">
        <v>113.673459119496</v>
      </c>
      <c r="C374">
        <v>139.22427184466</v>
      </c>
      <c r="D374">
        <v>32.158308970177004</v>
      </c>
      <c r="E374">
        <v>20.2109387102116</v>
      </c>
      <c r="F374">
        <v>0.58064606280144404</v>
      </c>
      <c r="G374">
        <v>0.75446291381333797</v>
      </c>
      <c r="H374">
        <v>6.0652288269331898</v>
      </c>
      <c r="I374">
        <v>6.9881796690307301</v>
      </c>
    </row>
    <row r="375" spans="1:9" x14ac:dyDescent="0.25">
      <c r="A375">
        <v>373</v>
      </c>
      <c r="B375">
        <v>51.091436574629803</v>
      </c>
      <c r="C375">
        <v>122.94406779661</v>
      </c>
      <c r="D375">
        <v>52.949861536356401</v>
      </c>
      <c r="E375">
        <v>22.187147701440502</v>
      </c>
      <c r="F375">
        <v>0.32603545265851003</v>
      </c>
      <c r="G375">
        <v>0.69789020447327599</v>
      </c>
      <c r="H375">
        <v>16.448175182481702</v>
      </c>
      <c r="I375">
        <v>7.6836734693877498</v>
      </c>
    </row>
    <row r="376" spans="1:9" x14ac:dyDescent="0.25">
      <c r="A376">
        <v>374</v>
      </c>
      <c r="B376">
        <v>52.458054675583703</v>
      </c>
      <c r="C376">
        <v>201.851750171585</v>
      </c>
      <c r="D376">
        <v>45.470766482597803</v>
      </c>
      <c r="E376">
        <v>11.1091655053867</v>
      </c>
      <c r="F376">
        <v>0.36373023862416198</v>
      </c>
      <c r="G376">
        <v>0.89189392873124396</v>
      </c>
      <c r="H376">
        <v>13.408577878103801</v>
      </c>
      <c r="I376">
        <v>3.89128816083395</v>
      </c>
    </row>
    <row r="377" spans="1:9" x14ac:dyDescent="0.25">
      <c r="A377">
        <v>375</v>
      </c>
      <c r="B377">
        <v>63.402827834765702</v>
      </c>
      <c r="C377">
        <v>183.84587436657401</v>
      </c>
      <c r="D377">
        <v>41.528249217617599</v>
      </c>
      <c r="E377">
        <v>4.9021363178083703</v>
      </c>
      <c r="F377">
        <v>0.41037967688209398</v>
      </c>
      <c r="G377">
        <v>0.94912176177996699</v>
      </c>
      <c r="H377">
        <v>11.481751824817501</v>
      </c>
      <c r="I377">
        <v>2.8515132408574999</v>
      </c>
    </row>
    <row r="378" spans="1:9" x14ac:dyDescent="0.25">
      <c r="A378">
        <v>376</v>
      </c>
      <c r="B378">
        <v>59.937087990828303</v>
      </c>
      <c r="C378">
        <v>177.45719766605299</v>
      </c>
      <c r="D378">
        <v>40.243065247567401</v>
      </c>
      <c r="E378">
        <v>6.4814854672772304</v>
      </c>
      <c r="F378">
        <v>0.39364475965661899</v>
      </c>
      <c r="G378">
        <v>0.92624924926502095</v>
      </c>
      <c r="H378">
        <v>10.989355742296899</v>
      </c>
      <c r="I378">
        <v>2.9924202822791401</v>
      </c>
    </row>
    <row r="379" spans="1:9" x14ac:dyDescent="0.25">
      <c r="A379">
        <v>377</v>
      </c>
      <c r="B379">
        <v>47.644163948376097</v>
      </c>
      <c r="C379">
        <v>193.650281469444</v>
      </c>
      <c r="D379">
        <v>44.399190145352897</v>
      </c>
      <c r="E379">
        <v>7.5090312262036996</v>
      </c>
      <c r="F379">
        <v>0.30338066137645497</v>
      </c>
      <c r="G379">
        <v>0.92859340999602102</v>
      </c>
      <c r="H379">
        <v>9.97104018912529</v>
      </c>
      <c r="I379">
        <v>3.2598691630949599</v>
      </c>
    </row>
    <row r="380" spans="1:9" x14ac:dyDescent="0.25">
      <c r="A380">
        <v>378</v>
      </c>
      <c r="B380">
        <v>94.902447144997495</v>
      </c>
      <c r="C380">
        <v>161.69283170769401</v>
      </c>
      <c r="D380">
        <v>39.149952299005697</v>
      </c>
      <c r="E380">
        <v>10.7198191623207</v>
      </c>
      <c r="F380">
        <v>0.52174482949231205</v>
      </c>
      <c r="G380">
        <v>0.87826064626380795</v>
      </c>
      <c r="H380">
        <v>10.0640593391773</v>
      </c>
      <c r="I380">
        <v>4.3759851645804302</v>
      </c>
    </row>
    <row r="381" spans="1:9" x14ac:dyDescent="0.25">
      <c r="A381">
        <v>379</v>
      </c>
      <c r="B381">
        <v>69.003374578177699</v>
      </c>
      <c r="C381">
        <v>162.07914323962501</v>
      </c>
      <c r="D381">
        <v>52.029542351684803</v>
      </c>
      <c r="E381">
        <v>6.6683659482799502</v>
      </c>
      <c r="F381">
        <v>0.37578184658063402</v>
      </c>
      <c r="G381">
        <v>0.92746965925733105</v>
      </c>
      <c r="H381">
        <v>13.9800942902042</v>
      </c>
      <c r="I381">
        <v>2.8654144074360901</v>
      </c>
    </row>
    <row r="382" spans="1:9" x14ac:dyDescent="0.25">
      <c r="A382">
        <v>380</v>
      </c>
      <c r="B382">
        <v>62.6729620661824</v>
      </c>
      <c r="C382">
        <v>167.643551959934</v>
      </c>
      <c r="D382">
        <v>42.369902551046799</v>
      </c>
      <c r="E382">
        <v>10.964067368754201</v>
      </c>
      <c r="F382">
        <v>0.383134213005559</v>
      </c>
      <c r="G382">
        <v>0.88203520225213805</v>
      </c>
      <c r="H382">
        <v>10.6233009708737</v>
      </c>
      <c r="I382">
        <v>4.4091692519820702</v>
      </c>
    </row>
    <row r="383" spans="1:9" x14ac:dyDescent="0.25">
      <c r="A383">
        <v>381</v>
      </c>
      <c r="B383">
        <v>52.069561720948897</v>
      </c>
      <c r="C383">
        <v>128.83603749493901</v>
      </c>
      <c r="D383">
        <v>37.605678164029101</v>
      </c>
      <c r="E383">
        <v>6.4957309592989398</v>
      </c>
      <c r="F383">
        <v>0.365724001697672</v>
      </c>
      <c r="G383">
        <v>0.92295781385986098</v>
      </c>
      <c r="H383">
        <v>10.120961682945101</v>
      </c>
      <c r="I383">
        <v>3.81240288176296</v>
      </c>
    </row>
    <row r="384" spans="1:9" x14ac:dyDescent="0.25">
      <c r="A384">
        <v>382</v>
      </c>
      <c r="B384">
        <v>50.179928809277698</v>
      </c>
      <c r="C384">
        <v>199.754645327546</v>
      </c>
      <c r="D384">
        <v>43.080772331187198</v>
      </c>
      <c r="E384">
        <v>9.6165210973400992</v>
      </c>
      <c r="F384">
        <v>0.37839436269438598</v>
      </c>
      <c r="G384">
        <v>0.90421558664345902</v>
      </c>
      <c r="H384">
        <v>12.332375478927201</v>
      </c>
      <c r="I384">
        <v>4.0061174551386598</v>
      </c>
    </row>
    <row r="385" spans="1:9" x14ac:dyDescent="0.25">
      <c r="A385">
        <v>383</v>
      </c>
      <c r="B385">
        <v>48.424982746721803</v>
      </c>
      <c r="C385">
        <v>165.40593208196</v>
      </c>
      <c r="D385">
        <v>40.024710698512003</v>
      </c>
      <c r="E385">
        <v>12.184605476793701</v>
      </c>
      <c r="F385">
        <v>0.34617249116021898</v>
      </c>
      <c r="G385">
        <v>0.835160272815617</v>
      </c>
      <c r="H385">
        <v>9.8157134604274994</v>
      </c>
      <c r="I385">
        <v>3.8791159224176801</v>
      </c>
    </row>
    <row r="386" spans="1:9" x14ac:dyDescent="0.25">
      <c r="A386">
        <v>384</v>
      </c>
      <c r="B386">
        <v>40.077624948930897</v>
      </c>
      <c r="C386">
        <v>175.527179340847</v>
      </c>
      <c r="D386">
        <v>44.313333046141103</v>
      </c>
      <c r="E386">
        <v>6.6070178333601302</v>
      </c>
      <c r="F386">
        <v>0.275560961438925</v>
      </c>
      <c r="G386">
        <v>0.92777288454311801</v>
      </c>
      <c r="H386">
        <v>10.568504832291</v>
      </c>
      <c r="I386">
        <v>2.8794055201698501</v>
      </c>
    </row>
    <row r="387" spans="1:9" x14ac:dyDescent="0.25">
      <c r="A387">
        <v>385</v>
      </c>
      <c r="B387">
        <v>73.011367848758098</v>
      </c>
      <c r="C387">
        <v>144.863418377134</v>
      </c>
      <c r="D387">
        <v>35.597069677889401</v>
      </c>
      <c r="E387">
        <v>4.9500207149328199</v>
      </c>
      <c r="F387">
        <v>0.43415951604309</v>
      </c>
      <c r="G387">
        <v>0.92524631806879498</v>
      </c>
      <c r="H387">
        <v>7.7962776659959703</v>
      </c>
      <c r="I387">
        <v>2.6968427835051498</v>
      </c>
    </row>
    <row r="388" spans="1:9" x14ac:dyDescent="0.25">
      <c r="A388">
        <v>386</v>
      </c>
      <c r="B388">
        <v>83.227372663979395</v>
      </c>
      <c r="C388">
        <v>190.442568807339</v>
      </c>
      <c r="D388">
        <v>40.088835607332697</v>
      </c>
      <c r="E388">
        <v>11.517664631736</v>
      </c>
      <c r="F388">
        <v>0.47165642337793401</v>
      </c>
      <c r="G388">
        <v>0.88291310113276</v>
      </c>
      <c r="H388">
        <v>9.4299255247122495</v>
      </c>
      <c r="I388">
        <v>3.7503994886545202</v>
      </c>
    </row>
    <row r="389" spans="1:9" x14ac:dyDescent="0.25">
      <c r="A389">
        <v>387</v>
      </c>
      <c r="B389">
        <v>103.14290551981</v>
      </c>
      <c r="C389">
        <v>201.084886547812</v>
      </c>
      <c r="D389">
        <v>31.6014900761311</v>
      </c>
      <c r="E389">
        <v>5.8061514460000598</v>
      </c>
      <c r="F389">
        <v>0.56420837363196097</v>
      </c>
      <c r="G389">
        <v>0.93227673945377398</v>
      </c>
      <c r="H389">
        <v>7.4090330788804</v>
      </c>
      <c r="I389">
        <v>2.5453572384265399</v>
      </c>
    </row>
    <row r="390" spans="1:9" x14ac:dyDescent="0.25">
      <c r="A390">
        <v>388</v>
      </c>
      <c r="B390">
        <v>71.076586102719006</v>
      </c>
      <c r="C390">
        <v>169.665087636191</v>
      </c>
      <c r="D390">
        <v>45.257844827326799</v>
      </c>
      <c r="E390">
        <v>13.396023464775601</v>
      </c>
      <c r="F390">
        <v>0.40580154137734797</v>
      </c>
      <c r="G390">
        <v>0.83926485023656405</v>
      </c>
      <c r="H390">
        <v>13.121230398069899</v>
      </c>
      <c r="I390">
        <v>3.7007874015748001</v>
      </c>
    </row>
    <row r="391" spans="1:9" x14ac:dyDescent="0.25">
      <c r="A391">
        <v>389</v>
      </c>
      <c r="B391">
        <v>91.604952041043902</v>
      </c>
      <c r="C391">
        <v>185.176762287364</v>
      </c>
      <c r="D391">
        <v>36.642172105663498</v>
      </c>
      <c r="E391">
        <v>10.2200877087491</v>
      </c>
      <c r="F391">
        <v>0.52212919230982702</v>
      </c>
      <c r="G391">
        <v>0.90735668287896198</v>
      </c>
      <c r="H391">
        <v>10.317663817663799</v>
      </c>
      <c r="I391">
        <v>4.2445120625950796</v>
      </c>
    </row>
    <row r="392" spans="1:9" x14ac:dyDescent="0.25">
      <c r="A392">
        <v>390</v>
      </c>
      <c r="B392">
        <v>97.844598718339896</v>
      </c>
      <c r="C392">
        <v>157.32124593212399</v>
      </c>
      <c r="D392">
        <v>32.1657013435075</v>
      </c>
      <c r="E392">
        <v>15.3569881999858</v>
      </c>
      <c r="F392">
        <v>0.560559831928515</v>
      </c>
      <c r="G392">
        <v>0.82384907125095097</v>
      </c>
      <c r="H392">
        <v>7.8522099447513796</v>
      </c>
      <c r="I392">
        <v>5.3177570093457902</v>
      </c>
    </row>
    <row r="393" spans="1:9" x14ac:dyDescent="0.25">
      <c r="A393">
        <v>391</v>
      </c>
      <c r="B393">
        <v>75.787308753448698</v>
      </c>
      <c r="C393">
        <v>175.26551843717399</v>
      </c>
      <c r="D393">
        <v>54.269643829027103</v>
      </c>
      <c r="E393">
        <v>6.1647687980586898</v>
      </c>
      <c r="F393">
        <v>0.40178405995009298</v>
      </c>
      <c r="G393">
        <v>0.93497621572947198</v>
      </c>
      <c r="H393">
        <v>14.444949954504001</v>
      </c>
      <c r="I393">
        <v>2.8660884281785401</v>
      </c>
    </row>
    <row r="394" spans="1:9" x14ac:dyDescent="0.25">
      <c r="A394">
        <v>392</v>
      </c>
      <c r="B394">
        <v>88.520457989560498</v>
      </c>
      <c r="C394">
        <v>197.19967426710099</v>
      </c>
      <c r="D394">
        <v>44.6573904810326</v>
      </c>
      <c r="E394">
        <v>5.6838041623692401</v>
      </c>
      <c r="F394">
        <v>0.47474374713004902</v>
      </c>
      <c r="G394">
        <v>0.93533096528082704</v>
      </c>
      <c r="H394">
        <v>11.878481012658201</v>
      </c>
      <c r="I394">
        <v>2.5297595585337</v>
      </c>
    </row>
    <row r="395" spans="1:9" x14ac:dyDescent="0.25">
      <c r="A395">
        <v>393</v>
      </c>
      <c r="B395">
        <v>89.269118325896201</v>
      </c>
      <c r="C395">
        <v>162.145250071177</v>
      </c>
      <c r="D395">
        <v>43.836058650761501</v>
      </c>
      <c r="E395">
        <v>5.0115991413728498</v>
      </c>
      <c r="F395">
        <v>0.46853262879649199</v>
      </c>
      <c r="G395">
        <v>0.94154073614792999</v>
      </c>
      <c r="H395">
        <v>11.9256395002974</v>
      </c>
      <c r="I395">
        <v>2.7791619479048699</v>
      </c>
    </row>
    <row r="396" spans="1:9" x14ac:dyDescent="0.25">
      <c r="A396">
        <v>394</v>
      </c>
      <c r="B396">
        <v>75.991212353894696</v>
      </c>
      <c r="C396">
        <v>140.38051796665101</v>
      </c>
      <c r="D396">
        <v>40.320775691402602</v>
      </c>
      <c r="E396">
        <v>21.825263016081099</v>
      </c>
      <c r="F396">
        <v>0.42040542943491399</v>
      </c>
      <c r="G396">
        <v>0.79406482390343502</v>
      </c>
      <c r="H396">
        <v>8.3216783216783199</v>
      </c>
      <c r="I396">
        <v>7.3129032258064504</v>
      </c>
    </row>
    <row r="397" spans="1:9" x14ac:dyDescent="0.25">
      <c r="A397">
        <v>395</v>
      </c>
      <c r="B397">
        <v>101.37203219315801</v>
      </c>
      <c r="C397">
        <v>156.19859745517601</v>
      </c>
      <c r="D397">
        <v>40.130899448167902</v>
      </c>
      <c r="E397">
        <v>7.5168303860076797</v>
      </c>
      <c r="F397">
        <v>0.52335379354206502</v>
      </c>
      <c r="G397">
        <v>0.90473822481480703</v>
      </c>
      <c r="H397">
        <v>10.368613138686101</v>
      </c>
      <c r="I397">
        <v>3.4215515091045101</v>
      </c>
    </row>
    <row r="398" spans="1:9" x14ac:dyDescent="0.25">
      <c r="A398">
        <v>396</v>
      </c>
      <c r="B398">
        <v>84.365384615384599</v>
      </c>
      <c r="C398">
        <v>82.8764367816092</v>
      </c>
      <c r="D398">
        <v>45.601749127018003</v>
      </c>
      <c r="E398">
        <v>46.908427615072902</v>
      </c>
      <c r="F398">
        <v>0.44058256984473398</v>
      </c>
      <c r="G398">
        <v>0.46926570859773298</v>
      </c>
      <c r="H398">
        <v>12.110140708393899</v>
      </c>
      <c r="I398">
        <v>17.496296296296201</v>
      </c>
    </row>
    <row r="399" spans="1:9" x14ac:dyDescent="0.25">
      <c r="A399">
        <v>397</v>
      </c>
      <c r="B399">
        <v>75.958664259927801</v>
      </c>
      <c r="C399">
        <v>157.08274458148699</v>
      </c>
      <c r="D399">
        <v>40.132874246718799</v>
      </c>
      <c r="E399">
        <v>9.2396023587021006</v>
      </c>
      <c r="F399">
        <v>0.45892445930245002</v>
      </c>
      <c r="G399">
        <v>0.88900060709088602</v>
      </c>
      <c r="H399">
        <v>12.341127922971101</v>
      </c>
      <c r="I399">
        <v>3.9401050788091001</v>
      </c>
    </row>
    <row r="400" spans="1:9" x14ac:dyDescent="0.25">
      <c r="A400">
        <v>398</v>
      </c>
      <c r="B400">
        <v>73.550452564532307</v>
      </c>
      <c r="C400">
        <v>150.395102581072</v>
      </c>
      <c r="D400">
        <v>41.646281502387602</v>
      </c>
      <c r="E400">
        <v>23.645047046102999</v>
      </c>
      <c r="F400">
        <v>0.43573150140455502</v>
      </c>
      <c r="G400">
        <v>0.70742073312533404</v>
      </c>
      <c r="H400">
        <v>12.876288659793801</v>
      </c>
      <c r="I400">
        <v>4.7697368421052602</v>
      </c>
    </row>
    <row r="401" spans="1:9" x14ac:dyDescent="0.25">
      <c r="A401">
        <v>399</v>
      </c>
      <c r="B401">
        <v>63.709782021257404</v>
      </c>
      <c r="C401">
        <v>170.41395452518901</v>
      </c>
      <c r="D401">
        <v>50.006395924800103</v>
      </c>
      <c r="E401">
        <v>4.96053742316355</v>
      </c>
      <c r="F401">
        <v>0.37313702732738202</v>
      </c>
      <c r="G401">
        <v>0.94253787967027103</v>
      </c>
      <c r="H401">
        <v>14.366966136834799</v>
      </c>
      <c r="I401">
        <v>2.8197278911564601</v>
      </c>
    </row>
    <row r="402" spans="1:9" x14ac:dyDescent="0.25">
      <c r="A402">
        <v>400</v>
      </c>
      <c r="B402">
        <v>60.130280554659699</v>
      </c>
      <c r="C402">
        <v>184.79530934767899</v>
      </c>
      <c r="D402">
        <v>50.079992294429701</v>
      </c>
      <c r="E402">
        <v>6.2397741206079704</v>
      </c>
      <c r="F402">
        <v>0.35691963130239401</v>
      </c>
      <c r="G402">
        <v>0.93903298362965604</v>
      </c>
      <c r="H402">
        <v>18.227765726681099</v>
      </c>
      <c r="I402">
        <v>2.8741740879057698</v>
      </c>
    </row>
    <row r="403" spans="1:9" x14ac:dyDescent="0.25">
      <c r="A403">
        <v>401</v>
      </c>
      <c r="B403">
        <v>42.428350595146</v>
      </c>
      <c r="C403">
        <v>179.75373536471801</v>
      </c>
      <c r="D403">
        <v>62.778813539751901</v>
      </c>
      <c r="E403">
        <v>3.14261664971625</v>
      </c>
      <c r="F403">
        <v>0.26269551036809802</v>
      </c>
      <c r="G403">
        <v>0.96704057001059396</v>
      </c>
      <c r="H403">
        <v>19.708639186900001</v>
      </c>
      <c r="I403">
        <v>2.3889858444832202</v>
      </c>
    </row>
    <row r="404" spans="1:9" x14ac:dyDescent="0.25">
      <c r="A404">
        <v>402</v>
      </c>
      <c r="B404">
        <v>55.106852287109</v>
      </c>
      <c r="C404">
        <v>132.81248047485099</v>
      </c>
      <c r="D404">
        <v>48.8991282484455</v>
      </c>
      <c r="E404">
        <v>6.2224301160060698</v>
      </c>
      <c r="F404">
        <v>0.34422151384952099</v>
      </c>
      <c r="G404">
        <v>0.91174640093062798</v>
      </c>
      <c r="H404">
        <v>13.611347517730399</v>
      </c>
      <c r="I404">
        <v>3.1305732484076398</v>
      </c>
    </row>
    <row r="405" spans="1:9" x14ac:dyDescent="0.25">
      <c r="A405">
        <v>403</v>
      </c>
      <c r="B405">
        <v>51.802043176561298</v>
      </c>
      <c r="C405">
        <v>209.10816326530599</v>
      </c>
      <c r="D405">
        <v>47.355422226527402</v>
      </c>
      <c r="E405">
        <v>3.4919939281493502</v>
      </c>
      <c r="F405">
        <v>0.34301875743657401</v>
      </c>
      <c r="G405">
        <v>0.96430837623128596</v>
      </c>
      <c r="H405">
        <v>12.698484848484799</v>
      </c>
      <c r="I405">
        <v>2.3456352022711102</v>
      </c>
    </row>
    <row r="406" spans="1:9" x14ac:dyDescent="0.25">
      <c r="A406">
        <v>404</v>
      </c>
      <c r="B406">
        <v>48.277711797307902</v>
      </c>
      <c r="C406">
        <v>141.772562168203</v>
      </c>
      <c r="D406">
        <v>51.879525794578903</v>
      </c>
      <c r="E406">
        <v>15.537710265977401</v>
      </c>
      <c r="F406">
        <v>0.32272547449482197</v>
      </c>
      <c r="G406">
        <v>0.83132540477995098</v>
      </c>
      <c r="H406">
        <v>13.259681093394001</v>
      </c>
      <c r="I406">
        <v>5.4402679568291701</v>
      </c>
    </row>
    <row r="407" spans="1:9" x14ac:dyDescent="0.25">
      <c r="A407">
        <v>405</v>
      </c>
      <c r="B407">
        <v>81.895761741122499</v>
      </c>
      <c r="C407">
        <v>155.68907645021201</v>
      </c>
      <c r="D407">
        <v>53.933108651456301</v>
      </c>
      <c r="E407">
        <v>7.0357404422588896</v>
      </c>
      <c r="F407">
        <v>0.39720723348597597</v>
      </c>
      <c r="G407">
        <v>0.91286242054093802</v>
      </c>
      <c r="H407">
        <v>13.5642978003384</v>
      </c>
      <c r="I407">
        <v>3.3211341242710599</v>
      </c>
    </row>
    <row r="408" spans="1:9" x14ac:dyDescent="0.25">
      <c r="A408">
        <v>406</v>
      </c>
      <c r="B408">
        <v>31.638967401545099</v>
      </c>
      <c r="C408">
        <v>116.407279029462</v>
      </c>
      <c r="D408">
        <v>45.706180887900501</v>
      </c>
      <c r="E408">
        <v>22.160504545193401</v>
      </c>
      <c r="F408">
        <v>0.225916933045614</v>
      </c>
      <c r="G408">
        <v>0.70363015582880095</v>
      </c>
      <c r="H408">
        <v>12.163623082541999</v>
      </c>
      <c r="I408">
        <v>7.7008196721311402</v>
      </c>
    </row>
    <row r="409" spans="1:9" x14ac:dyDescent="0.25">
      <c r="A409">
        <v>407</v>
      </c>
      <c r="B409">
        <v>35.030975735673699</v>
      </c>
      <c r="C409">
        <v>168.913119026933</v>
      </c>
      <c r="D409">
        <v>52.640350135520002</v>
      </c>
      <c r="E409">
        <v>16.708120550722899</v>
      </c>
      <c r="F409">
        <v>0.251583435356589</v>
      </c>
      <c r="G409">
        <v>0.80197289543291905</v>
      </c>
      <c r="H409">
        <v>15.3480483271375</v>
      </c>
      <c r="I409">
        <v>5.0578034682080899</v>
      </c>
    </row>
    <row r="410" spans="1:9" x14ac:dyDescent="0.25">
      <c r="A410">
        <v>408</v>
      </c>
      <c r="B410">
        <v>32.121804266406102</v>
      </c>
      <c r="C410">
        <v>191.165667998224</v>
      </c>
      <c r="D410">
        <v>53.389215633434397</v>
      </c>
      <c r="E410">
        <v>3.9206281652680501</v>
      </c>
      <c r="F410">
        <v>0.23676049406650501</v>
      </c>
      <c r="G410">
        <v>0.96206094678653897</v>
      </c>
      <c r="H410">
        <v>15.8689024390243</v>
      </c>
      <c r="I410">
        <v>2.5148125129480001</v>
      </c>
    </row>
    <row r="411" spans="1:9" x14ac:dyDescent="0.25">
      <c r="A411">
        <v>409</v>
      </c>
      <c r="B411">
        <v>32.504520475093003</v>
      </c>
      <c r="C411">
        <v>152.7954619832</v>
      </c>
      <c r="D411">
        <v>53.410175180644003</v>
      </c>
      <c r="E411">
        <v>12.582924048557601</v>
      </c>
      <c r="F411">
        <v>0.24515883934458799</v>
      </c>
      <c r="G411">
        <v>0.85387578665096497</v>
      </c>
      <c r="H411">
        <v>15.1140042223786</v>
      </c>
      <c r="I411">
        <v>4.7434988179669002</v>
      </c>
    </row>
    <row r="412" spans="1:9" x14ac:dyDescent="0.25">
      <c r="A412">
        <v>410</v>
      </c>
      <c r="B412">
        <v>34.057349774907003</v>
      </c>
      <c r="C412">
        <v>131.901495318809</v>
      </c>
      <c r="D412">
        <v>55.937465310831399</v>
      </c>
      <c r="E412">
        <v>6.1628981584248201</v>
      </c>
      <c r="F412">
        <v>0.23623392230257301</v>
      </c>
      <c r="G412">
        <v>0.93269914508603302</v>
      </c>
      <c r="H412">
        <v>15.850345356868701</v>
      </c>
      <c r="I412">
        <v>3.1519053419175198</v>
      </c>
    </row>
    <row r="413" spans="1:9" x14ac:dyDescent="0.25">
      <c r="A413">
        <v>411</v>
      </c>
      <c r="B413">
        <v>42.973195481524002</v>
      </c>
      <c r="C413">
        <v>154.73651108904301</v>
      </c>
      <c r="D413">
        <v>44.972219921302901</v>
      </c>
      <c r="E413">
        <v>13.829882133682901</v>
      </c>
      <c r="F413">
        <v>0.28138003766457198</v>
      </c>
      <c r="G413">
        <v>0.84221738420828596</v>
      </c>
      <c r="H413">
        <v>10.283446712018099</v>
      </c>
      <c r="I413">
        <v>5.9650174912543701</v>
      </c>
    </row>
    <row r="414" spans="1:9" x14ac:dyDescent="0.25">
      <c r="A414">
        <v>412</v>
      </c>
      <c r="B414">
        <v>65.307773478719596</v>
      </c>
      <c r="C414">
        <v>157.026809651474</v>
      </c>
      <c r="D414">
        <v>54.2282188359952</v>
      </c>
      <c r="E414">
        <v>17.349005020129901</v>
      </c>
      <c r="F414">
        <v>0.350768247571765</v>
      </c>
      <c r="G414">
        <v>0.77281252595180505</v>
      </c>
      <c r="H414">
        <v>13.490909090909</v>
      </c>
      <c r="I414">
        <v>4.8992805755395601</v>
      </c>
    </row>
    <row r="415" spans="1:9" x14ac:dyDescent="0.25">
      <c r="A415">
        <v>413</v>
      </c>
      <c r="B415">
        <v>64.295495859422303</v>
      </c>
      <c r="C415">
        <v>158.94516853932501</v>
      </c>
      <c r="D415">
        <v>53.163233865595402</v>
      </c>
      <c r="E415">
        <v>8.3791406920717808</v>
      </c>
      <c r="F415">
        <v>0.34744743728931199</v>
      </c>
      <c r="G415">
        <v>0.90444867103278004</v>
      </c>
      <c r="H415">
        <v>14.0022900763358</v>
      </c>
      <c r="I415">
        <v>3.62952548330404</v>
      </c>
    </row>
    <row r="416" spans="1:9" x14ac:dyDescent="0.25">
      <c r="A416">
        <v>414</v>
      </c>
      <c r="B416">
        <v>63.296925805497999</v>
      </c>
      <c r="C416">
        <v>173.05578829058899</v>
      </c>
      <c r="D416">
        <v>52.857373687557697</v>
      </c>
      <c r="E416">
        <v>8.2519747350153008</v>
      </c>
      <c r="F416">
        <v>0.36508895105094302</v>
      </c>
      <c r="G416">
        <v>0.91168743967513399</v>
      </c>
      <c r="H416">
        <v>14.7414383561643</v>
      </c>
      <c r="I416">
        <v>3.3918766453553899</v>
      </c>
    </row>
    <row r="417" spans="1:9" x14ac:dyDescent="0.25">
      <c r="A417">
        <v>415</v>
      </c>
      <c r="B417">
        <v>47.181160730428402</v>
      </c>
      <c r="C417">
        <v>155.12720953921701</v>
      </c>
      <c r="D417">
        <v>48.449690834476598</v>
      </c>
      <c r="E417">
        <v>15.7364669808552</v>
      </c>
      <c r="F417">
        <v>0.29297278458472198</v>
      </c>
      <c r="G417">
        <v>0.84994029990592401</v>
      </c>
      <c r="H417">
        <v>11.862633451957199</v>
      </c>
      <c r="I417">
        <v>5.55648341452099</v>
      </c>
    </row>
    <row r="418" spans="1:9" x14ac:dyDescent="0.25">
      <c r="A418">
        <v>416</v>
      </c>
      <c r="B418">
        <v>48.402854006586097</v>
      </c>
      <c r="C418">
        <v>147.581942544459</v>
      </c>
      <c r="D418">
        <v>50.933633061890802</v>
      </c>
      <c r="E418">
        <v>8.2044532335353004</v>
      </c>
      <c r="F418">
        <v>0.28611021829044397</v>
      </c>
      <c r="G418">
        <v>0.89219092192262694</v>
      </c>
      <c r="H418">
        <v>14.279285714285701</v>
      </c>
      <c r="I418">
        <v>3.2518880497556601</v>
      </c>
    </row>
    <row r="419" spans="1:9" x14ac:dyDescent="0.25">
      <c r="A419">
        <v>417</v>
      </c>
      <c r="B419">
        <v>103.334479111581</v>
      </c>
      <c r="C419">
        <v>178.81493868450301</v>
      </c>
      <c r="D419">
        <v>46.6675187799814</v>
      </c>
      <c r="E419">
        <v>15.8833463998702</v>
      </c>
      <c r="F419">
        <v>0.46141393736338099</v>
      </c>
      <c r="G419">
        <v>0.81519617024146995</v>
      </c>
      <c r="H419">
        <v>12.0603204524033</v>
      </c>
      <c r="I419">
        <v>4.8833333333333302</v>
      </c>
    </row>
    <row r="420" spans="1:9" x14ac:dyDescent="0.25">
      <c r="A420">
        <v>418</v>
      </c>
      <c r="B420">
        <v>59.714133333333301</v>
      </c>
      <c r="C420">
        <v>173.57837156875701</v>
      </c>
      <c r="D420">
        <v>50.857137242104201</v>
      </c>
      <c r="E420">
        <v>8.6890421682385206</v>
      </c>
      <c r="F420">
        <v>0.372873639434534</v>
      </c>
      <c r="G420">
        <v>0.90081017731714397</v>
      </c>
      <c r="H420">
        <v>17.739928909952599</v>
      </c>
      <c r="I420">
        <v>3.1081367611979802</v>
      </c>
    </row>
    <row r="421" spans="1:9" x14ac:dyDescent="0.25">
      <c r="A421">
        <v>419</v>
      </c>
      <c r="B421">
        <v>34.459989306718903</v>
      </c>
      <c r="C421">
        <v>152.13020303048401</v>
      </c>
      <c r="D421">
        <v>53.603463092344903</v>
      </c>
      <c r="E421">
        <v>10.945888685108899</v>
      </c>
      <c r="F421">
        <v>0.226009321080096</v>
      </c>
      <c r="G421">
        <v>0.87398418355978102</v>
      </c>
      <c r="H421">
        <v>13.989597780859899</v>
      </c>
      <c r="I421">
        <v>3.96875</v>
      </c>
    </row>
    <row r="422" spans="1:9" x14ac:dyDescent="0.25">
      <c r="A422">
        <v>420</v>
      </c>
      <c r="B422">
        <v>43.401328903654402</v>
      </c>
      <c r="C422">
        <v>167.23136671624499</v>
      </c>
      <c r="D422">
        <v>52.011085483617599</v>
      </c>
      <c r="E422">
        <v>8.2167620078169001</v>
      </c>
      <c r="F422">
        <v>0.2859261056779</v>
      </c>
      <c r="G422">
        <v>0.911179694029984</v>
      </c>
      <c r="H422">
        <v>13.0800516462233</v>
      </c>
      <c r="I422">
        <v>3.6141509433962198</v>
      </c>
    </row>
    <row r="423" spans="1:9" x14ac:dyDescent="0.25">
      <c r="A423">
        <v>421</v>
      </c>
      <c r="B423">
        <v>58.250717541786202</v>
      </c>
      <c r="C423">
        <v>147.31137366335099</v>
      </c>
      <c r="D423">
        <v>41.582657922081303</v>
      </c>
      <c r="E423">
        <v>4.5314627482247003</v>
      </c>
      <c r="F423">
        <v>0.36192466580349902</v>
      </c>
      <c r="G423">
        <v>0.94248331876494895</v>
      </c>
      <c r="H423">
        <v>10.8613728129205</v>
      </c>
      <c r="I423">
        <v>2.71223434807581</v>
      </c>
    </row>
    <row r="424" spans="1:9" x14ac:dyDescent="0.25">
      <c r="A424">
        <v>422</v>
      </c>
      <c r="B424">
        <v>84.505540166204895</v>
      </c>
      <c r="C424">
        <v>118.21745663160701</v>
      </c>
      <c r="D424">
        <v>46.834959087966503</v>
      </c>
      <c r="E424">
        <v>7.2712885650336903</v>
      </c>
      <c r="F424">
        <v>0.45633801831649701</v>
      </c>
      <c r="G424">
        <v>0.87598620234018698</v>
      </c>
      <c r="H424">
        <v>13.914381270903</v>
      </c>
      <c r="I424">
        <v>3.3957293399888999</v>
      </c>
    </row>
    <row r="425" spans="1:9" x14ac:dyDescent="0.25">
      <c r="A425">
        <v>423</v>
      </c>
      <c r="B425">
        <v>71.398693803159105</v>
      </c>
      <c r="C425">
        <v>131.16678596993501</v>
      </c>
      <c r="D425">
        <v>45.830125482871601</v>
      </c>
      <c r="E425">
        <v>30.983983805787702</v>
      </c>
      <c r="F425">
        <v>0.40231154715261702</v>
      </c>
      <c r="G425">
        <v>0.681440687989184</v>
      </c>
      <c r="H425">
        <v>13.144791053560899</v>
      </c>
      <c r="I425">
        <v>10.9933554817275</v>
      </c>
    </row>
    <row r="426" spans="1:9" x14ac:dyDescent="0.25">
      <c r="A426">
        <v>424</v>
      </c>
      <c r="B426">
        <v>74.9515596330275</v>
      </c>
      <c r="C426">
        <v>160.65076599579399</v>
      </c>
      <c r="D426">
        <v>46.469557217250703</v>
      </c>
      <c r="E426">
        <v>8.56562191236827</v>
      </c>
      <c r="F426">
        <v>0.42130166106796302</v>
      </c>
      <c r="G426">
        <v>0.91764881977926305</v>
      </c>
      <c r="H426">
        <v>17.669451073985599</v>
      </c>
      <c r="I426">
        <v>3.6609207483708199</v>
      </c>
    </row>
    <row r="427" spans="1:9" x14ac:dyDescent="0.25">
      <c r="A427">
        <v>425</v>
      </c>
      <c r="B427">
        <v>69.634128963305997</v>
      </c>
      <c r="C427">
        <v>118.915163830327</v>
      </c>
      <c r="D427">
        <v>45.3639970886735</v>
      </c>
      <c r="E427">
        <v>6.4327826066021698</v>
      </c>
      <c r="F427">
        <v>0.39885256970435001</v>
      </c>
      <c r="G427">
        <v>0.91917961744517296</v>
      </c>
      <c r="H427">
        <v>16.2451759364358</v>
      </c>
      <c r="I427">
        <v>4.15597345132743</v>
      </c>
    </row>
    <row r="428" spans="1:9" x14ac:dyDescent="0.25">
      <c r="A428">
        <v>426</v>
      </c>
      <c r="B428">
        <v>60.496275970207698</v>
      </c>
      <c r="C428">
        <v>147.23287255050801</v>
      </c>
      <c r="D428">
        <v>52.421011371022303</v>
      </c>
      <c r="E428">
        <v>7.9053602564607202</v>
      </c>
      <c r="F428">
        <v>0.34486724323920898</v>
      </c>
      <c r="G428">
        <v>0.89784078214060703</v>
      </c>
      <c r="H428">
        <v>19.517067003792601</v>
      </c>
      <c r="I428">
        <v>3.4586680487172798</v>
      </c>
    </row>
    <row r="429" spans="1:9" x14ac:dyDescent="0.25">
      <c r="A429">
        <v>427</v>
      </c>
      <c r="B429">
        <v>58.395885810243399</v>
      </c>
      <c r="C429">
        <v>144.158968206358</v>
      </c>
      <c r="D429">
        <v>51.907904239235499</v>
      </c>
      <c r="E429">
        <v>22.505283993485499</v>
      </c>
      <c r="F429">
        <v>0.32894129359690699</v>
      </c>
      <c r="G429">
        <v>0.78338193260353395</v>
      </c>
      <c r="H429">
        <v>20.918558077436501</v>
      </c>
      <c r="I429">
        <v>10.1161657189277</v>
      </c>
    </row>
    <row r="430" spans="1:9" x14ac:dyDescent="0.25">
      <c r="A430">
        <v>428</v>
      </c>
      <c r="B430">
        <v>67.508841573439199</v>
      </c>
      <c r="C430">
        <v>176.185189322014</v>
      </c>
      <c r="D430">
        <v>48.600754492456502</v>
      </c>
      <c r="E430">
        <v>6.2791994230894996</v>
      </c>
      <c r="F430">
        <v>0.38392763421360998</v>
      </c>
      <c r="G430">
        <v>0.93033933453135198</v>
      </c>
      <c r="H430">
        <v>17.849056603773501</v>
      </c>
      <c r="I430">
        <v>3.1018675721561899</v>
      </c>
    </row>
    <row r="431" spans="1:9" x14ac:dyDescent="0.25">
      <c r="A431">
        <v>429</v>
      </c>
      <c r="B431">
        <v>63.221972253468302</v>
      </c>
      <c r="C431">
        <v>152.67736505442701</v>
      </c>
      <c r="D431">
        <v>46.291299172173403</v>
      </c>
      <c r="E431">
        <v>8.5480125485547305</v>
      </c>
      <c r="F431">
        <v>0.37608102328303</v>
      </c>
      <c r="G431">
        <v>0.89862111547840895</v>
      </c>
      <c r="H431">
        <v>17.044520547945201</v>
      </c>
      <c r="I431">
        <v>3.15330882352941</v>
      </c>
    </row>
    <row r="432" spans="1:9" x14ac:dyDescent="0.25">
      <c r="A432">
        <v>430</v>
      </c>
      <c r="B432">
        <v>94.180598159509202</v>
      </c>
      <c r="C432">
        <v>148.791666666666</v>
      </c>
      <c r="D432">
        <v>39.086034853834803</v>
      </c>
      <c r="E432">
        <v>17.694540431096399</v>
      </c>
      <c r="F432">
        <v>0.52060540468744998</v>
      </c>
      <c r="G432">
        <v>0.77085655830691602</v>
      </c>
      <c r="H432">
        <v>14.9262394195888</v>
      </c>
      <c r="I432">
        <v>6.55555555555555</v>
      </c>
    </row>
    <row r="433" spans="1:9" x14ac:dyDescent="0.25">
      <c r="A433">
        <v>431</v>
      </c>
      <c r="B433">
        <v>49.425933360096302</v>
      </c>
      <c r="C433">
        <v>142.68292682926801</v>
      </c>
      <c r="D433">
        <v>41.795537248473401</v>
      </c>
      <c r="E433">
        <v>22.094869399243901</v>
      </c>
      <c r="F433">
        <v>0.32397282102275898</v>
      </c>
      <c r="G433">
        <v>0.72439870253984695</v>
      </c>
      <c r="H433">
        <v>11.7145938173975</v>
      </c>
      <c r="I433">
        <v>5.9156626506023997</v>
      </c>
    </row>
    <row r="434" spans="1:9" x14ac:dyDescent="0.25">
      <c r="A434">
        <v>432</v>
      </c>
      <c r="B434">
        <v>45.440615058324497</v>
      </c>
      <c r="C434">
        <v>146.299742501217</v>
      </c>
      <c r="D434">
        <v>42.978926800612498</v>
      </c>
      <c r="E434">
        <v>5.7539093592471096</v>
      </c>
      <c r="F434">
        <v>0.29694520559905901</v>
      </c>
      <c r="G434">
        <v>0.92621280571547004</v>
      </c>
      <c r="H434">
        <v>12.9541015625</v>
      </c>
      <c r="I434">
        <v>2.7400330266572301</v>
      </c>
    </row>
    <row r="435" spans="1:9" x14ac:dyDescent="0.25">
      <c r="A435">
        <v>433</v>
      </c>
      <c r="B435">
        <v>40.698767334360497</v>
      </c>
      <c r="C435">
        <v>175.42116788321101</v>
      </c>
      <c r="D435">
        <v>44.309074500966702</v>
      </c>
      <c r="E435">
        <v>8.0181516594465592</v>
      </c>
      <c r="F435">
        <v>0.27060701888359801</v>
      </c>
      <c r="G435">
        <v>0.91293272176635998</v>
      </c>
      <c r="H435">
        <v>12.895258315640399</v>
      </c>
      <c r="I435">
        <v>3.6653102746693702</v>
      </c>
    </row>
    <row r="436" spans="1:9" x14ac:dyDescent="0.25">
      <c r="A436">
        <v>434</v>
      </c>
      <c r="B436">
        <v>40.894691035683202</v>
      </c>
      <c r="C436">
        <v>135.105786995649</v>
      </c>
      <c r="D436">
        <v>48.501774859315503</v>
      </c>
      <c r="E436">
        <v>9.8918785662646105</v>
      </c>
      <c r="F436">
        <v>0.26162230993746899</v>
      </c>
      <c r="G436">
        <v>0.84808447606433601</v>
      </c>
      <c r="H436">
        <v>13.181725888324801</v>
      </c>
      <c r="I436">
        <v>3.0632701421800901</v>
      </c>
    </row>
    <row r="437" spans="1:9" x14ac:dyDescent="0.25">
      <c r="A437">
        <v>435</v>
      </c>
      <c r="B437">
        <v>53.383811310640503</v>
      </c>
      <c r="C437">
        <v>167.41377720398299</v>
      </c>
      <c r="D437">
        <v>55.353192627897499</v>
      </c>
      <c r="E437">
        <v>6.3747541774197902</v>
      </c>
      <c r="F437">
        <v>0.287953992611299</v>
      </c>
      <c r="G437">
        <v>0.91038923851522302</v>
      </c>
      <c r="H437">
        <v>15.7460611677479</v>
      </c>
      <c r="I437">
        <v>2.8895921237693298</v>
      </c>
    </row>
    <row r="438" spans="1:9" x14ac:dyDescent="0.25">
      <c r="A438">
        <v>436</v>
      </c>
      <c r="B438">
        <v>67.295606633692103</v>
      </c>
      <c r="C438">
        <v>182.27003333744901</v>
      </c>
      <c r="D438">
        <v>49.724625832463701</v>
      </c>
      <c r="E438">
        <v>10.586289726242599</v>
      </c>
      <c r="F438">
        <v>0.35985558708158499</v>
      </c>
      <c r="G438">
        <v>0.90514184114965002</v>
      </c>
      <c r="H438">
        <v>13.189738625363001</v>
      </c>
      <c r="I438">
        <v>4.2970457304734904</v>
      </c>
    </row>
    <row r="439" spans="1:9" x14ac:dyDescent="0.25">
      <c r="A439">
        <v>437</v>
      </c>
      <c r="B439">
        <v>78.918129671475697</v>
      </c>
      <c r="C439">
        <v>126.338342906601</v>
      </c>
      <c r="D439">
        <v>38.771568506121199</v>
      </c>
      <c r="E439">
        <v>4.5315047619640696</v>
      </c>
      <c r="F439">
        <v>0.44845869300093399</v>
      </c>
      <c r="G439">
        <v>0.92633996551021003</v>
      </c>
      <c r="H439">
        <v>10.4690150032615</v>
      </c>
      <c r="I439">
        <v>3.0009345794392499</v>
      </c>
    </row>
    <row r="440" spans="1:9" x14ac:dyDescent="0.25">
      <c r="A440">
        <v>438</v>
      </c>
      <c r="B440">
        <v>72.651905528717094</v>
      </c>
      <c r="C440">
        <v>112.342929111191</v>
      </c>
      <c r="D440">
        <v>40.218420239260404</v>
      </c>
      <c r="E440">
        <v>18.1931311532487</v>
      </c>
      <c r="F440">
        <v>0.43617510711487101</v>
      </c>
      <c r="G440">
        <v>0.75659580620871603</v>
      </c>
      <c r="H440">
        <v>13.360594795539001</v>
      </c>
      <c r="I440">
        <v>6.4519438444924404</v>
      </c>
    </row>
    <row r="441" spans="1:9" x14ac:dyDescent="0.25">
      <c r="A441">
        <v>439</v>
      </c>
      <c r="B441">
        <v>44.8561797752809</v>
      </c>
      <c r="C441">
        <v>182.32793830627801</v>
      </c>
      <c r="D441">
        <v>54.080648086204498</v>
      </c>
      <c r="E441">
        <v>4.9787697684863703</v>
      </c>
      <c r="F441">
        <v>0.27341635851636598</v>
      </c>
      <c r="G441">
        <v>0.95256636363061797</v>
      </c>
      <c r="H441">
        <v>16.185669781931399</v>
      </c>
      <c r="I441">
        <v>2.8053811659192802</v>
      </c>
    </row>
    <row r="442" spans="1:9" x14ac:dyDescent="0.25">
      <c r="A442">
        <v>440</v>
      </c>
      <c r="B442">
        <v>49.004729590787498</v>
      </c>
      <c r="C442">
        <v>102.660018993352</v>
      </c>
      <c r="D442">
        <v>48.8386123996588</v>
      </c>
      <c r="E442">
        <v>25.8301144700166</v>
      </c>
      <c r="F442">
        <v>0.29191805176123098</v>
      </c>
      <c r="G442">
        <v>0.61059974284343899</v>
      </c>
      <c r="H442">
        <v>12.8316366483946</v>
      </c>
      <c r="I442">
        <v>9.7076411960132898</v>
      </c>
    </row>
    <row r="443" spans="1:9" x14ac:dyDescent="0.25">
      <c r="A443">
        <v>441</v>
      </c>
      <c r="B443">
        <v>46.0723597203854</v>
      </c>
      <c r="C443">
        <v>186.34764867897499</v>
      </c>
      <c r="D443">
        <v>53.836816976674001</v>
      </c>
      <c r="E443">
        <v>5.6056932203021601</v>
      </c>
      <c r="F443">
        <v>0.28644291135015598</v>
      </c>
      <c r="G443">
        <v>0.93924542617006201</v>
      </c>
      <c r="H443">
        <v>15.923486360612101</v>
      </c>
      <c r="I443">
        <v>2.7634300967634302</v>
      </c>
    </row>
    <row r="444" spans="1:9" x14ac:dyDescent="0.25">
      <c r="A444">
        <v>442</v>
      </c>
      <c r="B444">
        <v>58.644004282655203</v>
      </c>
      <c r="C444">
        <v>179.63424682070499</v>
      </c>
      <c r="D444">
        <v>48.173612952267398</v>
      </c>
      <c r="E444">
        <v>7.8169635340737003</v>
      </c>
      <c r="F444">
        <v>0.32876675883286099</v>
      </c>
      <c r="G444">
        <v>0.90213383715621598</v>
      </c>
      <c r="H444">
        <v>12.9199237368922</v>
      </c>
      <c r="I444">
        <v>2.48453249913103</v>
      </c>
    </row>
    <row r="445" spans="1:9" x14ac:dyDescent="0.25">
      <c r="A445">
        <v>443</v>
      </c>
      <c r="B445">
        <v>48.578226208270998</v>
      </c>
      <c r="C445">
        <v>165.55769615892899</v>
      </c>
      <c r="D445">
        <v>50.463705338529898</v>
      </c>
      <c r="E445">
        <v>7.6456020486432301</v>
      </c>
      <c r="F445">
        <v>0.27822848064789502</v>
      </c>
      <c r="G445">
        <v>0.923551999691409</v>
      </c>
      <c r="H445">
        <v>12.6070780399274</v>
      </c>
      <c r="I445">
        <v>3.6251507321274699</v>
      </c>
    </row>
    <row r="446" spans="1:9" x14ac:dyDescent="0.25">
      <c r="A446">
        <v>444</v>
      </c>
      <c r="B446">
        <v>93.349714285714199</v>
      </c>
      <c r="C446">
        <v>166.925426201112</v>
      </c>
      <c r="D446">
        <v>35.444005251169003</v>
      </c>
      <c r="E446">
        <v>12.9053695838358</v>
      </c>
      <c r="F446">
        <v>0.49770830970052399</v>
      </c>
      <c r="G446">
        <v>0.870378983600681</v>
      </c>
      <c r="H446">
        <v>9.4432485322896191</v>
      </c>
      <c r="I446">
        <v>5.0166475315729002</v>
      </c>
    </row>
    <row r="447" spans="1:9" x14ac:dyDescent="0.25">
      <c r="A447">
        <v>445</v>
      </c>
      <c r="B447">
        <v>55.725151883353497</v>
      </c>
      <c r="C447">
        <v>157.729287520452</v>
      </c>
      <c r="D447">
        <v>39.7738430073044</v>
      </c>
      <c r="E447">
        <v>10.849674095426399</v>
      </c>
      <c r="F447">
        <v>0.36263086918634502</v>
      </c>
      <c r="G447">
        <v>0.88401878414308499</v>
      </c>
      <c r="H447">
        <v>10.455291222313299</v>
      </c>
      <c r="I447">
        <v>4.2245676500508598</v>
      </c>
    </row>
    <row r="448" spans="1:9" x14ac:dyDescent="0.25">
      <c r="A448">
        <v>446</v>
      </c>
      <c r="B448">
        <v>80.347793190416098</v>
      </c>
      <c r="C448">
        <v>206.32409739714501</v>
      </c>
      <c r="D448">
        <v>35.101366284361099</v>
      </c>
      <c r="E448">
        <v>5.4865548176524204</v>
      </c>
      <c r="F448">
        <v>0.45504104256231498</v>
      </c>
      <c r="G448">
        <v>0.95473006046696596</v>
      </c>
      <c r="H448">
        <v>9.4312169312169303</v>
      </c>
      <c r="I448">
        <v>2.5436619718309799</v>
      </c>
    </row>
    <row r="449" spans="1:9" x14ac:dyDescent="0.25">
      <c r="A449">
        <v>447</v>
      </c>
      <c r="B449">
        <v>69.668444971349501</v>
      </c>
      <c r="C449">
        <v>133.54845704753899</v>
      </c>
      <c r="D449">
        <v>39.227193884449498</v>
      </c>
      <c r="E449">
        <v>21.466512003828299</v>
      </c>
      <c r="F449">
        <v>0.40350260217382899</v>
      </c>
      <c r="G449">
        <v>0.76178661632116595</v>
      </c>
      <c r="H449">
        <v>10.4326500732064</v>
      </c>
      <c r="I449">
        <v>8.72922776148582</v>
      </c>
    </row>
    <row r="450" spans="1:9" x14ac:dyDescent="0.25">
      <c r="A450">
        <v>448</v>
      </c>
      <c r="B450">
        <v>44.765265524995598</v>
      </c>
      <c r="C450">
        <v>144.835983127839</v>
      </c>
      <c r="D450">
        <v>43.000153454527798</v>
      </c>
      <c r="E450">
        <v>12.561261723367</v>
      </c>
      <c r="F450">
        <v>0.29334959535514499</v>
      </c>
      <c r="G450">
        <v>0.85841018750897602</v>
      </c>
      <c r="H450">
        <v>11.0716633793556</v>
      </c>
      <c r="I450">
        <v>5.1976336546888602</v>
      </c>
    </row>
    <row r="451" spans="1:9" x14ac:dyDescent="0.25">
      <c r="A451">
        <v>449</v>
      </c>
      <c r="B451">
        <v>52.838563713326501</v>
      </c>
      <c r="C451">
        <v>165.77015412405601</v>
      </c>
      <c r="D451">
        <v>39.210270561779197</v>
      </c>
      <c r="E451">
        <v>9.4376885678921401</v>
      </c>
      <c r="F451">
        <v>0.34925917449628602</v>
      </c>
      <c r="G451">
        <v>0.90025250493428099</v>
      </c>
      <c r="H451">
        <v>10.145179372197299</v>
      </c>
      <c r="I451">
        <v>3.1665548248557198</v>
      </c>
    </row>
    <row r="452" spans="1:9" x14ac:dyDescent="0.25">
      <c r="A452">
        <v>450</v>
      </c>
      <c r="B452">
        <v>56.804415646748197</v>
      </c>
      <c r="C452">
        <v>181.033395922746</v>
      </c>
      <c r="D452">
        <v>41.306479904923101</v>
      </c>
      <c r="E452">
        <v>6.3937075237587502</v>
      </c>
      <c r="F452">
        <v>0.36818017523787899</v>
      </c>
      <c r="G452">
        <v>0.92082342604705503</v>
      </c>
      <c r="H452">
        <v>11.338422391857501</v>
      </c>
      <c r="I452">
        <v>2.7955983493810099</v>
      </c>
    </row>
    <row r="453" spans="1:9" x14ac:dyDescent="0.25">
      <c r="A453">
        <v>451</v>
      </c>
      <c r="B453">
        <v>64.781684150836398</v>
      </c>
      <c r="C453">
        <v>73.688057040998203</v>
      </c>
      <c r="D453">
        <v>38.0595196427414</v>
      </c>
      <c r="E453">
        <v>39.306865318821501</v>
      </c>
      <c r="F453">
        <v>0.38248340625680399</v>
      </c>
      <c r="G453">
        <v>0.46019507820751498</v>
      </c>
      <c r="H453">
        <v>11.0402684563758</v>
      </c>
      <c r="I453">
        <v>11.554216867469799</v>
      </c>
    </row>
    <row r="454" spans="1:9" x14ac:dyDescent="0.25">
      <c r="A454">
        <v>452</v>
      </c>
      <c r="B454">
        <v>33.411230388108997</v>
      </c>
      <c r="C454">
        <v>118.311172668513</v>
      </c>
      <c r="D454">
        <v>37.567606891157901</v>
      </c>
      <c r="E454">
        <v>22.3115221886701</v>
      </c>
      <c r="F454">
        <v>0.25480126323682001</v>
      </c>
      <c r="G454">
        <v>0.71709181010203005</v>
      </c>
      <c r="H454">
        <v>9.1827371695178801</v>
      </c>
      <c r="I454">
        <v>6.6155778894472297</v>
      </c>
    </row>
    <row r="455" spans="1:9" x14ac:dyDescent="0.25">
      <c r="A455">
        <v>453</v>
      </c>
      <c r="B455">
        <v>25.601523314137001</v>
      </c>
      <c r="C455">
        <v>188.91640680562301</v>
      </c>
      <c r="D455">
        <v>39.929494106681702</v>
      </c>
      <c r="E455">
        <v>4.4802590946827898</v>
      </c>
      <c r="F455">
        <v>0.204341616666987</v>
      </c>
      <c r="G455">
        <v>0.95203588247121296</v>
      </c>
      <c r="H455">
        <v>9.9067679558011008</v>
      </c>
      <c r="I455">
        <v>2.4571103526734901</v>
      </c>
    </row>
    <row r="456" spans="1:9" x14ac:dyDescent="0.25">
      <c r="A456">
        <v>454</v>
      </c>
      <c r="B456">
        <v>24.4870627199337</v>
      </c>
      <c r="C456">
        <v>165.24600684540701</v>
      </c>
      <c r="D456">
        <v>43.1008816844572</v>
      </c>
      <c r="E456">
        <v>6.7869462929899003</v>
      </c>
      <c r="F456">
        <v>0.18865824058295999</v>
      </c>
      <c r="G456">
        <v>0.92112629609893104</v>
      </c>
      <c r="H456">
        <v>10.495169082125599</v>
      </c>
      <c r="I456">
        <v>2.9734957020057302</v>
      </c>
    </row>
    <row r="457" spans="1:9" x14ac:dyDescent="0.25">
      <c r="A457">
        <v>455</v>
      </c>
      <c r="B457">
        <v>33.759640359640301</v>
      </c>
      <c r="C457">
        <v>146.213339672621</v>
      </c>
      <c r="D457">
        <v>40.614384562184803</v>
      </c>
      <c r="E457">
        <v>6.1276055466147703</v>
      </c>
      <c r="F457">
        <v>0.265262785299894</v>
      </c>
      <c r="G457">
        <v>0.91891655759776603</v>
      </c>
      <c r="H457">
        <v>10.4402654867256</v>
      </c>
      <c r="I457">
        <v>3.15360425737784</v>
      </c>
    </row>
    <row r="458" spans="1:9" x14ac:dyDescent="0.25">
      <c r="A458">
        <v>456</v>
      </c>
      <c r="B458">
        <v>73.799413633032003</v>
      </c>
      <c r="C458">
        <v>137.26052682176501</v>
      </c>
      <c r="D458">
        <v>23.313532360622801</v>
      </c>
      <c r="E458">
        <v>15.970060430689999</v>
      </c>
      <c r="F458">
        <v>0.53140556810296402</v>
      </c>
      <c r="G458">
        <v>0.80098244773253202</v>
      </c>
      <c r="H458">
        <v>5.9618181818181801</v>
      </c>
      <c r="I458">
        <v>6.4869472562599801</v>
      </c>
    </row>
    <row r="459" spans="1:9" x14ac:dyDescent="0.25">
      <c r="A459">
        <v>457</v>
      </c>
      <c r="B459">
        <v>65.940558026688194</v>
      </c>
      <c r="C459">
        <v>143.69191855317999</v>
      </c>
      <c r="D459">
        <v>40.519104958226002</v>
      </c>
      <c r="E459">
        <v>12.076698574399201</v>
      </c>
      <c r="F459">
        <v>0.38306712847451202</v>
      </c>
      <c r="G459">
        <v>0.85782179941165004</v>
      </c>
      <c r="H459">
        <v>8.9403563129357</v>
      </c>
      <c r="I459">
        <v>4.7960162301733602</v>
      </c>
    </row>
    <row r="460" spans="1:9" x14ac:dyDescent="0.25">
      <c r="A460">
        <v>458</v>
      </c>
      <c r="B460">
        <v>57.956791399627797</v>
      </c>
      <c r="C460">
        <v>129.94270158154001</v>
      </c>
      <c r="D460">
        <v>42.376394785084202</v>
      </c>
      <c r="E460">
        <v>5.3927647299532202</v>
      </c>
      <c r="F460">
        <v>0.34727373602005202</v>
      </c>
      <c r="G460">
        <v>0.91631556515743395</v>
      </c>
      <c r="H460">
        <v>9.4316546762589901</v>
      </c>
      <c r="I460">
        <v>2.8423040604343699</v>
      </c>
    </row>
    <row r="461" spans="1:9" x14ac:dyDescent="0.25">
      <c r="A461">
        <v>459</v>
      </c>
      <c r="B461">
        <v>63.950574712643601</v>
      </c>
      <c r="C461">
        <v>119.925597874224</v>
      </c>
      <c r="D461">
        <v>36.804842619267603</v>
      </c>
      <c r="E461">
        <v>28.7843100862607</v>
      </c>
      <c r="F461">
        <v>0.40612279142834901</v>
      </c>
      <c r="G461">
        <v>0.67470604200677997</v>
      </c>
      <c r="H461">
        <v>8.4586063132817095</v>
      </c>
      <c r="I461">
        <v>9.5667506297229199</v>
      </c>
    </row>
    <row r="462" spans="1:9" x14ac:dyDescent="0.25">
      <c r="A462">
        <v>460</v>
      </c>
      <c r="B462">
        <v>37.538892908827698</v>
      </c>
      <c r="C462">
        <v>129.700660792951</v>
      </c>
      <c r="D462">
        <v>48.339520599419899</v>
      </c>
      <c r="E462">
        <v>13.606520107330599</v>
      </c>
      <c r="F462">
        <v>0.25167939167043901</v>
      </c>
      <c r="G462">
        <v>0.79797270126367603</v>
      </c>
      <c r="H462">
        <v>12.388494318181801</v>
      </c>
      <c r="I462">
        <v>4.18185313341022</v>
      </c>
    </row>
    <row r="463" spans="1:9" x14ac:dyDescent="0.25">
      <c r="A463">
        <v>461</v>
      </c>
      <c r="B463">
        <v>38.957201646090503</v>
      </c>
      <c r="C463">
        <v>166.78900304414</v>
      </c>
      <c r="D463">
        <v>47.849440980829101</v>
      </c>
      <c r="E463">
        <v>9.8131904210856398</v>
      </c>
      <c r="F463">
        <v>0.26463567165523699</v>
      </c>
      <c r="G463">
        <v>0.89336592452557295</v>
      </c>
      <c r="H463">
        <v>12.6169250645994</v>
      </c>
      <c r="I463">
        <v>3.9469309462915598</v>
      </c>
    </row>
    <row r="464" spans="1:9" x14ac:dyDescent="0.25">
      <c r="A464">
        <v>462</v>
      </c>
      <c r="B464">
        <v>41.883717449865301</v>
      </c>
      <c r="C464">
        <v>169.286979286979</v>
      </c>
      <c r="D464">
        <v>41.699621003901299</v>
      </c>
      <c r="E464">
        <v>16.008239048054001</v>
      </c>
      <c r="F464">
        <v>0.29949140037307698</v>
      </c>
      <c r="G464">
        <v>0.84550651128462195</v>
      </c>
      <c r="H464">
        <v>11.654252362423501</v>
      </c>
      <c r="I464">
        <v>4.3246753246753196</v>
      </c>
    </row>
    <row r="465" spans="1:9" x14ac:dyDescent="0.25">
      <c r="A465">
        <v>463</v>
      </c>
      <c r="B465">
        <v>44.591123895623497</v>
      </c>
      <c r="C465">
        <v>152.77265458422099</v>
      </c>
      <c r="D465">
        <v>41.227752780681101</v>
      </c>
      <c r="E465">
        <v>18.004062112759801</v>
      </c>
      <c r="F465">
        <v>0.29913269194470998</v>
      </c>
      <c r="G465">
        <v>0.82091896511968199</v>
      </c>
      <c r="H465">
        <v>10.377088305489201</v>
      </c>
      <c r="I465">
        <v>7.60723514211886</v>
      </c>
    </row>
    <row r="466" spans="1:9" x14ac:dyDescent="0.25">
      <c r="A466">
        <v>464</v>
      </c>
      <c r="B466">
        <v>90.615278326095506</v>
      </c>
      <c r="C466">
        <v>106.92738654147099</v>
      </c>
      <c r="D466">
        <v>38.514003620877098</v>
      </c>
      <c r="E466">
        <v>19.2066512886528</v>
      </c>
      <c r="F466">
        <v>0.46056930152604703</v>
      </c>
      <c r="G466">
        <v>0.71455970874999197</v>
      </c>
      <c r="H466">
        <v>8.4296754250386403</v>
      </c>
      <c r="I466">
        <v>7.0494402985074602</v>
      </c>
    </row>
    <row r="467" spans="1:9" x14ac:dyDescent="0.25">
      <c r="A467">
        <v>465</v>
      </c>
      <c r="B467">
        <v>37.427541329581402</v>
      </c>
      <c r="C467">
        <v>161.64520311149499</v>
      </c>
      <c r="D467">
        <v>54.857240278900498</v>
      </c>
      <c r="E467">
        <v>20.9625837036908</v>
      </c>
      <c r="F467">
        <v>0.232299208065775</v>
      </c>
      <c r="G467">
        <v>0.80041817539250004</v>
      </c>
      <c r="H467">
        <v>13.444829979181099</v>
      </c>
      <c r="I467">
        <v>8.2497175141242902</v>
      </c>
    </row>
    <row r="468" spans="1:9" x14ac:dyDescent="0.25">
      <c r="A468">
        <v>466</v>
      </c>
      <c r="B468">
        <v>47.008305647840501</v>
      </c>
      <c r="C468">
        <v>141.19693405791199</v>
      </c>
      <c r="D468">
        <v>47.831736980031401</v>
      </c>
      <c r="E468">
        <v>4.1202130886090096</v>
      </c>
      <c r="F468">
        <v>0.30320563030124498</v>
      </c>
      <c r="G468">
        <v>0.95843813919145504</v>
      </c>
      <c r="H468">
        <v>12.2771007055805</v>
      </c>
      <c r="I468">
        <v>2.9032602886157099</v>
      </c>
    </row>
    <row r="469" spans="1:9" x14ac:dyDescent="0.25">
      <c r="A469">
        <v>467</v>
      </c>
      <c r="B469">
        <v>39.403357133909502</v>
      </c>
      <c r="C469">
        <v>143.87312687312601</v>
      </c>
      <c r="D469">
        <v>46.863513736295197</v>
      </c>
      <c r="E469">
        <v>11.821219275880001</v>
      </c>
      <c r="F469">
        <v>0.271946053431045</v>
      </c>
      <c r="G469">
        <v>0.84679304090919805</v>
      </c>
      <c r="H469">
        <v>10.451725862931401</v>
      </c>
      <c r="I469">
        <v>4.1700968523002402</v>
      </c>
    </row>
    <row r="470" spans="1:9" x14ac:dyDescent="0.25">
      <c r="A470">
        <v>468</v>
      </c>
      <c r="B470">
        <v>48.905565348778602</v>
      </c>
      <c r="C470">
        <v>193.29565369786101</v>
      </c>
      <c r="D470">
        <v>44.474012103416499</v>
      </c>
      <c r="E470">
        <v>3.67419991458301</v>
      </c>
      <c r="F470">
        <v>0.31499449607318097</v>
      </c>
      <c r="G470">
        <v>0.96330377231092201</v>
      </c>
      <c r="H470">
        <v>10.929555895865199</v>
      </c>
      <c r="I470">
        <v>2.3259429887705099</v>
      </c>
    </row>
    <row r="471" spans="1:9" x14ac:dyDescent="0.25">
      <c r="A471">
        <v>469</v>
      </c>
      <c r="B471">
        <v>54.358333333333299</v>
      </c>
      <c r="C471">
        <v>103.088586030664</v>
      </c>
      <c r="D471">
        <v>42.281675295027703</v>
      </c>
      <c r="E471">
        <v>14.914962683100001</v>
      </c>
      <c r="F471">
        <v>0.34388870138844702</v>
      </c>
      <c r="G471">
        <v>0.75087341892633497</v>
      </c>
      <c r="H471">
        <v>9.7059672762271401</v>
      </c>
      <c r="I471">
        <v>5.3472803347280298</v>
      </c>
    </row>
    <row r="472" spans="1:9" x14ac:dyDescent="0.25">
      <c r="A472">
        <v>470</v>
      </c>
      <c r="B472">
        <v>61.802152507442102</v>
      </c>
      <c r="C472">
        <v>187.15070113194699</v>
      </c>
      <c r="D472">
        <v>46.1336028264381</v>
      </c>
      <c r="E472">
        <v>8.6010034081247007</v>
      </c>
      <c r="F472">
        <v>0.36062342932954999</v>
      </c>
      <c r="G472">
        <v>0.91633502406864797</v>
      </c>
      <c r="H472">
        <v>11.8754237288135</v>
      </c>
      <c r="I472">
        <v>3.6247637051039598</v>
      </c>
    </row>
    <row r="473" spans="1:9" x14ac:dyDescent="0.25">
      <c r="A473">
        <v>471</v>
      </c>
      <c r="B473">
        <v>99.553879987433206</v>
      </c>
      <c r="C473">
        <v>119.77388429752</v>
      </c>
      <c r="D473">
        <v>22.451555202848699</v>
      </c>
      <c r="E473">
        <v>12.2577828771262</v>
      </c>
      <c r="F473">
        <v>0.63625322542794904</v>
      </c>
      <c r="G473">
        <v>0.82176798788763095</v>
      </c>
      <c r="H473">
        <v>6.2451410658307198</v>
      </c>
      <c r="I473">
        <v>5.15956439393939</v>
      </c>
    </row>
    <row r="474" spans="1:9" x14ac:dyDescent="0.25">
      <c r="A474">
        <v>472</v>
      </c>
      <c r="B474">
        <v>105.660937290183</v>
      </c>
      <c r="C474">
        <v>158.56832298136601</v>
      </c>
      <c r="D474">
        <v>19.282277275745098</v>
      </c>
      <c r="E474">
        <v>6.3746680571186403</v>
      </c>
      <c r="F474">
        <v>0.679336110720268</v>
      </c>
      <c r="G474">
        <v>0.922980442223018</v>
      </c>
      <c r="H474">
        <v>4.9309010503040298</v>
      </c>
      <c r="I474">
        <v>2.92975734355044</v>
      </c>
    </row>
    <row r="475" spans="1:9" x14ac:dyDescent="0.25">
      <c r="A475">
        <v>473</v>
      </c>
      <c r="B475">
        <v>88.888390750353906</v>
      </c>
      <c r="C475">
        <v>154.39604352126599</v>
      </c>
      <c r="D475">
        <v>29.968704620996</v>
      </c>
      <c r="E475">
        <v>7.6665603645954299</v>
      </c>
      <c r="F475">
        <v>0.56691748528255603</v>
      </c>
      <c r="G475">
        <v>0.91660752210847496</v>
      </c>
      <c r="H475">
        <v>9.5090439276485696</v>
      </c>
      <c r="I475">
        <v>3.15774155995343</v>
      </c>
    </row>
    <row r="476" spans="1:9" x14ac:dyDescent="0.25">
      <c r="A476">
        <v>474</v>
      </c>
      <c r="B476">
        <v>85.327490204165798</v>
      </c>
      <c r="C476">
        <v>130.99571717800899</v>
      </c>
      <c r="D476">
        <v>31.810174792467599</v>
      </c>
      <c r="E476">
        <v>5.6830303870326704</v>
      </c>
      <c r="F476">
        <v>0.54983548013691896</v>
      </c>
      <c r="G476">
        <v>0.93007313327747299</v>
      </c>
      <c r="H476">
        <v>9.5596958174904891</v>
      </c>
      <c r="I476">
        <v>3.34450313634862</v>
      </c>
    </row>
    <row r="477" spans="1:9" x14ac:dyDescent="0.25">
      <c r="A477">
        <v>475</v>
      </c>
      <c r="B477">
        <v>88.650950035186398</v>
      </c>
      <c r="C477">
        <v>189.99956024626201</v>
      </c>
      <c r="D477">
        <v>27.3946220668252</v>
      </c>
      <c r="E477">
        <v>13.798042286046201</v>
      </c>
      <c r="F477">
        <v>0.59521159142218905</v>
      </c>
      <c r="G477">
        <v>0.85795251192570299</v>
      </c>
      <c r="H477">
        <v>9.4830157415078702</v>
      </c>
      <c r="I477">
        <v>5.4159292035398199</v>
      </c>
    </row>
    <row r="478" spans="1:9" x14ac:dyDescent="0.25">
      <c r="A478">
        <v>476</v>
      </c>
      <c r="B478">
        <v>95.258769782998797</v>
      </c>
      <c r="C478">
        <v>145.86122030422101</v>
      </c>
      <c r="D478">
        <v>19.861256700021801</v>
      </c>
      <c r="E478">
        <v>12.073581503939</v>
      </c>
      <c r="F478">
        <v>0.63117287343842898</v>
      </c>
      <c r="G478">
        <v>0.83845363244724302</v>
      </c>
      <c r="H478">
        <v>5.5996119016817598</v>
      </c>
      <c r="I478">
        <v>4.1484942886812002</v>
      </c>
    </row>
    <row r="479" spans="1:9" x14ac:dyDescent="0.25">
      <c r="A479">
        <v>477</v>
      </c>
      <c r="B479">
        <v>41.177871148459303</v>
      </c>
      <c r="C479">
        <v>142.123983993997</v>
      </c>
      <c r="D479">
        <v>49.462590072144799</v>
      </c>
      <c r="E479">
        <v>6.3495843774412997</v>
      </c>
      <c r="F479">
        <v>0.262380558568723</v>
      </c>
      <c r="G479">
        <v>0.904424491057364</v>
      </c>
      <c r="H479">
        <v>11.224503764544799</v>
      </c>
      <c r="I479">
        <v>2.7657615112160499</v>
      </c>
    </row>
    <row r="480" spans="1:9" x14ac:dyDescent="0.25">
      <c r="A480">
        <v>478</v>
      </c>
      <c r="B480">
        <v>60.992983550323501</v>
      </c>
      <c r="C480">
        <v>78.3440429338103</v>
      </c>
      <c r="D480">
        <v>36.332642904848797</v>
      </c>
      <c r="E480">
        <v>6.0311821128255403</v>
      </c>
      <c r="F480">
        <v>0.42526811750527299</v>
      </c>
      <c r="G480">
        <v>0.89737475308492798</v>
      </c>
      <c r="H480">
        <v>8.3193110301424298</v>
      </c>
      <c r="I480">
        <v>3.9151177199504299</v>
      </c>
    </row>
    <row r="481" spans="1:9" x14ac:dyDescent="0.25">
      <c r="A481">
        <v>479</v>
      </c>
      <c r="B481">
        <v>38.896296296296299</v>
      </c>
      <c r="C481">
        <v>149.88134810710901</v>
      </c>
      <c r="D481">
        <v>52.001017471251501</v>
      </c>
      <c r="E481">
        <v>15.237740280523701</v>
      </c>
      <c r="F481">
        <v>0.25293052623864498</v>
      </c>
      <c r="G481">
        <v>0.84765550640532294</v>
      </c>
      <c r="H481">
        <v>12.0830007980845</v>
      </c>
      <c r="I481">
        <v>6.5792383292383203</v>
      </c>
    </row>
    <row r="482" spans="1:9" x14ac:dyDescent="0.25">
      <c r="A482">
        <v>480</v>
      </c>
      <c r="B482">
        <v>53.4321113807638</v>
      </c>
      <c r="C482">
        <v>204.97300817714699</v>
      </c>
      <c r="D482">
        <v>40.4153743405829</v>
      </c>
      <c r="E482">
        <v>4.9981140309763301</v>
      </c>
      <c r="F482">
        <v>0.33917842704812901</v>
      </c>
      <c r="G482">
        <v>0.94945240360349803</v>
      </c>
      <c r="H482">
        <v>7.8057591623036604</v>
      </c>
      <c r="I482">
        <v>2.38691641039977</v>
      </c>
    </row>
    <row r="483" spans="1:9" x14ac:dyDescent="0.25">
      <c r="A483">
        <v>481</v>
      </c>
      <c r="B483">
        <v>58.384718299390499</v>
      </c>
      <c r="C483">
        <v>145.323445386153</v>
      </c>
      <c r="D483">
        <v>43.102528065010901</v>
      </c>
      <c r="E483">
        <v>8.0282551200535206</v>
      </c>
      <c r="F483">
        <v>0.33931812695528102</v>
      </c>
      <c r="G483">
        <v>0.90053370535864397</v>
      </c>
      <c r="H483">
        <v>8.6243961352656999</v>
      </c>
      <c r="I483">
        <v>3.5762960249129798</v>
      </c>
    </row>
    <row r="484" spans="1:9" x14ac:dyDescent="0.25">
      <c r="A484">
        <v>482</v>
      </c>
      <c r="B484">
        <v>56.4213657527159</v>
      </c>
      <c r="C484">
        <v>192.46484375</v>
      </c>
      <c r="D484">
        <v>36.078125215600302</v>
      </c>
      <c r="E484">
        <v>14.6431402422734</v>
      </c>
      <c r="F484">
        <v>0.37026125624024903</v>
      </c>
      <c r="G484">
        <v>0.86042201006422603</v>
      </c>
      <c r="H484">
        <v>6.5806328631338102</v>
      </c>
      <c r="I484">
        <v>5.2991071428571397</v>
      </c>
    </row>
    <row r="485" spans="1:9" x14ac:dyDescent="0.25">
      <c r="A485">
        <v>483</v>
      </c>
      <c r="B485">
        <v>60.397735191637601</v>
      </c>
      <c r="C485">
        <v>136.88111545988201</v>
      </c>
      <c r="D485">
        <v>41.5390794880336</v>
      </c>
      <c r="E485">
        <v>17.724837718776701</v>
      </c>
      <c r="F485">
        <v>0.36262863742435297</v>
      </c>
      <c r="G485">
        <v>0.78793661678832205</v>
      </c>
      <c r="H485">
        <v>9.1814432989690697</v>
      </c>
      <c r="I485">
        <v>5.9409395973154302</v>
      </c>
    </row>
    <row r="486" spans="1:9" x14ac:dyDescent="0.25">
      <c r="A486">
        <v>484</v>
      </c>
      <c r="B486">
        <v>50.163808190409497</v>
      </c>
      <c r="C486">
        <v>146.53997194950901</v>
      </c>
      <c r="D486">
        <v>40.4842626153686</v>
      </c>
      <c r="E486">
        <v>19.243898008956599</v>
      </c>
      <c r="F486">
        <v>0.29437746868916997</v>
      </c>
      <c r="G486">
        <v>0.80340979069120599</v>
      </c>
      <c r="H486">
        <v>8.3002084781097896</v>
      </c>
      <c r="I486">
        <v>8.3312009305030497</v>
      </c>
    </row>
    <row r="487" spans="1:9" x14ac:dyDescent="0.25">
      <c r="A487">
        <v>485</v>
      </c>
      <c r="B487">
        <v>77.241308266803998</v>
      </c>
      <c r="C487">
        <v>197.497231110017</v>
      </c>
      <c r="D487">
        <v>52.444654350615998</v>
      </c>
      <c r="E487">
        <v>6.0492658965919004</v>
      </c>
      <c r="F487">
        <v>0.44026452078228201</v>
      </c>
      <c r="G487">
        <v>0.94271213167726997</v>
      </c>
      <c r="H487">
        <v>14.470243084660501</v>
      </c>
      <c r="I487">
        <v>2.9615293839981098</v>
      </c>
    </row>
    <row r="488" spans="1:9" x14ac:dyDescent="0.25">
      <c r="A488">
        <v>486</v>
      </c>
      <c r="B488">
        <v>45.7114059045389</v>
      </c>
      <c r="C488">
        <v>147.34254357649999</v>
      </c>
      <c r="D488">
        <v>40.557885512090103</v>
      </c>
      <c r="E488">
        <v>7.1588727239276198</v>
      </c>
      <c r="F488">
        <v>0.29244992265630199</v>
      </c>
      <c r="G488">
        <v>0.90758910019496997</v>
      </c>
      <c r="H488">
        <v>8.8001083423618596</v>
      </c>
      <c r="I488">
        <v>3.1575368341518701</v>
      </c>
    </row>
    <row r="489" spans="1:9" x14ac:dyDescent="0.25">
      <c r="A489">
        <v>487</v>
      </c>
      <c r="B489">
        <v>39.040174560390099</v>
      </c>
      <c r="C489">
        <v>160.95742806811501</v>
      </c>
      <c r="D489">
        <v>46.015622930873199</v>
      </c>
      <c r="E489">
        <v>7.5487410562672999</v>
      </c>
      <c r="F489">
        <v>0.25823223467636303</v>
      </c>
      <c r="G489">
        <v>0.91449282609687399</v>
      </c>
      <c r="H489">
        <v>10.268480492813101</v>
      </c>
      <c r="I489">
        <v>2.9954925949774598</v>
      </c>
    </row>
    <row r="490" spans="1:9" x14ac:dyDescent="0.25">
      <c r="A490">
        <v>488</v>
      </c>
      <c r="B490">
        <v>69.200513698630104</v>
      </c>
      <c r="C490">
        <v>146.36338630806799</v>
      </c>
      <c r="D490">
        <v>40.152698499828297</v>
      </c>
      <c r="E490">
        <v>8.8701725049750006</v>
      </c>
      <c r="F490">
        <v>0.40761329091526399</v>
      </c>
      <c r="G490">
        <v>0.84155765706355001</v>
      </c>
      <c r="H490">
        <v>9.7765741367637098</v>
      </c>
      <c r="I490">
        <v>3.6148606811145498</v>
      </c>
    </row>
    <row r="491" spans="1:9" x14ac:dyDescent="0.25">
      <c r="A491">
        <v>489</v>
      </c>
      <c r="B491">
        <v>79.805301914580198</v>
      </c>
      <c r="C491">
        <v>121.113814074717</v>
      </c>
      <c r="D491">
        <v>31.641976575673102</v>
      </c>
      <c r="E491">
        <v>19.394140340566899</v>
      </c>
      <c r="F491">
        <v>0.48678739251432102</v>
      </c>
      <c r="G491">
        <v>0.77070992643543101</v>
      </c>
      <c r="H491">
        <v>7.5010508617065996</v>
      </c>
      <c r="I491">
        <v>6.2573673870333897</v>
      </c>
    </row>
    <row r="492" spans="1:9" x14ac:dyDescent="0.25">
      <c r="A492">
        <v>490</v>
      </c>
      <c r="B492">
        <v>68.819220591772904</v>
      </c>
      <c r="C492">
        <v>190.98637557452301</v>
      </c>
      <c r="D492">
        <v>38.102251803988104</v>
      </c>
      <c r="E492">
        <v>10.921944086615801</v>
      </c>
      <c r="F492">
        <v>0.42888185707896997</v>
      </c>
      <c r="G492">
        <v>0.90611693590486198</v>
      </c>
      <c r="H492">
        <v>10.215830648872499</v>
      </c>
      <c r="I492">
        <v>4.5393412625800504</v>
      </c>
    </row>
    <row r="493" spans="1:9" x14ac:dyDescent="0.25">
      <c r="A493">
        <v>491</v>
      </c>
      <c r="B493">
        <v>96.785060417429506</v>
      </c>
      <c r="C493">
        <v>167.5445389896</v>
      </c>
      <c r="D493">
        <v>46.849262500908303</v>
      </c>
      <c r="E493">
        <v>6.4296594409467103</v>
      </c>
      <c r="F493">
        <v>0.492869288554732</v>
      </c>
      <c r="G493">
        <v>0.92645271535159102</v>
      </c>
      <c r="H493">
        <v>19.247695852534498</v>
      </c>
      <c r="I493">
        <v>2.9042312380288999</v>
      </c>
    </row>
    <row r="494" spans="1:9" x14ac:dyDescent="0.25">
      <c r="A494">
        <v>492</v>
      </c>
      <c r="B494">
        <v>82.168361884368295</v>
      </c>
      <c r="C494">
        <v>196.876643356643</v>
      </c>
      <c r="D494">
        <v>49.327325288823999</v>
      </c>
      <c r="E494">
        <v>8.0713281106924999</v>
      </c>
      <c r="F494">
        <v>0.42502682930777003</v>
      </c>
      <c r="G494">
        <v>0.91009053537534401</v>
      </c>
      <c r="H494">
        <v>15.9819981998199</v>
      </c>
      <c r="I494">
        <v>2.8498677248677202</v>
      </c>
    </row>
    <row r="495" spans="1:9" x14ac:dyDescent="0.25">
      <c r="A495">
        <v>493</v>
      </c>
      <c r="B495">
        <v>72.3106413471873</v>
      </c>
      <c r="C495">
        <v>169.250460782305</v>
      </c>
      <c r="D495">
        <v>50.071509719558101</v>
      </c>
      <c r="E495">
        <v>8.8586202196466903</v>
      </c>
      <c r="F495">
        <v>0.40093646706930203</v>
      </c>
      <c r="G495">
        <v>0.91454347616125098</v>
      </c>
      <c r="H495">
        <v>18.610419026047499</v>
      </c>
      <c r="I495">
        <v>3.82058047493403</v>
      </c>
    </row>
    <row r="496" spans="1:9" x14ac:dyDescent="0.25">
      <c r="A496">
        <v>494</v>
      </c>
      <c r="B496">
        <v>73.216576691013003</v>
      </c>
      <c r="C496">
        <v>100.910403554239</v>
      </c>
      <c r="D496">
        <v>46.671268568956698</v>
      </c>
      <c r="E496">
        <v>10.391848315841299</v>
      </c>
      <c r="F496">
        <v>0.41101083706833202</v>
      </c>
      <c r="G496">
        <v>0.82552753269427603</v>
      </c>
      <c r="H496">
        <v>16.294979079497899</v>
      </c>
      <c r="I496">
        <v>4.77293136626042</v>
      </c>
    </row>
    <row r="497" spans="1:9" x14ac:dyDescent="0.25">
      <c r="A497">
        <v>495</v>
      </c>
      <c r="B497">
        <v>77.943470295734102</v>
      </c>
      <c r="C497">
        <v>134.75034239874699</v>
      </c>
      <c r="D497">
        <v>43.356816068120402</v>
      </c>
      <c r="E497">
        <v>8.1533751546913997</v>
      </c>
      <c r="F497">
        <v>0.44474324852596098</v>
      </c>
      <c r="G497">
        <v>0.88348552434902905</v>
      </c>
      <c r="H497">
        <v>16.375221238938</v>
      </c>
      <c r="I497">
        <v>4.1066851402840303</v>
      </c>
    </row>
    <row r="498" spans="1:9" x14ac:dyDescent="0.25">
      <c r="A498">
        <v>496</v>
      </c>
      <c r="B498">
        <v>88.095026283865707</v>
      </c>
      <c r="C498">
        <v>187.68530111983</v>
      </c>
      <c r="D498">
        <v>38.931718779147097</v>
      </c>
      <c r="E498">
        <v>4.52763564832021</v>
      </c>
      <c r="F498">
        <v>0.52693646955664697</v>
      </c>
      <c r="G498">
        <v>0.95210948799139306</v>
      </c>
      <c r="H498">
        <v>14.66</v>
      </c>
      <c r="I498">
        <v>2.5047716428084499</v>
      </c>
    </row>
    <row r="499" spans="1:9" x14ac:dyDescent="0.25">
      <c r="A499">
        <v>497</v>
      </c>
      <c r="B499">
        <v>94.493534482758605</v>
      </c>
      <c r="C499">
        <v>151.55011822761301</v>
      </c>
      <c r="D499">
        <v>36.310844318104699</v>
      </c>
      <c r="E499">
        <v>9.0247747754854792</v>
      </c>
      <c r="F499">
        <v>0.56349081036966298</v>
      </c>
      <c r="G499">
        <v>0.89717834630434601</v>
      </c>
      <c r="H499">
        <v>13.8090909090909</v>
      </c>
      <c r="I499">
        <v>3.4980757545067802</v>
      </c>
    </row>
    <row r="500" spans="1:9" x14ac:dyDescent="0.25">
      <c r="A500">
        <v>498</v>
      </c>
      <c r="B500">
        <v>59.337556001853798</v>
      </c>
      <c r="C500">
        <v>160.47665224526301</v>
      </c>
      <c r="D500">
        <v>38.504782455202502</v>
      </c>
      <c r="E500">
        <v>7.7261946156685299</v>
      </c>
      <c r="F500">
        <v>0.360595236298768</v>
      </c>
      <c r="G500">
        <v>0.90897164861788005</v>
      </c>
      <c r="H500">
        <v>9.2624920936116304</v>
      </c>
      <c r="I500">
        <v>3.1038031319910502</v>
      </c>
    </row>
    <row r="501" spans="1:9" x14ac:dyDescent="0.25">
      <c r="A501">
        <v>499</v>
      </c>
      <c r="B501">
        <v>79.305456077522607</v>
      </c>
      <c r="C501">
        <v>150.847954657466</v>
      </c>
      <c r="D501">
        <v>30.509024174237201</v>
      </c>
      <c r="E501">
        <v>17.8971781219505</v>
      </c>
      <c r="F501">
        <v>0.49117482701661802</v>
      </c>
      <c r="G501">
        <v>0.79873241953966001</v>
      </c>
      <c r="H501">
        <v>5.2634287552267596</v>
      </c>
      <c r="I501">
        <v>6.4562101910827998</v>
      </c>
    </row>
    <row r="502" spans="1:9" x14ac:dyDescent="0.25">
      <c r="A502">
        <v>500</v>
      </c>
      <c r="B502">
        <v>83.433890214797103</v>
      </c>
      <c r="C502">
        <v>173.95851878226799</v>
      </c>
      <c r="D502">
        <v>37.953951191486397</v>
      </c>
      <c r="E502">
        <v>17.006781902655199</v>
      </c>
      <c r="F502">
        <v>0.48263214301266899</v>
      </c>
      <c r="G502">
        <v>0.83250886633141397</v>
      </c>
      <c r="H502">
        <v>8.3996023856858795</v>
      </c>
      <c r="I502">
        <v>6.1032028469750799</v>
      </c>
    </row>
    <row r="503" spans="1:9" x14ac:dyDescent="0.25">
      <c r="A503">
        <v>501</v>
      </c>
      <c r="B503">
        <v>67.749798711755204</v>
      </c>
      <c r="C503">
        <v>186.12195338119199</v>
      </c>
      <c r="D503">
        <v>43.5562077262976</v>
      </c>
      <c r="E503">
        <v>3.6142537846258702</v>
      </c>
      <c r="F503">
        <v>0.37642596020866198</v>
      </c>
      <c r="G503">
        <v>0.96442529252042897</v>
      </c>
      <c r="H503">
        <v>10.1311728395061</v>
      </c>
      <c r="I503">
        <v>2.4307396733909701</v>
      </c>
    </row>
    <row r="504" spans="1:9" x14ac:dyDescent="0.25">
      <c r="A504">
        <v>502</v>
      </c>
      <c r="B504">
        <v>72.080100474462697</v>
      </c>
      <c r="C504">
        <v>191.703907988341</v>
      </c>
      <c r="D504">
        <v>39.8904928141786</v>
      </c>
      <c r="E504">
        <v>7.4200970869661198</v>
      </c>
      <c r="F504">
        <v>0.40333183339827999</v>
      </c>
      <c r="G504">
        <v>0.943018093266622</v>
      </c>
      <c r="H504">
        <v>8.9712189616252793</v>
      </c>
      <c r="I504">
        <v>2.72549828178694</v>
      </c>
    </row>
    <row r="505" spans="1:9" x14ac:dyDescent="0.25">
      <c r="A505">
        <v>503</v>
      </c>
      <c r="B505">
        <v>83.879382303839705</v>
      </c>
      <c r="C505">
        <v>203.933273693627</v>
      </c>
      <c r="D505">
        <v>37.6592786647062</v>
      </c>
      <c r="E505">
        <v>4.4733058461898203</v>
      </c>
      <c r="F505">
        <v>0.43529893607319498</v>
      </c>
      <c r="G505">
        <v>0.95595646794679501</v>
      </c>
      <c r="H505">
        <v>8.3797570850202394</v>
      </c>
      <c r="I505">
        <v>2.5437424058323201</v>
      </c>
    </row>
    <row r="506" spans="1:9" x14ac:dyDescent="0.25">
      <c r="A506">
        <v>504</v>
      </c>
      <c r="B506">
        <v>58.619514805565402</v>
      </c>
      <c r="C506">
        <v>131.548440847417</v>
      </c>
      <c r="D506">
        <v>43.2366751047687</v>
      </c>
      <c r="E506">
        <v>10.5321550518464</v>
      </c>
      <c r="F506">
        <v>0.35288509061383699</v>
      </c>
      <c r="G506">
        <v>0.89145323793544495</v>
      </c>
      <c r="H506">
        <v>10.362942401110301</v>
      </c>
      <c r="I506">
        <v>5.3090277777777697</v>
      </c>
    </row>
    <row r="507" spans="1:9" x14ac:dyDescent="0.25">
      <c r="A507">
        <v>505</v>
      </c>
      <c r="B507">
        <v>46.334681355459402</v>
      </c>
      <c r="C507">
        <v>196.86201705970899</v>
      </c>
      <c r="D507">
        <v>40.8658362259388</v>
      </c>
      <c r="E507">
        <v>6.6209846208638297</v>
      </c>
      <c r="F507">
        <v>0.298588557539121</v>
      </c>
      <c r="G507">
        <v>0.93319171946739599</v>
      </c>
      <c r="H507">
        <v>9.8682842287694896</v>
      </c>
      <c r="I507">
        <v>2.65055603079555</v>
      </c>
    </row>
    <row r="508" spans="1:9" x14ac:dyDescent="0.25">
      <c r="A508">
        <v>506</v>
      </c>
      <c r="B508">
        <v>46.168921806010502</v>
      </c>
      <c r="C508">
        <v>167.91267465069799</v>
      </c>
      <c r="D508">
        <v>50.000530104428499</v>
      </c>
      <c r="E508">
        <v>13.272030739979</v>
      </c>
      <c r="F508">
        <v>0.28584800889970402</v>
      </c>
      <c r="G508">
        <v>0.85845533819034703</v>
      </c>
      <c r="H508">
        <v>12.6279069767441</v>
      </c>
      <c r="I508">
        <v>3.6247240618101499</v>
      </c>
    </row>
    <row r="509" spans="1:9" x14ac:dyDescent="0.25">
      <c r="A509">
        <v>507</v>
      </c>
      <c r="B509">
        <v>51.465098281999602</v>
      </c>
      <c r="C509">
        <v>179.85509943818201</v>
      </c>
      <c r="D509">
        <v>50.1790303026605</v>
      </c>
      <c r="E509">
        <v>4.75977548561373</v>
      </c>
      <c r="F509">
        <v>0.30423751867516202</v>
      </c>
      <c r="G509">
        <v>0.95010264200251504</v>
      </c>
      <c r="H509">
        <v>12.1030674846625</v>
      </c>
      <c r="I509">
        <v>2.4861562258314001</v>
      </c>
    </row>
    <row r="510" spans="1:9" x14ac:dyDescent="0.25">
      <c r="A510">
        <v>508</v>
      </c>
      <c r="B510">
        <v>55.3445713249954</v>
      </c>
      <c r="C510">
        <v>149.28043478260801</v>
      </c>
      <c r="D510">
        <v>43.0616567975256</v>
      </c>
      <c r="E510">
        <v>15.7808604478488</v>
      </c>
      <c r="F510">
        <v>0.33447117542358101</v>
      </c>
      <c r="G510">
        <v>0.801344311173248</v>
      </c>
      <c r="H510">
        <v>10.4226878612716</v>
      </c>
      <c r="I510">
        <v>5.0086956521739099</v>
      </c>
    </row>
    <row r="511" spans="1:9" x14ac:dyDescent="0.25">
      <c r="A511">
        <v>509</v>
      </c>
      <c r="B511">
        <v>35.0383885564151</v>
      </c>
      <c r="C511">
        <v>166.028028538147</v>
      </c>
      <c r="D511">
        <v>60.629481155257402</v>
      </c>
      <c r="E511">
        <v>16.184054882346501</v>
      </c>
      <c r="F511">
        <v>0.22101369273159199</v>
      </c>
      <c r="G511">
        <v>0.83580696876298399</v>
      </c>
      <c r="H511">
        <v>15.5673249551166</v>
      </c>
      <c r="I511">
        <v>3.50527493606138</v>
      </c>
    </row>
    <row r="512" spans="1:9" x14ac:dyDescent="0.25">
      <c r="A512">
        <v>510</v>
      </c>
      <c r="B512">
        <v>34.4954760297096</v>
      </c>
      <c r="C512">
        <v>146.837387074357</v>
      </c>
      <c r="D512">
        <v>58.315975693344498</v>
      </c>
      <c r="E512">
        <v>11.803143989986101</v>
      </c>
      <c r="F512">
        <v>0.21781624947674399</v>
      </c>
      <c r="G512">
        <v>0.86941666761132697</v>
      </c>
      <c r="H512">
        <v>14.6066666666666</v>
      </c>
      <c r="I512">
        <v>4.2466194462330904</v>
      </c>
    </row>
    <row r="513" spans="1:9" x14ac:dyDescent="0.25">
      <c r="A513">
        <v>511</v>
      </c>
      <c r="B513">
        <v>30.008181246066702</v>
      </c>
      <c r="C513">
        <v>158.22099447513801</v>
      </c>
      <c r="D513">
        <v>51.814588085759901</v>
      </c>
      <c r="E513">
        <v>7.5556599673893503</v>
      </c>
      <c r="F513">
        <v>0.197523044130995</v>
      </c>
      <c r="G513">
        <v>0.91236125122641498</v>
      </c>
      <c r="H513">
        <v>13.1585268214571</v>
      </c>
      <c r="I513">
        <v>3.2977721995607099</v>
      </c>
    </row>
    <row r="514" spans="1:9" x14ac:dyDescent="0.25">
      <c r="A514">
        <v>512</v>
      </c>
      <c r="B514">
        <v>42.392161577302197</v>
      </c>
      <c r="C514">
        <v>163.60187327823601</v>
      </c>
      <c r="D514">
        <v>43.395142089265498</v>
      </c>
      <c r="E514">
        <v>8.1162916522472095</v>
      </c>
      <c r="F514">
        <v>0.27540527607425302</v>
      </c>
      <c r="G514">
        <v>0.88667939831995002</v>
      </c>
      <c r="H514">
        <v>9.8891170431211499</v>
      </c>
      <c r="I514">
        <v>3.04242681374628</v>
      </c>
    </row>
    <row r="515" spans="1:9" x14ac:dyDescent="0.25">
      <c r="A515">
        <v>513</v>
      </c>
      <c r="B515">
        <v>56.504018819839203</v>
      </c>
      <c r="C515">
        <v>193.129381818181</v>
      </c>
      <c r="D515">
        <v>44.713485809126702</v>
      </c>
      <c r="E515">
        <v>5.0102215762684299</v>
      </c>
      <c r="F515">
        <v>0.348754602537314</v>
      </c>
      <c r="G515">
        <v>0.94952829361930702</v>
      </c>
      <c r="H515">
        <v>11.3548387096774</v>
      </c>
      <c r="I515">
        <v>2.6264674493062898</v>
      </c>
    </row>
    <row r="516" spans="1:9" x14ac:dyDescent="0.25">
      <c r="A516">
        <v>514</v>
      </c>
      <c r="B516">
        <v>55.214857568423</v>
      </c>
      <c r="C516">
        <v>149.27369769427801</v>
      </c>
      <c r="D516">
        <v>55.184159894360199</v>
      </c>
      <c r="E516">
        <v>19.376356387748299</v>
      </c>
      <c r="F516">
        <v>0.31238963608277598</v>
      </c>
      <c r="G516">
        <v>0.762079718214832</v>
      </c>
      <c r="H516">
        <v>13.2815750371471</v>
      </c>
      <c r="I516">
        <v>6.1354166666666599</v>
      </c>
    </row>
    <row r="517" spans="1:9" x14ac:dyDescent="0.25">
      <c r="A517">
        <v>515</v>
      </c>
      <c r="B517">
        <v>46.092206572769904</v>
      </c>
      <c r="C517">
        <v>168.31041968162</v>
      </c>
      <c r="D517">
        <v>49.161580618588502</v>
      </c>
      <c r="E517">
        <v>23.786905127397301</v>
      </c>
      <c r="F517">
        <v>0.29568856888988199</v>
      </c>
      <c r="G517">
        <v>0.75873566409273796</v>
      </c>
      <c r="H517">
        <v>13.004341534008599</v>
      </c>
      <c r="I517">
        <v>6.6938775510203996</v>
      </c>
    </row>
    <row r="518" spans="1:9" x14ac:dyDescent="0.25">
      <c r="A518">
        <v>516</v>
      </c>
      <c r="B518">
        <v>42.781736076266903</v>
      </c>
      <c r="C518">
        <v>169.53307142397099</v>
      </c>
      <c r="D518">
        <v>33.151413373877602</v>
      </c>
      <c r="E518">
        <v>8.7909174155730092</v>
      </c>
      <c r="F518">
        <v>0.30747979668451197</v>
      </c>
      <c r="G518">
        <v>0.90334514001188004</v>
      </c>
      <c r="H518">
        <v>6.4050508363397798</v>
      </c>
      <c r="I518">
        <v>3.4310303609849302</v>
      </c>
    </row>
    <row r="519" spans="1:9" x14ac:dyDescent="0.25">
      <c r="A519">
        <v>517</v>
      </c>
      <c r="B519">
        <v>47.454133479813201</v>
      </c>
      <c r="C519">
        <v>159.26586987011399</v>
      </c>
      <c r="D519">
        <v>44.840082213845101</v>
      </c>
      <c r="E519">
        <v>7.3810292569368698</v>
      </c>
      <c r="F519">
        <v>0.28873288103178901</v>
      </c>
      <c r="G519">
        <v>0.91400900671396101</v>
      </c>
      <c r="H519">
        <v>9.5848416289592695</v>
      </c>
      <c r="I519">
        <v>3.37687617260787</v>
      </c>
    </row>
    <row r="520" spans="1:9" x14ac:dyDescent="0.25">
      <c r="A520">
        <v>518</v>
      </c>
      <c r="B520">
        <v>73.142857142857096</v>
      </c>
      <c r="C520">
        <v>157.79536820572699</v>
      </c>
      <c r="D520">
        <v>37.090189714450702</v>
      </c>
      <c r="E520">
        <v>11.392492927547099</v>
      </c>
      <c r="F520">
        <v>0.42781014492669001</v>
      </c>
      <c r="G520">
        <v>0.87674245459074496</v>
      </c>
      <c r="H520">
        <v>7.8078495502861802</v>
      </c>
      <c r="I520">
        <v>5.2970503784912504</v>
      </c>
    </row>
    <row r="521" spans="1:9" x14ac:dyDescent="0.25">
      <c r="A521">
        <v>519</v>
      </c>
      <c r="B521">
        <v>62.138845773952298</v>
      </c>
      <c r="C521">
        <v>184.380515683147</v>
      </c>
      <c r="D521">
        <v>35.086488402947701</v>
      </c>
      <c r="E521">
        <v>8.1084203310244707</v>
      </c>
      <c r="F521">
        <v>0.40028335078954402</v>
      </c>
      <c r="G521">
        <v>0.894802710195301</v>
      </c>
      <c r="H521">
        <v>7.5530813050232997</v>
      </c>
      <c r="I521">
        <v>2.6979919678714799</v>
      </c>
    </row>
    <row r="522" spans="1:9" x14ac:dyDescent="0.25">
      <c r="A522">
        <v>520</v>
      </c>
      <c r="B522">
        <v>63.336849598757397</v>
      </c>
      <c r="C522">
        <v>130.36072572038401</v>
      </c>
      <c r="D522">
        <v>30.104176137538399</v>
      </c>
      <c r="E522">
        <v>9.8466923184790005</v>
      </c>
      <c r="F522">
        <v>0.424084799556951</v>
      </c>
      <c r="G522">
        <v>0.87046199614612996</v>
      </c>
      <c r="H522">
        <v>5.9130945390487302</v>
      </c>
      <c r="I522">
        <v>3.9068396226414999</v>
      </c>
    </row>
    <row r="523" spans="1:9" x14ac:dyDescent="0.25">
      <c r="A523">
        <v>521</v>
      </c>
      <c r="B523">
        <v>56.5761291889266</v>
      </c>
      <c r="C523">
        <v>133.391843971631</v>
      </c>
      <c r="D523">
        <v>41.215942539882199</v>
      </c>
      <c r="E523">
        <v>27.215857181958899</v>
      </c>
      <c r="F523">
        <v>0.353185662287616</v>
      </c>
      <c r="G523">
        <v>0.64950708093472997</v>
      </c>
      <c r="H523">
        <v>9.2335877862595392</v>
      </c>
      <c r="I523">
        <v>7.4101123595505598</v>
      </c>
    </row>
    <row r="524" spans="1:9" x14ac:dyDescent="0.25">
      <c r="A524">
        <v>522</v>
      </c>
      <c r="B524">
        <v>53.901942056669803</v>
      </c>
      <c r="C524">
        <v>130.34823399558499</v>
      </c>
      <c r="D524">
        <v>52.835199003776999</v>
      </c>
      <c r="E524">
        <v>19.6263592921674</v>
      </c>
      <c r="F524">
        <v>0.34600347910773499</v>
      </c>
      <c r="G524">
        <v>0.76030426477401203</v>
      </c>
      <c r="H524">
        <v>15.5062466051059</v>
      </c>
      <c r="I524">
        <v>7.31914893617021</v>
      </c>
    </row>
    <row r="525" spans="1:9" x14ac:dyDescent="0.25">
      <c r="A525">
        <v>523</v>
      </c>
      <c r="B525">
        <v>30.978026214340701</v>
      </c>
      <c r="C525">
        <v>162.31533477321801</v>
      </c>
      <c r="D525">
        <v>54.796947213686899</v>
      </c>
      <c r="E525">
        <v>17.448304206896701</v>
      </c>
      <c r="F525">
        <v>0.198636693067339</v>
      </c>
      <c r="G525">
        <v>0.79717092929896805</v>
      </c>
      <c r="H525">
        <v>13.0541571319603</v>
      </c>
      <c r="I525">
        <v>6.70697674418604</v>
      </c>
    </row>
    <row r="526" spans="1:9" x14ac:dyDescent="0.25">
      <c r="A526">
        <v>524</v>
      </c>
      <c r="B526">
        <v>56.029167945962499</v>
      </c>
      <c r="C526">
        <v>132.35275339185901</v>
      </c>
      <c r="D526">
        <v>34.505664149105201</v>
      </c>
      <c r="E526">
        <v>19.672278614034699</v>
      </c>
      <c r="F526">
        <v>0.35517578522288901</v>
      </c>
      <c r="G526">
        <v>0.71248235035522001</v>
      </c>
      <c r="H526">
        <v>8.7993975903614405</v>
      </c>
      <c r="I526">
        <v>6.6421052631578901</v>
      </c>
    </row>
    <row r="527" spans="1:9" x14ac:dyDescent="0.25">
      <c r="A527">
        <v>525</v>
      </c>
      <c r="B527">
        <v>48.253170289854999</v>
      </c>
      <c r="C527">
        <v>134.71509800987499</v>
      </c>
      <c r="D527">
        <v>47.281243262723002</v>
      </c>
      <c r="E527">
        <v>11.1412588203975</v>
      </c>
      <c r="F527">
        <v>0.30881761454246898</v>
      </c>
      <c r="G527">
        <v>0.84181804311783004</v>
      </c>
      <c r="H527">
        <v>12.737238493723799</v>
      </c>
      <c r="I527">
        <v>4.3827098078867497</v>
      </c>
    </row>
    <row r="528" spans="1:9" x14ac:dyDescent="0.25">
      <c r="A528">
        <v>526</v>
      </c>
      <c r="B528">
        <v>48.3664802154547</v>
      </c>
      <c r="C528">
        <v>172.65774775944899</v>
      </c>
      <c r="D528">
        <v>49.948486150976102</v>
      </c>
      <c r="E528">
        <v>12.2465503647639</v>
      </c>
      <c r="F528">
        <v>0.30087528569385102</v>
      </c>
      <c r="G528">
        <v>0.89255266695900404</v>
      </c>
      <c r="H528">
        <v>12.7276958882854</v>
      </c>
      <c r="I528">
        <v>5.4061102831594603</v>
      </c>
    </row>
    <row r="529" spans="1:9" x14ac:dyDescent="0.25">
      <c r="A529">
        <v>527</v>
      </c>
      <c r="B529">
        <v>61.021958971395499</v>
      </c>
      <c r="C529">
        <v>152.082936010037</v>
      </c>
      <c r="D529">
        <v>50.588337038727403</v>
      </c>
      <c r="E529">
        <v>16.046229695708501</v>
      </c>
      <c r="F529">
        <v>0.38192506572149498</v>
      </c>
      <c r="G529">
        <v>0.82680872518167203</v>
      </c>
      <c r="H529">
        <v>12.808977035490599</v>
      </c>
      <c r="I529">
        <v>6.7548042704626301</v>
      </c>
    </row>
    <row r="530" spans="1:9" x14ac:dyDescent="0.25">
      <c r="A530">
        <v>528</v>
      </c>
      <c r="B530">
        <v>75.320341283692002</v>
      </c>
      <c r="C530">
        <v>153.27335243553</v>
      </c>
      <c r="D530">
        <v>42.775531536698097</v>
      </c>
      <c r="E530">
        <v>6.9489240270893404</v>
      </c>
      <c r="F530">
        <v>0.419687182364337</v>
      </c>
      <c r="G530">
        <v>0.92850197575326199</v>
      </c>
      <c r="H530">
        <v>9.2137628111273795</v>
      </c>
      <c r="I530">
        <v>3.48331479421579</v>
      </c>
    </row>
    <row r="531" spans="1:9" x14ac:dyDescent="0.25">
      <c r="A531">
        <v>529</v>
      </c>
      <c r="B531">
        <v>57.546886314265002</v>
      </c>
      <c r="C531">
        <v>184.62818832543601</v>
      </c>
      <c r="D531">
        <v>47.780629108581699</v>
      </c>
      <c r="E531">
        <v>3.8250331636519799</v>
      </c>
      <c r="F531">
        <v>0.344185127429672</v>
      </c>
      <c r="G531">
        <v>0.96143139430470104</v>
      </c>
      <c r="H531">
        <v>11.6741102581995</v>
      </c>
      <c r="I531">
        <v>2.49040553907022</v>
      </c>
    </row>
    <row r="532" spans="1:9" x14ac:dyDescent="0.25">
      <c r="A532">
        <v>530</v>
      </c>
      <c r="B532">
        <v>78.831913760979504</v>
      </c>
      <c r="C532">
        <v>180.759880438392</v>
      </c>
      <c r="D532">
        <v>35.215832064764598</v>
      </c>
      <c r="E532">
        <v>6.4101622997614198</v>
      </c>
      <c r="F532">
        <v>0.47945357778030301</v>
      </c>
      <c r="G532">
        <v>0.92524749710585497</v>
      </c>
      <c r="H532">
        <v>8.70965971459934</v>
      </c>
      <c r="I532">
        <v>2.9503216583273701</v>
      </c>
    </row>
    <row r="533" spans="1:9" x14ac:dyDescent="0.25">
      <c r="A533">
        <v>531</v>
      </c>
      <c r="B533">
        <v>53.551688490696002</v>
      </c>
      <c r="C533">
        <v>158.09123076923001</v>
      </c>
      <c r="D533">
        <v>44.518290233803697</v>
      </c>
      <c r="E533">
        <v>15.1783053298578</v>
      </c>
      <c r="F533">
        <v>0.30814461934215498</v>
      </c>
      <c r="G533">
        <v>0.815811801210785</v>
      </c>
      <c r="H533">
        <v>8.8891947694425308</v>
      </c>
      <c r="I533">
        <v>5.1003805899143604</v>
      </c>
    </row>
    <row r="534" spans="1:9" x14ac:dyDescent="0.25">
      <c r="A534">
        <v>532</v>
      </c>
      <c r="B534">
        <v>43.233162830349499</v>
      </c>
      <c r="C534">
        <v>191.42347580138201</v>
      </c>
      <c r="D534">
        <v>51.2566168863789</v>
      </c>
      <c r="E534">
        <v>4.3601302461717504</v>
      </c>
      <c r="F534">
        <v>0.26476620502549603</v>
      </c>
      <c r="G534">
        <v>0.95266722927718495</v>
      </c>
      <c r="H534">
        <v>12.7533802055164</v>
      </c>
      <c r="I534">
        <v>2.4724742891711999</v>
      </c>
    </row>
    <row r="535" spans="1:9" x14ac:dyDescent="0.25">
      <c r="A535">
        <v>533</v>
      </c>
      <c r="B535">
        <v>49.310959187901297</v>
      </c>
      <c r="C535">
        <v>115.102764621654</v>
      </c>
      <c r="D535">
        <v>43.073720722237098</v>
      </c>
      <c r="E535">
        <v>5.5852254033884101</v>
      </c>
      <c r="F535">
        <v>0.32142354607290102</v>
      </c>
      <c r="G535">
        <v>0.91354186430978102</v>
      </c>
      <c r="H535">
        <v>10.6747839748625</v>
      </c>
      <c r="I535">
        <v>3.1744664919505801</v>
      </c>
    </row>
    <row r="536" spans="1:9" x14ac:dyDescent="0.25">
      <c r="A536">
        <v>534</v>
      </c>
      <c r="B536">
        <v>40.957295373665403</v>
      </c>
      <c r="C536">
        <v>223.880452764475</v>
      </c>
      <c r="D536">
        <v>43.962730140252802</v>
      </c>
      <c r="E536">
        <v>2.9754750411881399</v>
      </c>
      <c r="F536">
        <v>0.26044333155420601</v>
      </c>
      <c r="G536">
        <v>0.97245066199916097</v>
      </c>
      <c r="H536">
        <v>9.2897758337889496</v>
      </c>
      <c r="I536">
        <v>2.14239109575897</v>
      </c>
    </row>
    <row r="537" spans="1:9" x14ac:dyDescent="0.25">
      <c r="A537">
        <v>535</v>
      </c>
      <c r="B537">
        <v>76.131294408402795</v>
      </c>
      <c r="C537">
        <v>150.11874778290101</v>
      </c>
      <c r="D537">
        <v>43.494931058672201</v>
      </c>
      <c r="E537">
        <v>5.5835716194258804</v>
      </c>
      <c r="F537">
        <v>0.43555307283480899</v>
      </c>
      <c r="G537">
        <v>0.92355085680924198</v>
      </c>
      <c r="H537">
        <v>10.8916518650088</v>
      </c>
      <c r="I537">
        <v>2.8959770114942498</v>
      </c>
    </row>
    <row r="538" spans="1:9" x14ac:dyDescent="0.25">
      <c r="A538">
        <v>536</v>
      </c>
      <c r="B538">
        <v>75.538764312977094</v>
      </c>
      <c r="C538">
        <v>182.728140703517</v>
      </c>
      <c r="D538">
        <v>43.921514148339</v>
      </c>
      <c r="E538">
        <v>14.931479069244</v>
      </c>
      <c r="F538">
        <v>0.432413866738319</v>
      </c>
      <c r="G538">
        <v>0.844513862020696</v>
      </c>
      <c r="H538">
        <v>11.057268722466899</v>
      </c>
      <c r="I538">
        <v>4.3630672926447502</v>
      </c>
    </row>
    <row r="539" spans="1:9" x14ac:dyDescent="0.25">
      <c r="A539">
        <v>537</v>
      </c>
      <c r="B539">
        <v>61.9651911744552</v>
      </c>
      <c r="C539">
        <v>178.446294681778</v>
      </c>
      <c r="D539">
        <v>39.168142693986297</v>
      </c>
      <c r="E539">
        <v>6.9293964737492004</v>
      </c>
      <c r="F539">
        <v>0.36500263217964202</v>
      </c>
      <c r="G539">
        <v>0.90965542894703599</v>
      </c>
      <c r="H539">
        <v>8.1447293447293401</v>
      </c>
      <c r="I539">
        <v>3.1103074141048799</v>
      </c>
    </row>
    <row r="540" spans="1:9" x14ac:dyDescent="0.25">
      <c r="A540">
        <v>538</v>
      </c>
      <c r="B540">
        <v>50.730130581976397</v>
      </c>
      <c r="C540">
        <v>173.39603219165201</v>
      </c>
      <c r="D540">
        <v>41.330549856128698</v>
      </c>
      <c r="E540">
        <v>18.282444122696202</v>
      </c>
      <c r="F540">
        <v>0.31470076256328999</v>
      </c>
      <c r="G540">
        <v>0.83912728732719799</v>
      </c>
      <c r="H540">
        <v>8.9323548181237999</v>
      </c>
      <c r="I540">
        <v>7.1421899325376197</v>
      </c>
    </row>
    <row r="541" spans="1:9" x14ac:dyDescent="0.25">
      <c r="A541">
        <v>539</v>
      </c>
      <c r="B541">
        <v>68.0598657024793</v>
      </c>
      <c r="C541">
        <v>162.02657664689301</v>
      </c>
      <c r="D541">
        <v>25.753048152104402</v>
      </c>
      <c r="E541">
        <v>5.7330304051904699</v>
      </c>
      <c r="F541">
        <v>0.49999270335887203</v>
      </c>
      <c r="G541">
        <v>0.936237196567828</v>
      </c>
      <c r="H541">
        <v>4.3525929434051598</v>
      </c>
      <c r="I541">
        <v>2.8877421403620098</v>
      </c>
    </row>
    <row r="542" spans="1:9" x14ac:dyDescent="0.25">
      <c r="A542">
        <v>540</v>
      </c>
      <c r="B542">
        <v>79.575166508087506</v>
      </c>
      <c r="C542">
        <v>188.368657386618</v>
      </c>
      <c r="D542">
        <v>29.851648244581401</v>
      </c>
      <c r="E542">
        <v>9.7561026678238498</v>
      </c>
      <c r="F542">
        <v>0.50626096048345604</v>
      </c>
      <c r="G542">
        <v>0.90290982374398698</v>
      </c>
      <c r="H542">
        <v>6.0862895493767901</v>
      </c>
      <c r="I542">
        <v>3.93728698023176</v>
      </c>
    </row>
    <row r="543" spans="1:9" x14ac:dyDescent="0.25">
      <c r="A543">
        <v>541</v>
      </c>
      <c r="B543">
        <v>71.342680687698206</v>
      </c>
      <c r="C543">
        <v>118.79539972432801</v>
      </c>
      <c r="D543">
        <v>30.0531677984597</v>
      </c>
      <c r="E543">
        <v>12.6012119789329</v>
      </c>
      <c r="F543">
        <v>0.4509728457205</v>
      </c>
      <c r="G543">
        <v>0.82761367773902805</v>
      </c>
      <c r="H543">
        <v>6.8714380384360503</v>
      </c>
      <c r="I543">
        <v>4.7995102540556998</v>
      </c>
    </row>
    <row r="544" spans="1:9" x14ac:dyDescent="0.25">
      <c r="A544">
        <v>542</v>
      </c>
      <c r="B544">
        <v>81.976981729247498</v>
      </c>
      <c r="C544">
        <v>126.148989898989</v>
      </c>
      <c r="D544">
        <v>37.705887425347498</v>
      </c>
      <c r="E544">
        <v>17.649889196944599</v>
      </c>
      <c r="F544">
        <v>0.47892761951545898</v>
      </c>
      <c r="G544">
        <v>0.725596616582034</v>
      </c>
      <c r="H544">
        <v>9.7090080971659898</v>
      </c>
      <c r="I544">
        <v>5.5</v>
      </c>
    </row>
    <row r="545" spans="1:9" x14ac:dyDescent="0.25">
      <c r="A545">
        <v>543</v>
      </c>
      <c r="B545">
        <v>44.296041571144698</v>
      </c>
      <c r="C545">
        <v>176.27617602427901</v>
      </c>
      <c r="D545">
        <v>38.563095234656799</v>
      </c>
      <c r="E545">
        <v>5.3508631198713301</v>
      </c>
      <c r="F545">
        <v>0.29959260235028601</v>
      </c>
      <c r="G545">
        <v>0.94269081695006995</v>
      </c>
      <c r="H545">
        <v>9.1859628074385107</v>
      </c>
      <c r="I545">
        <v>2.7342810278840899</v>
      </c>
    </row>
    <row r="546" spans="1:9" x14ac:dyDescent="0.25">
      <c r="A546">
        <v>544</v>
      </c>
      <c r="B546">
        <v>42.965252854812398</v>
      </c>
      <c r="C546">
        <v>200.61540317230501</v>
      </c>
      <c r="D546">
        <v>37.6868613960769</v>
      </c>
      <c r="E546">
        <v>5.5070285758454798</v>
      </c>
      <c r="F546">
        <v>0.29484278862241697</v>
      </c>
      <c r="G546">
        <v>0.94873261940373199</v>
      </c>
      <c r="H546">
        <v>8.9459807073954902</v>
      </c>
      <c r="I546">
        <v>2.6402761795166798</v>
      </c>
    </row>
    <row r="547" spans="1:9" x14ac:dyDescent="0.25">
      <c r="A547">
        <v>545</v>
      </c>
      <c r="B547">
        <v>42.506081994293403</v>
      </c>
      <c r="C547">
        <v>136.00260328239901</v>
      </c>
      <c r="D547">
        <v>42.492590323393301</v>
      </c>
      <c r="E547">
        <v>7.8338496541569098</v>
      </c>
      <c r="F547">
        <v>0.288972568081308</v>
      </c>
      <c r="G547">
        <v>0.89270991563663904</v>
      </c>
      <c r="H547">
        <v>10.065476190476099</v>
      </c>
      <c r="I547">
        <v>3.6337047353760399</v>
      </c>
    </row>
    <row r="548" spans="1:9" x14ac:dyDescent="0.25">
      <c r="A548">
        <v>546</v>
      </c>
      <c r="B548">
        <v>44.212410102023703</v>
      </c>
      <c r="C548">
        <v>178.673429841559</v>
      </c>
      <c r="D548">
        <v>38.500487326404603</v>
      </c>
      <c r="E548">
        <v>11.0289696575298</v>
      </c>
      <c r="F548">
        <v>0.28690271254739702</v>
      </c>
      <c r="G548">
        <v>0.89098273423659102</v>
      </c>
      <c r="H548">
        <v>8.2038258575197798</v>
      </c>
      <c r="I548">
        <v>4.8276690696875999</v>
      </c>
    </row>
    <row r="549" spans="1:9" x14ac:dyDescent="0.25">
      <c r="A549">
        <v>547</v>
      </c>
      <c r="B549">
        <v>48.912597310686401</v>
      </c>
      <c r="C549">
        <v>172.12691610351001</v>
      </c>
      <c r="D549">
        <v>43.208770652856003</v>
      </c>
      <c r="E549">
        <v>7.0037978559621603</v>
      </c>
      <c r="F549">
        <v>0.31551825269158401</v>
      </c>
      <c r="G549">
        <v>0.91284198892179003</v>
      </c>
      <c r="H549">
        <v>10.1641689373297</v>
      </c>
      <c r="I549">
        <v>3.1514000949216898</v>
      </c>
    </row>
    <row r="550" spans="1:9" x14ac:dyDescent="0.25">
      <c r="A550">
        <v>548</v>
      </c>
      <c r="B550">
        <v>64.340574531942195</v>
      </c>
      <c r="C550">
        <v>165.947381037995</v>
      </c>
      <c r="D550">
        <v>38.369416673614097</v>
      </c>
      <c r="E550">
        <v>10.060019001421599</v>
      </c>
      <c r="F550">
        <v>0.37775755956034701</v>
      </c>
      <c r="G550">
        <v>0.89410625710102098</v>
      </c>
      <c r="H550">
        <v>8.4548156956004696</v>
      </c>
      <c r="I550">
        <v>4.0853964836741996</v>
      </c>
    </row>
    <row r="551" spans="1:9" x14ac:dyDescent="0.25">
      <c r="A551">
        <v>549</v>
      </c>
      <c r="B551">
        <v>61.690561141745</v>
      </c>
      <c r="C551">
        <v>135.62331989247301</v>
      </c>
      <c r="D551">
        <v>44.080173530566398</v>
      </c>
      <c r="E551">
        <v>25.0184943203733</v>
      </c>
      <c r="F551">
        <v>0.35796462248108102</v>
      </c>
      <c r="G551">
        <v>0.74334885518231297</v>
      </c>
      <c r="H551">
        <v>10.734615384615299</v>
      </c>
      <c r="I551">
        <v>7.4699714013346004</v>
      </c>
    </row>
    <row r="552" spans="1:9" x14ac:dyDescent="0.25">
      <c r="A552">
        <v>550</v>
      </c>
      <c r="B552">
        <v>64.661734544389105</v>
      </c>
      <c r="C552">
        <v>138.42424242424201</v>
      </c>
      <c r="D552">
        <v>44.309652066948999</v>
      </c>
      <c r="E552">
        <v>30.833273620670301</v>
      </c>
      <c r="F552">
        <v>0.38293780972188302</v>
      </c>
      <c r="G552">
        <v>0.65256682789595999</v>
      </c>
      <c r="H552">
        <v>11.595675675675601</v>
      </c>
      <c r="I552">
        <v>12.7671232876712</v>
      </c>
    </row>
    <row r="553" spans="1:9" x14ac:dyDescent="0.25">
      <c r="A553">
        <v>551</v>
      </c>
      <c r="B553">
        <v>62.5038524398785</v>
      </c>
      <c r="C553">
        <v>163.77259507829899</v>
      </c>
      <c r="D553">
        <v>43.163724468350402</v>
      </c>
      <c r="E553">
        <v>7.9664499067672399</v>
      </c>
      <c r="F553">
        <v>0.37350852376698201</v>
      </c>
      <c r="G553">
        <v>0.92162157178740101</v>
      </c>
      <c r="H553">
        <v>11.986486486486401</v>
      </c>
      <c r="I553">
        <v>3.44830404577033</v>
      </c>
    </row>
    <row r="554" spans="1:9" x14ac:dyDescent="0.25">
      <c r="A554">
        <v>552</v>
      </c>
      <c r="B554">
        <v>87.248974358974294</v>
      </c>
      <c r="C554">
        <v>179.775086977283</v>
      </c>
      <c r="D554">
        <v>50.734333110303801</v>
      </c>
      <c r="E554">
        <v>5.5787347205476303</v>
      </c>
      <c r="F554">
        <v>0.44437331863211799</v>
      </c>
      <c r="G554">
        <v>0.94065287984410795</v>
      </c>
      <c r="H554">
        <v>15.147555555555501</v>
      </c>
      <c r="I554">
        <v>2.8231992516370399</v>
      </c>
    </row>
    <row r="555" spans="1:9" x14ac:dyDescent="0.25">
      <c r="A555">
        <v>553</v>
      </c>
      <c r="B555">
        <v>67.371377619259903</v>
      </c>
      <c r="C555">
        <v>186.35734045597599</v>
      </c>
      <c r="D555">
        <v>52.294781972326099</v>
      </c>
      <c r="E555">
        <v>13.598231226208799</v>
      </c>
      <c r="F555">
        <v>0.36813793157180202</v>
      </c>
      <c r="G555">
        <v>0.87960439233542598</v>
      </c>
      <c r="H555">
        <v>16.440476190476101</v>
      </c>
      <c r="I555">
        <v>5.5777969513948804</v>
      </c>
    </row>
    <row r="556" spans="1:9" x14ac:dyDescent="0.25">
      <c r="A556">
        <v>554</v>
      </c>
      <c r="B556">
        <v>56.0267780017276</v>
      </c>
      <c r="C556">
        <v>162.02118829182999</v>
      </c>
      <c r="D556">
        <v>56.434898995937601</v>
      </c>
      <c r="E556">
        <v>11.643310253189901</v>
      </c>
      <c r="F556">
        <v>0.32658854159360501</v>
      </c>
      <c r="G556">
        <v>0.844466291401888</v>
      </c>
      <c r="H556">
        <v>17.9130434782608</v>
      </c>
      <c r="I556">
        <v>3.6721536351165902</v>
      </c>
    </row>
    <row r="557" spans="1:9" x14ac:dyDescent="0.25">
      <c r="A557">
        <v>555</v>
      </c>
      <c r="B557">
        <v>50.397565922920798</v>
      </c>
      <c r="C557">
        <v>144.11222739524601</v>
      </c>
      <c r="D557">
        <v>51.106625928970402</v>
      </c>
      <c r="E557">
        <v>3.2532870449635101</v>
      </c>
      <c r="F557">
        <v>0.31453709096815302</v>
      </c>
      <c r="G557">
        <v>0.964014133082152</v>
      </c>
      <c r="H557">
        <v>14.761690647482</v>
      </c>
      <c r="I557">
        <v>2.5594473633002499</v>
      </c>
    </row>
    <row r="558" spans="1:9" x14ac:dyDescent="0.25">
      <c r="A558">
        <v>556</v>
      </c>
      <c r="B558">
        <v>60.990407673860901</v>
      </c>
      <c r="C558">
        <v>173.61627532968799</v>
      </c>
      <c r="D558">
        <v>41.071585035936401</v>
      </c>
      <c r="E558">
        <v>14.476666211764901</v>
      </c>
      <c r="F558">
        <v>0.37099609700494801</v>
      </c>
      <c r="G558">
        <v>0.86872285823659201</v>
      </c>
      <c r="H558">
        <v>10.6752767527675</v>
      </c>
      <c r="I558">
        <v>6.0365659777424403</v>
      </c>
    </row>
    <row r="559" spans="1:9" x14ac:dyDescent="0.25">
      <c r="A559">
        <v>557</v>
      </c>
      <c r="B559">
        <v>46.646977067407903</v>
      </c>
      <c r="C559">
        <v>163.91417189763399</v>
      </c>
      <c r="D559">
        <v>44.4377878041808</v>
      </c>
      <c r="E559">
        <v>7.9997673424451996</v>
      </c>
      <c r="F559">
        <v>0.29900141563725302</v>
      </c>
      <c r="G559">
        <v>0.91403807552184202</v>
      </c>
      <c r="H559">
        <v>10.134146341463399</v>
      </c>
      <c r="I559">
        <v>3.55007153075822</v>
      </c>
    </row>
    <row r="560" spans="1:9" x14ac:dyDescent="0.25">
      <c r="A560">
        <v>558</v>
      </c>
      <c r="B560">
        <v>50.208458351193002</v>
      </c>
      <c r="C560">
        <v>155.28639539662899</v>
      </c>
      <c r="D560">
        <v>40.345256022322097</v>
      </c>
      <c r="E560">
        <v>11.3254893281319</v>
      </c>
      <c r="F560">
        <v>0.33157306118827201</v>
      </c>
      <c r="G560">
        <v>0.86469640495765898</v>
      </c>
      <c r="H560">
        <v>8.6307151230949497</v>
      </c>
      <c r="I560">
        <v>4.5069484655471896</v>
      </c>
    </row>
    <row r="561" spans="1:9" x14ac:dyDescent="0.25">
      <c r="A561">
        <v>559</v>
      </c>
      <c r="B561">
        <v>96.261436905127397</v>
      </c>
      <c r="C561">
        <v>170.751722887196</v>
      </c>
      <c r="D561">
        <v>34.672742105054098</v>
      </c>
      <c r="E561">
        <v>7.1841609963615696</v>
      </c>
      <c r="F561">
        <v>0.51927810477071701</v>
      </c>
      <c r="G561">
        <v>0.89331169789934595</v>
      </c>
      <c r="H561">
        <v>7.2402912621359201</v>
      </c>
      <c r="I561">
        <v>2.83321987746766</v>
      </c>
    </row>
    <row r="562" spans="1:9" x14ac:dyDescent="0.25">
      <c r="A562">
        <v>560</v>
      </c>
      <c r="B562">
        <v>55.539214087722101</v>
      </c>
      <c r="C562">
        <v>170.967490933069</v>
      </c>
      <c r="D562">
        <v>37.962772025826801</v>
      </c>
      <c r="E562">
        <v>21.519902177677999</v>
      </c>
      <c r="F562">
        <v>0.37290653631759202</v>
      </c>
      <c r="G562">
        <v>0.78312245609318798</v>
      </c>
      <c r="H562">
        <v>8.4827361563517893</v>
      </c>
      <c r="I562">
        <v>6.0759230369214698</v>
      </c>
    </row>
    <row r="563" spans="1:9" x14ac:dyDescent="0.25">
      <c r="A563">
        <v>561</v>
      </c>
      <c r="B563">
        <v>48.200363306085301</v>
      </c>
      <c r="C563">
        <v>146.37147966025901</v>
      </c>
      <c r="D563">
        <v>41.963452659109002</v>
      </c>
      <c r="E563">
        <v>22.302477007704901</v>
      </c>
      <c r="F563">
        <v>0.31122149467765198</v>
      </c>
      <c r="G563">
        <v>0.74837074508525403</v>
      </c>
      <c r="H563">
        <v>9.5257660167130904</v>
      </c>
      <c r="I563">
        <v>7.3714689265536704</v>
      </c>
    </row>
    <row r="564" spans="1:9" x14ac:dyDescent="0.25">
      <c r="A564">
        <v>562</v>
      </c>
      <c r="B564">
        <v>52.5494248391499</v>
      </c>
      <c r="C564">
        <v>189.580922595777</v>
      </c>
      <c r="D564">
        <v>39.012599675424603</v>
      </c>
      <c r="E564">
        <v>11.249398502616</v>
      </c>
      <c r="F564">
        <v>0.33878176713712099</v>
      </c>
      <c r="G564">
        <v>0.88164965674008799</v>
      </c>
      <c r="H564">
        <v>9.0856515373352806</v>
      </c>
      <c r="I564">
        <v>3.28397318708104</v>
      </c>
    </row>
    <row r="565" spans="1:9" x14ac:dyDescent="0.25">
      <c r="A565">
        <v>563</v>
      </c>
      <c r="B565">
        <v>55.359322664681798</v>
      </c>
      <c r="C565">
        <v>125.17970049916801</v>
      </c>
      <c r="D565">
        <v>41.868424640104401</v>
      </c>
      <c r="E565">
        <v>32.342392183354903</v>
      </c>
      <c r="F565">
        <v>0.35860814612849401</v>
      </c>
      <c r="G565">
        <v>0.65719581260029303</v>
      </c>
      <c r="H565">
        <v>10.388776200135201</v>
      </c>
      <c r="I565">
        <v>13.116541353383401</v>
      </c>
    </row>
    <row r="566" spans="1:9" x14ac:dyDescent="0.25">
      <c r="A566">
        <v>564</v>
      </c>
      <c r="B566">
        <v>61.660485347985301</v>
      </c>
      <c r="C566">
        <v>137.75911866206499</v>
      </c>
      <c r="D566">
        <v>36.876390781491303</v>
      </c>
      <c r="E566">
        <v>9.0995099057508302</v>
      </c>
      <c r="F566">
        <v>0.40724323271010299</v>
      </c>
      <c r="G566">
        <v>0.93133058683222103</v>
      </c>
      <c r="H566">
        <v>9.8194915254237198</v>
      </c>
      <c r="I566">
        <v>4.6143076332949704</v>
      </c>
    </row>
    <row r="567" spans="1:9" x14ac:dyDescent="0.25">
      <c r="A567">
        <v>565</v>
      </c>
      <c r="B567">
        <v>92.049376720090606</v>
      </c>
      <c r="C567">
        <v>139.88636686861699</v>
      </c>
      <c r="D567">
        <v>36.482712753228803</v>
      </c>
      <c r="E567">
        <v>12.0701914298104</v>
      </c>
      <c r="F567">
        <v>0.49671529465999398</v>
      </c>
      <c r="G567">
        <v>0.87028598591657003</v>
      </c>
      <c r="H567">
        <v>8.1579986833442995</v>
      </c>
      <c r="I567">
        <v>3.3556512659879898</v>
      </c>
    </row>
    <row r="568" spans="1:9" x14ac:dyDescent="0.25">
      <c r="A568">
        <v>566</v>
      </c>
      <c r="B568">
        <v>73.491932981694006</v>
      </c>
      <c r="C568">
        <v>146.570685169124</v>
      </c>
      <c r="D568">
        <v>44.361336485688</v>
      </c>
      <c r="E568">
        <v>24.773022014593501</v>
      </c>
      <c r="F568">
        <v>0.422404083694287</v>
      </c>
      <c r="G568">
        <v>0.72693296182046896</v>
      </c>
      <c r="H568">
        <v>12.067766647024101</v>
      </c>
      <c r="I568">
        <v>10.2090517241379</v>
      </c>
    </row>
    <row r="569" spans="1:9" x14ac:dyDescent="0.25">
      <c r="A569">
        <v>567</v>
      </c>
      <c r="B569">
        <v>64.260370134013996</v>
      </c>
      <c r="C569">
        <v>165.572790294627</v>
      </c>
      <c r="D569">
        <v>26.557748418790101</v>
      </c>
      <c r="E569">
        <v>17.523601132808</v>
      </c>
      <c r="F569">
        <v>0.43058739491048897</v>
      </c>
      <c r="G569">
        <v>0.81266633866117699</v>
      </c>
      <c r="H569">
        <v>5.1802030456852703</v>
      </c>
      <c r="I569">
        <v>7.21629778672032</v>
      </c>
    </row>
    <row r="570" spans="1:9" x14ac:dyDescent="0.25">
      <c r="A570">
        <v>568</v>
      </c>
      <c r="B570">
        <v>107.268104426787</v>
      </c>
      <c r="C570">
        <v>177.442773241655</v>
      </c>
      <c r="D570">
        <v>24.0178635747329</v>
      </c>
      <c r="E570">
        <v>15.784870099907</v>
      </c>
      <c r="F570">
        <v>0.58808770972730495</v>
      </c>
      <c r="G570">
        <v>0.84374314023971797</v>
      </c>
      <c r="H570">
        <v>5.1590524534686901</v>
      </c>
      <c r="I570">
        <v>5.88529014844804</v>
      </c>
    </row>
    <row r="571" spans="1:9" x14ac:dyDescent="0.25">
      <c r="A571">
        <v>569</v>
      </c>
      <c r="B571">
        <v>56.9652542372881</v>
      </c>
      <c r="C571">
        <v>154.512947204684</v>
      </c>
      <c r="D571">
        <v>28.7609863824607</v>
      </c>
      <c r="E571">
        <v>8.0271651748004693</v>
      </c>
      <c r="F571">
        <v>0.41583876368106498</v>
      </c>
      <c r="G571">
        <v>0.89827078468269494</v>
      </c>
      <c r="H571">
        <v>4.7935044105853999</v>
      </c>
      <c r="I571">
        <v>3.5350739226171699</v>
      </c>
    </row>
    <row r="572" spans="1:9" x14ac:dyDescent="0.25">
      <c r="A572">
        <v>570</v>
      </c>
      <c r="B572">
        <v>72.0901898734177</v>
      </c>
      <c r="C572">
        <v>159.20199156351501</v>
      </c>
      <c r="D572">
        <v>26.4237431916183</v>
      </c>
      <c r="E572">
        <v>8.2341697835685697</v>
      </c>
      <c r="F572">
        <v>0.48625411499601101</v>
      </c>
      <c r="G572">
        <v>0.90802613321209302</v>
      </c>
      <c r="H572">
        <v>5.3798767967145702</v>
      </c>
      <c r="I572">
        <v>3.9855106888360998</v>
      </c>
    </row>
    <row r="573" spans="1:9" x14ac:dyDescent="0.25">
      <c r="A573">
        <v>571</v>
      </c>
      <c r="B573">
        <v>58.024555461473298</v>
      </c>
      <c r="C573">
        <v>180.01084618980801</v>
      </c>
      <c r="D573">
        <v>31.170648233576401</v>
      </c>
      <c r="E573">
        <v>11.6677902954019</v>
      </c>
      <c r="F573">
        <v>0.39147549298948697</v>
      </c>
      <c r="G573">
        <v>0.88680999244478698</v>
      </c>
      <c r="H573">
        <v>6.03195739014647</v>
      </c>
      <c r="I573">
        <v>4.1093613298337699</v>
      </c>
    </row>
    <row r="574" spans="1:9" x14ac:dyDescent="0.25">
      <c r="A574">
        <v>572</v>
      </c>
      <c r="B574">
        <v>98.583093869731798</v>
      </c>
      <c r="C574">
        <v>160.83009532125399</v>
      </c>
      <c r="D574">
        <v>26.762825697673399</v>
      </c>
      <c r="E574">
        <v>6.9429574769603404</v>
      </c>
      <c r="F574">
        <v>0.55399416155974701</v>
      </c>
      <c r="G574">
        <v>0.92344296782762803</v>
      </c>
      <c r="H574">
        <v>5.4399641577060898</v>
      </c>
      <c r="I574">
        <v>3.50608020698576</v>
      </c>
    </row>
    <row r="575" spans="1:9" x14ac:dyDescent="0.25">
      <c r="A575">
        <v>573</v>
      </c>
      <c r="B575">
        <v>90.608685220729299</v>
      </c>
      <c r="C575">
        <v>156.483506126295</v>
      </c>
      <c r="D575">
        <v>22.879523917140599</v>
      </c>
      <c r="E575">
        <v>16.720436095564601</v>
      </c>
      <c r="F575">
        <v>0.56766128989276099</v>
      </c>
      <c r="G575">
        <v>0.80746001069096796</v>
      </c>
      <c r="H575">
        <v>4.9780701754385897</v>
      </c>
      <c r="I575">
        <v>5.89</v>
      </c>
    </row>
    <row r="576" spans="1:9" x14ac:dyDescent="0.25">
      <c r="A576">
        <v>574</v>
      </c>
      <c r="B576">
        <v>115.820117762512</v>
      </c>
      <c r="C576">
        <v>147.25827814569499</v>
      </c>
      <c r="D576">
        <v>26.619526680107999</v>
      </c>
      <c r="E576">
        <v>22.437811273924702</v>
      </c>
      <c r="F576">
        <v>0.59256647185338995</v>
      </c>
      <c r="G576">
        <v>0.70994301091854795</v>
      </c>
      <c r="H576">
        <v>4.5500214684413898</v>
      </c>
      <c r="I576">
        <v>5.54901960784313</v>
      </c>
    </row>
    <row r="577" spans="1:9" x14ac:dyDescent="0.25">
      <c r="A577">
        <v>575</v>
      </c>
      <c r="B577">
        <v>72.187935592405594</v>
      </c>
      <c r="C577">
        <v>164.874779541446</v>
      </c>
      <c r="D577">
        <v>32.557896711669898</v>
      </c>
      <c r="E577">
        <v>14.4285117394494</v>
      </c>
      <c r="F577">
        <v>0.44810760314618098</v>
      </c>
      <c r="G577">
        <v>0.82264930202613096</v>
      </c>
      <c r="H577">
        <v>7.0947907771135696</v>
      </c>
      <c r="I577">
        <v>4.3186813186813104</v>
      </c>
    </row>
    <row r="578" spans="1:9" x14ac:dyDescent="0.25">
      <c r="A578">
        <v>576</v>
      </c>
      <c r="B578">
        <v>57.415959252971099</v>
      </c>
      <c r="C578">
        <v>160.554608331992</v>
      </c>
      <c r="D578">
        <v>33.336501960633498</v>
      </c>
      <c r="E578">
        <v>5.1498777815790397</v>
      </c>
      <c r="F578">
        <v>0.38410915836105802</v>
      </c>
      <c r="G578">
        <v>0.94196737127783103</v>
      </c>
      <c r="H578">
        <v>6.5243996901626602</v>
      </c>
      <c r="I578">
        <v>2.8743892508143301</v>
      </c>
    </row>
    <row r="579" spans="1:9" x14ac:dyDescent="0.25">
      <c r="A579">
        <v>577</v>
      </c>
      <c r="B579">
        <v>54.076001652209797</v>
      </c>
      <c r="C579">
        <v>160.79984484096099</v>
      </c>
      <c r="D579">
        <v>32.941706045202302</v>
      </c>
      <c r="E579">
        <v>17.047618866853401</v>
      </c>
      <c r="F579">
        <v>0.36097116942405399</v>
      </c>
      <c r="G579">
        <v>0.81989569201008505</v>
      </c>
      <c r="H579">
        <v>6.3882082695252604</v>
      </c>
      <c r="I579">
        <v>5.7219047619047601</v>
      </c>
    </row>
    <row r="580" spans="1:9" x14ac:dyDescent="0.25">
      <c r="A580">
        <v>578</v>
      </c>
      <c r="B580">
        <v>74.089450144698702</v>
      </c>
      <c r="C580">
        <v>155.56711409395899</v>
      </c>
      <c r="D580">
        <v>26.669912268406101</v>
      </c>
      <c r="E580">
        <v>5.1566265837486496</v>
      </c>
      <c r="F580">
        <v>0.475194250466347</v>
      </c>
      <c r="G580">
        <v>0.92673713370948796</v>
      </c>
      <c r="H580">
        <v>5.6821705426356504</v>
      </c>
      <c r="I580">
        <v>2.86137234413096</v>
      </c>
    </row>
    <row r="581" spans="1:9" x14ac:dyDescent="0.25">
      <c r="A581">
        <v>579</v>
      </c>
      <c r="B581">
        <v>94.091520623119095</v>
      </c>
      <c r="C581">
        <v>173.62985746436601</v>
      </c>
      <c r="D581">
        <v>28.228092107817702</v>
      </c>
      <c r="E581">
        <v>7.1501778923066297</v>
      </c>
      <c r="F581">
        <v>0.53763381583514402</v>
      </c>
      <c r="G581">
        <v>0.92444663226713097</v>
      </c>
      <c r="H581">
        <v>5.2195457673778298</v>
      </c>
      <c r="I581">
        <v>3.2239375227024998</v>
      </c>
    </row>
    <row r="582" spans="1:9" x14ac:dyDescent="0.25">
      <c r="A582">
        <v>580</v>
      </c>
      <c r="B582">
        <v>65.492616656822193</v>
      </c>
      <c r="C582">
        <v>155.69523809523801</v>
      </c>
      <c r="D582">
        <v>37.520386313280603</v>
      </c>
      <c r="E582">
        <v>20.151453754887601</v>
      </c>
      <c r="F582">
        <v>0.38954060309045002</v>
      </c>
      <c r="G582">
        <v>0.72652846744327004</v>
      </c>
      <c r="H582">
        <v>7.4162962962962897</v>
      </c>
      <c r="I582">
        <v>5.9655172413793096</v>
      </c>
    </row>
    <row r="583" spans="1:9" x14ac:dyDescent="0.25">
      <c r="A583">
        <v>581</v>
      </c>
      <c r="B583">
        <v>61.444187391555801</v>
      </c>
      <c r="C583">
        <v>165.48779473777901</v>
      </c>
      <c r="D583">
        <v>36.898183919742998</v>
      </c>
      <c r="E583">
        <v>11.325309041426801</v>
      </c>
      <c r="F583">
        <v>0.370227120827476</v>
      </c>
      <c r="G583">
        <v>0.89731274821470297</v>
      </c>
      <c r="H583">
        <v>7.5717375630857902</v>
      </c>
      <c r="I583">
        <v>4.84596065299288</v>
      </c>
    </row>
    <row r="584" spans="1:9" x14ac:dyDescent="0.25">
      <c r="A584">
        <v>582</v>
      </c>
      <c r="B584">
        <v>50.230309734513199</v>
      </c>
      <c r="C584">
        <v>202.73433779278599</v>
      </c>
      <c r="D584">
        <v>40.887438494896799</v>
      </c>
      <c r="E584">
        <v>4.6077752906685303</v>
      </c>
      <c r="F584">
        <v>0.30579730587706599</v>
      </c>
      <c r="G584">
        <v>0.95664853729585897</v>
      </c>
      <c r="H584">
        <v>8.2113955408753103</v>
      </c>
      <c r="I584">
        <v>2.5414502788997799</v>
      </c>
    </row>
    <row r="585" spans="1:9" x14ac:dyDescent="0.25">
      <c r="A585">
        <v>583</v>
      </c>
      <c r="B585">
        <v>58.795002211410797</v>
      </c>
      <c r="C585">
        <v>132.11960445769799</v>
      </c>
      <c r="D585">
        <v>34.444880887596199</v>
      </c>
      <c r="E585">
        <v>5.8273402217236496</v>
      </c>
      <c r="F585">
        <v>0.38594901555017702</v>
      </c>
      <c r="G585">
        <v>0.92337698421546399</v>
      </c>
      <c r="H585">
        <v>8.4253061224489798</v>
      </c>
      <c r="I585">
        <v>3.1310638297872302</v>
      </c>
    </row>
    <row r="586" spans="1:9" x14ac:dyDescent="0.25">
      <c r="A586">
        <v>584</v>
      </c>
      <c r="B586">
        <v>61.566421895861097</v>
      </c>
      <c r="C586">
        <v>174.137196815404</v>
      </c>
      <c r="D586">
        <v>35.401974917960203</v>
      </c>
      <c r="E586">
        <v>7.2159508918537698</v>
      </c>
      <c r="F586">
        <v>0.40797008433579302</v>
      </c>
      <c r="G586">
        <v>0.91343850089102896</v>
      </c>
      <c r="H586">
        <v>9.9776733254994099</v>
      </c>
      <c r="I586">
        <v>2.9839816933638401</v>
      </c>
    </row>
    <row r="587" spans="1:9" x14ac:dyDescent="0.25">
      <c r="A587">
        <v>585</v>
      </c>
      <c r="B587">
        <v>49.0062798291886</v>
      </c>
      <c r="C587">
        <v>158.190250215703</v>
      </c>
      <c r="D587">
        <v>38.242891642125898</v>
      </c>
      <c r="E587">
        <v>7.5001205240433597</v>
      </c>
      <c r="F587">
        <v>0.316276226725202</v>
      </c>
      <c r="G587">
        <v>0.91035930111979402</v>
      </c>
      <c r="H587">
        <v>9.4540389972144805</v>
      </c>
      <c r="I587">
        <v>3.1486681065514701</v>
      </c>
    </row>
    <row r="588" spans="1:9" x14ac:dyDescent="0.25">
      <c r="A588">
        <v>586</v>
      </c>
      <c r="B588">
        <v>64.404726100966698</v>
      </c>
      <c r="C588">
        <v>110.202163538021</v>
      </c>
      <c r="D588">
        <v>33.428330826477897</v>
      </c>
      <c r="E588">
        <v>5.9953193932751603</v>
      </c>
      <c r="F588">
        <v>0.416138335376594</v>
      </c>
      <c r="G588">
        <v>0.88348189762922702</v>
      </c>
      <c r="H588">
        <v>8.4740912606341805</v>
      </c>
      <c r="I588">
        <v>3.3597387847813698</v>
      </c>
    </row>
    <row r="589" spans="1:9" x14ac:dyDescent="0.25">
      <c r="A589">
        <v>587</v>
      </c>
      <c r="B589">
        <v>68.794557366033899</v>
      </c>
      <c r="C589">
        <v>92.774104683195503</v>
      </c>
      <c r="D589">
        <v>28.4404539595062</v>
      </c>
      <c r="E589">
        <v>41.760023547238397</v>
      </c>
      <c r="F589">
        <v>0.470446646618702</v>
      </c>
      <c r="G589">
        <v>0.503559990416661</v>
      </c>
      <c r="H589">
        <v>7.3640270104358496</v>
      </c>
      <c r="I589">
        <v>16.581395348837201</v>
      </c>
    </row>
    <row r="590" spans="1:9" x14ac:dyDescent="0.25">
      <c r="A590">
        <v>588</v>
      </c>
      <c r="B590">
        <v>61.007881614926802</v>
      </c>
      <c r="C590">
        <v>192.423806826228</v>
      </c>
      <c r="D590">
        <v>44.079823611369299</v>
      </c>
      <c r="E590">
        <v>7.4191561756969202</v>
      </c>
      <c r="F590">
        <v>0.37296789282276499</v>
      </c>
      <c r="G590">
        <v>0.93007513103989203</v>
      </c>
      <c r="H590">
        <v>12.281034482758599</v>
      </c>
      <c r="I590">
        <v>3.3204127161182302</v>
      </c>
    </row>
    <row r="591" spans="1:9" x14ac:dyDescent="0.25">
      <c r="A591">
        <v>589</v>
      </c>
      <c r="B591">
        <v>52.527193904361503</v>
      </c>
      <c r="C591">
        <v>178.72745098039201</v>
      </c>
      <c r="D591">
        <v>41.912964186667899</v>
      </c>
      <c r="E591">
        <v>19.620131835465799</v>
      </c>
      <c r="F591">
        <v>0.33835143546650998</v>
      </c>
      <c r="G591">
        <v>0.80276017326762095</v>
      </c>
      <c r="H591">
        <v>11.2588483888008</v>
      </c>
      <c r="I591">
        <v>6.7391304347826004</v>
      </c>
    </row>
    <row r="592" spans="1:9" x14ac:dyDescent="0.25">
      <c r="A592">
        <v>590</v>
      </c>
      <c r="B592">
        <v>52.764507313936598</v>
      </c>
      <c r="C592">
        <v>161.23026162565</v>
      </c>
      <c r="D592">
        <v>38.127449821999697</v>
      </c>
      <c r="E592">
        <v>9.6656878775470698</v>
      </c>
      <c r="F592">
        <v>0.33071295193139399</v>
      </c>
      <c r="G592">
        <v>0.87138631573633796</v>
      </c>
      <c r="H592">
        <v>10.145819831497001</v>
      </c>
      <c r="I592">
        <v>3.07447748012952</v>
      </c>
    </row>
    <row r="593" spans="1:9" x14ac:dyDescent="0.25">
      <c r="A593">
        <v>591</v>
      </c>
      <c r="B593">
        <v>54.012382445141</v>
      </c>
      <c r="C593">
        <v>92.9487693953986</v>
      </c>
      <c r="D593">
        <v>40.628875437064103</v>
      </c>
      <c r="E593">
        <v>8.6920498615839499</v>
      </c>
      <c r="F593">
        <v>0.32890353221170898</v>
      </c>
      <c r="G593">
        <v>0.85027283822560495</v>
      </c>
      <c r="H593">
        <v>10.189005558987001</v>
      </c>
      <c r="I593">
        <v>5</v>
      </c>
    </row>
    <row r="594" spans="1:9" x14ac:dyDescent="0.25">
      <c r="A594">
        <v>592</v>
      </c>
      <c r="B594">
        <v>61.3346023688663</v>
      </c>
      <c r="C594">
        <v>161.767668478818</v>
      </c>
      <c r="D594">
        <v>40.0947493400433</v>
      </c>
      <c r="E594">
        <v>8.3506182001354805</v>
      </c>
      <c r="F594">
        <v>0.358597520887802</v>
      </c>
      <c r="G594">
        <v>0.89174860347271601</v>
      </c>
      <c r="H594">
        <v>10.3726758286176</v>
      </c>
      <c r="I594">
        <v>3.5117625769091498</v>
      </c>
    </row>
    <row r="595" spans="1:9" x14ac:dyDescent="0.25">
      <c r="A595">
        <v>593</v>
      </c>
      <c r="B595">
        <v>60.661617527725099</v>
      </c>
      <c r="C595">
        <v>149.843870967741</v>
      </c>
      <c r="D595">
        <v>43.911147403163099</v>
      </c>
      <c r="E595">
        <v>19.9287495150109</v>
      </c>
      <c r="F595">
        <v>0.35597394550005901</v>
      </c>
      <c r="G595">
        <v>0.77246805124807205</v>
      </c>
      <c r="H595">
        <v>14.4976213130352</v>
      </c>
      <c r="I595">
        <v>7.9147157190635404</v>
      </c>
    </row>
    <row r="596" spans="1:9" x14ac:dyDescent="0.25">
      <c r="A596">
        <v>594</v>
      </c>
      <c r="B596">
        <v>98.975147430497003</v>
      </c>
      <c r="C596">
        <v>136.212672978878</v>
      </c>
      <c r="D596">
        <v>27.1671305831381</v>
      </c>
      <c r="E596">
        <v>24.774931136467998</v>
      </c>
      <c r="F596">
        <v>0.58415361042868397</v>
      </c>
      <c r="G596">
        <v>0.74457016108128304</v>
      </c>
      <c r="H596">
        <v>8.3253321903128992</v>
      </c>
      <c r="I596">
        <v>9.0416253716550994</v>
      </c>
    </row>
    <row r="597" spans="1:9" x14ac:dyDescent="0.25">
      <c r="A597">
        <v>595</v>
      </c>
      <c r="B597">
        <v>67.303624480094996</v>
      </c>
      <c r="C597">
        <v>110.229368932038</v>
      </c>
      <c r="D597">
        <v>39.279922628803803</v>
      </c>
      <c r="E597">
        <v>22.6823690478126</v>
      </c>
      <c r="F597">
        <v>0.39036152045702399</v>
      </c>
      <c r="G597">
        <v>0.64919850992026595</v>
      </c>
      <c r="H597">
        <v>12.2387904066736</v>
      </c>
      <c r="I597">
        <v>7.8095238095238004</v>
      </c>
    </row>
    <row r="598" spans="1:9" x14ac:dyDescent="0.25">
      <c r="A598">
        <v>596</v>
      </c>
      <c r="B598">
        <v>70.356304347825997</v>
      </c>
      <c r="C598">
        <v>193.85242832065501</v>
      </c>
      <c r="D598">
        <v>40.3144883583725</v>
      </c>
      <c r="E598">
        <v>5.2253938211569402</v>
      </c>
      <c r="F598">
        <v>0.43093441096225898</v>
      </c>
      <c r="G598">
        <v>0.94660329258165998</v>
      </c>
      <c r="H598">
        <v>14.339488636363599</v>
      </c>
      <c r="I598">
        <v>2.5817531305903398</v>
      </c>
    </row>
    <row r="599" spans="1:9" x14ac:dyDescent="0.25">
      <c r="A599">
        <v>597</v>
      </c>
      <c r="B599">
        <v>79.560261374636895</v>
      </c>
      <c r="C599">
        <v>79.083673469387705</v>
      </c>
      <c r="D599">
        <v>39.160049141675003</v>
      </c>
      <c r="E599">
        <v>29.7465900033318</v>
      </c>
      <c r="F599">
        <v>0.47449265978660898</v>
      </c>
      <c r="G599">
        <v>0.59584022032287098</v>
      </c>
      <c r="H599">
        <v>13.458925750394901</v>
      </c>
      <c r="I599">
        <v>10.863979848866499</v>
      </c>
    </row>
    <row r="600" spans="1:9" x14ac:dyDescent="0.25">
      <c r="A600">
        <v>598</v>
      </c>
      <c r="B600">
        <v>83.622940267765102</v>
      </c>
      <c r="C600">
        <v>194.29285391225599</v>
      </c>
      <c r="D600">
        <v>32.917961079010098</v>
      </c>
      <c r="E600">
        <v>6.1650809797370103</v>
      </c>
      <c r="F600">
        <v>0.48210825983209199</v>
      </c>
      <c r="G600">
        <v>0.934283227530881</v>
      </c>
      <c r="H600">
        <v>7.9961622807017498</v>
      </c>
      <c r="I600">
        <v>2.89713261648745</v>
      </c>
    </row>
    <row r="601" spans="1:9" x14ac:dyDescent="0.25">
      <c r="A601">
        <v>599</v>
      </c>
      <c r="B601">
        <v>64.648883897234299</v>
      </c>
      <c r="C601">
        <v>113.73782713364901</v>
      </c>
      <c r="D601">
        <v>29.699475483710302</v>
      </c>
      <c r="E601">
        <v>5.9208841037427202</v>
      </c>
      <c r="F601">
        <v>0.43408645763116999</v>
      </c>
      <c r="G601">
        <v>0.91942297802200101</v>
      </c>
      <c r="H601">
        <v>9.1599788806758191</v>
      </c>
      <c r="I601">
        <v>3.6449893390191899</v>
      </c>
    </row>
    <row r="602" spans="1:9" x14ac:dyDescent="0.25">
      <c r="A602">
        <v>600</v>
      </c>
      <c r="B602">
        <v>60.370611380145199</v>
      </c>
      <c r="C602">
        <v>192.95599999999999</v>
      </c>
      <c r="D602">
        <v>29.454594841082798</v>
      </c>
      <c r="E602">
        <v>9.5181178863662605</v>
      </c>
      <c r="F602">
        <v>0.41417900842773903</v>
      </c>
      <c r="G602">
        <v>0.89044290455395403</v>
      </c>
      <c r="H602">
        <v>8.6345357776463594</v>
      </c>
      <c r="I602">
        <v>3.4662004662004602</v>
      </c>
    </row>
    <row r="603" spans="1:9" x14ac:dyDescent="0.25">
      <c r="A603">
        <v>601</v>
      </c>
      <c r="B603">
        <v>46.401818181818101</v>
      </c>
      <c r="C603">
        <v>141.395815060769</v>
      </c>
      <c r="D603">
        <v>41.4592797312581</v>
      </c>
      <c r="E603">
        <v>10.884132068755401</v>
      </c>
      <c r="F603">
        <v>0.29055302464142102</v>
      </c>
      <c r="G603">
        <v>0.86998019486669798</v>
      </c>
      <c r="H603">
        <v>10.8756983240223</v>
      </c>
      <c r="I603">
        <v>4.6682926829268201</v>
      </c>
    </row>
    <row r="604" spans="1:9" x14ac:dyDescent="0.25">
      <c r="A604">
        <v>602</v>
      </c>
      <c r="B604">
        <v>55.569736253911401</v>
      </c>
      <c r="C604">
        <v>141.771908763505</v>
      </c>
      <c r="D604">
        <v>39.952640151448797</v>
      </c>
      <c r="E604">
        <v>23.420295720585401</v>
      </c>
      <c r="F604">
        <v>0.33447040024713998</v>
      </c>
      <c r="G604">
        <v>0.70783410540481795</v>
      </c>
      <c r="H604">
        <v>9.91039729501267</v>
      </c>
      <c r="I604">
        <v>7.3505747126436702</v>
      </c>
    </row>
    <row r="605" spans="1:9" x14ac:dyDescent="0.25">
      <c r="A605">
        <v>603</v>
      </c>
      <c r="B605">
        <v>75.487346668140106</v>
      </c>
      <c r="C605">
        <v>189.758313869424</v>
      </c>
      <c r="D605">
        <v>40.473265599607998</v>
      </c>
      <c r="E605">
        <v>5.9626314328584096</v>
      </c>
      <c r="F605">
        <v>0.453639105881255</v>
      </c>
      <c r="G605">
        <v>0.93367856599116805</v>
      </c>
      <c r="H605">
        <v>11.9367816091954</v>
      </c>
      <c r="I605">
        <v>2.9021459227467798</v>
      </c>
    </row>
    <row r="606" spans="1:9" x14ac:dyDescent="0.25">
      <c r="A606">
        <v>604</v>
      </c>
      <c r="B606">
        <v>68.510584476101698</v>
      </c>
      <c r="C606">
        <v>135.591368846931</v>
      </c>
      <c r="D606">
        <v>36.393862604949703</v>
      </c>
      <c r="E606">
        <v>21.489957112996301</v>
      </c>
      <c r="F606">
        <v>0.41406132725838202</v>
      </c>
      <c r="G606">
        <v>0.75450500784846297</v>
      </c>
      <c r="H606">
        <v>9.2315968289920693</v>
      </c>
      <c r="I606">
        <v>8.9195046439628491</v>
      </c>
    </row>
    <row r="607" spans="1:9" x14ac:dyDescent="0.25">
      <c r="A607">
        <v>605</v>
      </c>
      <c r="B607">
        <v>64.7261157163191</v>
      </c>
      <c r="C607">
        <v>201.16431166733901</v>
      </c>
      <c r="D607">
        <v>42.290410630236501</v>
      </c>
      <c r="E607">
        <v>10.772364176981901</v>
      </c>
      <c r="F607">
        <v>0.41569589754027902</v>
      </c>
      <c r="G607">
        <v>0.88464936829075802</v>
      </c>
      <c r="H607">
        <v>9.74617845716317</v>
      </c>
      <c r="I607">
        <v>3.1958041958041901</v>
      </c>
    </row>
    <row r="608" spans="1:9" x14ac:dyDescent="0.25">
      <c r="A608">
        <v>606</v>
      </c>
      <c r="B608">
        <v>55.549425577578504</v>
      </c>
      <c r="C608">
        <v>172.52376548917999</v>
      </c>
      <c r="D608">
        <v>48.407735853364301</v>
      </c>
      <c r="E608">
        <v>5.4183986466149001</v>
      </c>
      <c r="F608">
        <v>0.34546951846394902</v>
      </c>
      <c r="G608">
        <v>0.93080344478698396</v>
      </c>
      <c r="H608">
        <v>13.0737664875427</v>
      </c>
      <c r="I608">
        <v>2.5660247592847298</v>
      </c>
    </row>
    <row r="609" spans="1:9" x14ac:dyDescent="0.25">
      <c r="A609">
        <v>607</v>
      </c>
      <c r="B609">
        <v>48.257874963876297</v>
      </c>
      <c r="C609">
        <v>136.83292221674</v>
      </c>
      <c r="D609">
        <v>45.525048564627497</v>
      </c>
      <c r="E609">
        <v>15.5217191481368</v>
      </c>
      <c r="F609">
        <v>0.31193535684797902</v>
      </c>
      <c r="G609">
        <v>0.76936025970709199</v>
      </c>
      <c r="H609">
        <v>11.7158531971244</v>
      </c>
      <c r="I609">
        <v>3.7829224293445498</v>
      </c>
    </row>
    <row r="610" spans="1:9" x14ac:dyDescent="0.25">
      <c r="A610">
        <v>608</v>
      </c>
      <c r="B610">
        <v>64.3353928654698</v>
      </c>
      <c r="C610">
        <v>204.94844444444399</v>
      </c>
      <c r="D610">
        <v>36.454540824957199</v>
      </c>
      <c r="E610">
        <v>6.2075723729516099</v>
      </c>
      <c r="F610">
        <v>0.38733818749245402</v>
      </c>
      <c r="G610">
        <v>0.93357106918153698</v>
      </c>
      <c r="H610">
        <v>7.78776470588235</v>
      </c>
      <c r="I610">
        <v>2.92796332678454</v>
      </c>
    </row>
    <row r="611" spans="1:9" x14ac:dyDescent="0.25">
      <c r="A611">
        <v>609</v>
      </c>
      <c r="B611">
        <v>66.839045220628407</v>
      </c>
      <c r="C611">
        <v>139.175337186897</v>
      </c>
      <c r="D611">
        <v>30.4916600060278</v>
      </c>
      <c r="E611">
        <v>21.770496850917901</v>
      </c>
      <c r="F611">
        <v>0.40046462595604898</v>
      </c>
      <c r="G611">
        <v>0.73768420719232697</v>
      </c>
      <c r="H611">
        <v>6.2433192686357204</v>
      </c>
      <c r="I611">
        <v>7.9305210918114097</v>
      </c>
    </row>
    <row r="612" spans="1:9" x14ac:dyDescent="0.25">
      <c r="A612">
        <v>610</v>
      </c>
      <c r="B612">
        <v>76.472476532622494</v>
      </c>
      <c r="C612">
        <v>175.318018377946</v>
      </c>
      <c r="D612">
        <v>34.085297116464403</v>
      </c>
      <c r="E612">
        <v>6.53873886519892</v>
      </c>
      <c r="F612">
        <v>0.423316752510568</v>
      </c>
      <c r="G612">
        <v>0.91969411633529796</v>
      </c>
      <c r="H612">
        <v>6.5613231552162796</v>
      </c>
      <c r="I612">
        <v>2.7099125364431398</v>
      </c>
    </row>
    <row r="613" spans="1:9" x14ac:dyDescent="0.25">
      <c r="A613">
        <v>611</v>
      </c>
      <c r="B613">
        <v>63.331197634302598</v>
      </c>
      <c r="C613">
        <v>171.33083185840701</v>
      </c>
      <c r="D613">
        <v>39.607375025924398</v>
      </c>
      <c r="E613">
        <v>7.0804713479985502</v>
      </c>
      <c r="F613">
        <v>0.37532998811555801</v>
      </c>
      <c r="G613">
        <v>0.92600526693831198</v>
      </c>
      <c r="H613">
        <v>9.2064708386547398</v>
      </c>
      <c r="I613">
        <v>3.1949860724233901</v>
      </c>
    </row>
    <row r="614" spans="1:9" x14ac:dyDescent="0.25">
      <c r="A614">
        <v>612</v>
      </c>
      <c r="B614">
        <v>94.833865462952701</v>
      </c>
      <c r="C614">
        <v>191.23743306270501</v>
      </c>
      <c r="D614">
        <v>31.5654300884928</v>
      </c>
      <c r="E614">
        <v>7.8698282841108202</v>
      </c>
      <c r="F614">
        <v>0.51650321547231504</v>
      </c>
      <c r="G614">
        <v>0.91098841053098201</v>
      </c>
      <c r="H614">
        <v>6.4563820018365403</v>
      </c>
      <c r="I614">
        <v>2.7924042484711902</v>
      </c>
    </row>
    <row r="615" spans="1:9" x14ac:dyDescent="0.25">
      <c r="A615">
        <v>613</v>
      </c>
      <c r="B615">
        <v>52.142016188373802</v>
      </c>
      <c r="C615">
        <v>147.71562499999999</v>
      </c>
      <c r="D615">
        <v>36.843840986355303</v>
      </c>
      <c r="E615">
        <v>24.012938655509501</v>
      </c>
      <c r="F615">
        <v>0.33092628932845802</v>
      </c>
      <c r="G615">
        <v>0.69416643956456903</v>
      </c>
      <c r="H615">
        <v>7.89768574908648</v>
      </c>
      <c r="I615">
        <v>7.6216216216216202</v>
      </c>
    </row>
    <row r="616" spans="1:9" x14ac:dyDescent="0.25">
      <c r="A616">
        <v>614</v>
      </c>
      <c r="B616">
        <v>57.635131744040102</v>
      </c>
      <c r="C616">
        <v>145.069699134714</v>
      </c>
      <c r="D616">
        <v>38.389322644700997</v>
      </c>
      <c r="E616">
        <v>7.2455590562999701</v>
      </c>
      <c r="F616">
        <v>0.36945831672739798</v>
      </c>
      <c r="G616">
        <v>0.91625374904060197</v>
      </c>
      <c r="H616">
        <v>8.2996294335627301</v>
      </c>
      <c r="I616">
        <v>3.21302722904431</v>
      </c>
    </row>
    <row r="617" spans="1:9" x14ac:dyDescent="0.25">
      <c r="A617">
        <v>615</v>
      </c>
      <c r="B617">
        <v>56.3154811715481</v>
      </c>
      <c r="C617">
        <v>171.70181290790401</v>
      </c>
      <c r="D617">
        <v>38.358394028120202</v>
      </c>
      <c r="E617">
        <v>5.5957885129263598</v>
      </c>
      <c r="F617">
        <v>0.36731236258144101</v>
      </c>
      <c r="G617">
        <v>0.93334227022733696</v>
      </c>
      <c r="H617">
        <v>9.21605839416058</v>
      </c>
      <c r="I617">
        <v>2.8521008403361301</v>
      </c>
    </row>
    <row r="618" spans="1:9" x14ac:dyDescent="0.25">
      <c r="A618">
        <v>616</v>
      </c>
      <c r="B618">
        <v>70.610552080500398</v>
      </c>
      <c r="C618">
        <v>142.006252605252</v>
      </c>
      <c r="D618">
        <v>34.582400661296198</v>
      </c>
      <c r="E618">
        <v>15.540978345300401</v>
      </c>
      <c r="F618">
        <v>0.42491768922647399</v>
      </c>
      <c r="G618">
        <v>0.83661256781230897</v>
      </c>
      <c r="H618">
        <v>7.5099730458221003</v>
      </c>
      <c r="I618">
        <v>5.7031597685803197</v>
      </c>
    </row>
    <row r="619" spans="1:9" x14ac:dyDescent="0.25">
      <c r="A619">
        <v>617</v>
      </c>
      <c r="B619">
        <v>67.086747539482701</v>
      </c>
      <c r="C619">
        <v>166.837788206488</v>
      </c>
      <c r="D619">
        <v>30.871888467446599</v>
      </c>
      <c r="E619">
        <v>4.8942932475265497</v>
      </c>
      <c r="F619">
        <v>0.42877668978323602</v>
      </c>
      <c r="G619">
        <v>0.93894245949768596</v>
      </c>
      <c r="H619">
        <v>6.6663844199830598</v>
      </c>
      <c r="I619">
        <v>2.5549557331030002</v>
      </c>
    </row>
    <row r="620" spans="1:9" x14ac:dyDescent="0.25">
      <c r="A620">
        <v>618</v>
      </c>
      <c r="B620">
        <v>79.914261815140094</v>
      </c>
      <c r="C620">
        <v>162.00084466593401</v>
      </c>
      <c r="D620">
        <v>31.026900205677101</v>
      </c>
      <c r="E620">
        <v>8.2383442011366697</v>
      </c>
      <c r="F620">
        <v>0.47325336529563</v>
      </c>
      <c r="G620">
        <v>0.92317794991648106</v>
      </c>
      <c r="H620">
        <v>6.6748057713651496</v>
      </c>
      <c r="I620">
        <v>3.66378611936267</v>
      </c>
    </row>
    <row r="621" spans="1:9" x14ac:dyDescent="0.25">
      <c r="A621">
        <v>619</v>
      </c>
      <c r="B621">
        <v>81.931184316895695</v>
      </c>
      <c r="C621">
        <v>187.75461989999201</v>
      </c>
      <c r="D621">
        <v>34.104346667196502</v>
      </c>
      <c r="E621">
        <v>4.8276036849328801</v>
      </c>
      <c r="F621">
        <v>0.47559691891339201</v>
      </c>
      <c r="G621">
        <v>0.94488489792224895</v>
      </c>
      <c r="H621">
        <v>7.3506389776357803</v>
      </c>
      <c r="I621">
        <v>2.6835303821831098</v>
      </c>
    </row>
    <row r="622" spans="1:9" x14ac:dyDescent="0.25">
      <c r="A622">
        <v>620</v>
      </c>
      <c r="B622">
        <v>72.286350478735201</v>
      </c>
      <c r="C622">
        <v>117.008685861347</v>
      </c>
      <c r="D622">
        <v>26.150045018869601</v>
      </c>
      <c r="E622">
        <v>13.010867629647301</v>
      </c>
      <c r="F622">
        <v>0.45477584209942901</v>
      </c>
      <c r="G622">
        <v>0.85404872204464199</v>
      </c>
      <c r="H622">
        <v>4.9969512195121899</v>
      </c>
      <c r="I622">
        <v>4.7189316357597502</v>
      </c>
    </row>
    <row r="623" spans="1:9" x14ac:dyDescent="0.25">
      <c r="A623">
        <v>621</v>
      </c>
      <c r="B623">
        <v>74.429583975346603</v>
      </c>
      <c r="C623">
        <v>142.51317726737301</v>
      </c>
      <c r="D623">
        <v>40.9924220097109</v>
      </c>
      <c r="E623">
        <v>8.8773328918520704</v>
      </c>
      <c r="F623">
        <v>0.42627492484782598</v>
      </c>
      <c r="G623">
        <v>0.89230849658796496</v>
      </c>
      <c r="H623">
        <v>8.2530068728522306</v>
      </c>
      <c r="I623">
        <v>3.8624714539456901</v>
      </c>
    </row>
    <row r="624" spans="1:9" x14ac:dyDescent="0.25">
      <c r="A624">
        <v>622</v>
      </c>
      <c r="B624">
        <v>61.497823383084501</v>
      </c>
      <c r="C624">
        <v>172.38507684680201</v>
      </c>
      <c r="D624">
        <v>41.410339152249499</v>
      </c>
      <c r="E624">
        <v>5.1232869395924103</v>
      </c>
      <c r="F624">
        <v>0.36065596869794497</v>
      </c>
      <c r="G624">
        <v>0.94110981506716196</v>
      </c>
      <c r="H624">
        <v>9.2677115987460805</v>
      </c>
      <c r="I624">
        <v>2.7232339403642101</v>
      </c>
    </row>
    <row r="625" spans="1:9" x14ac:dyDescent="0.25">
      <c r="A625">
        <v>623</v>
      </c>
      <c r="B625">
        <v>58.173825018076599</v>
      </c>
      <c r="C625">
        <v>172.91439367103499</v>
      </c>
      <c r="D625">
        <v>45.699599152455697</v>
      </c>
      <c r="E625">
        <v>8.89124978575874</v>
      </c>
      <c r="F625">
        <v>0.37289345548617098</v>
      </c>
      <c r="G625">
        <v>0.90886838879793597</v>
      </c>
      <c r="H625">
        <v>10.8103548574752</v>
      </c>
      <c r="I625">
        <v>3.1560183551006</v>
      </c>
    </row>
    <row r="626" spans="1:9" x14ac:dyDescent="0.25">
      <c r="A626">
        <v>624</v>
      </c>
      <c r="B626">
        <v>44.420955201777097</v>
      </c>
      <c r="C626">
        <v>158.11161731207201</v>
      </c>
      <c r="D626">
        <v>51.645680399569599</v>
      </c>
      <c r="E626">
        <v>16.421760058957702</v>
      </c>
      <c r="F626">
        <v>0.28702840124312601</v>
      </c>
      <c r="G626">
        <v>0.80988240023469404</v>
      </c>
      <c r="H626">
        <v>12.4776754075124</v>
      </c>
      <c r="I626">
        <v>6.5078236130867699</v>
      </c>
    </row>
    <row r="627" spans="1:9" x14ac:dyDescent="0.25">
      <c r="A627">
        <v>625</v>
      </c>
      <c r="B627">
        <v>53.613819415006297</v>
      </c>
      <c r="C627">
        <v>145.041698320249</v>
      </c>
      <c r="D627">
        <v>40.385079619319399</v>
      </c>
      <c r="E627">
        <v>10.003757810539</v>
      </c>
      <c r="F627">
        <v>0.34349642252298801</v>
      </c>
      <c r="G627">
        <v>0.88159591480037303</v>
      </c>
      <c r="H627">
        <v>10.693407466243</v>
      </c>
      <c r="I627">
        <v>4.4250843936639797</v>
      </c>
    </row>
    <row r="628" spans="1:9" x14ac:dyDescent="0.25">
      <c r="A628">
        <v>626</v>
      </c>
      <c r="B628">
        <v>53.551158301158303</v>
      </c>
      <c r="C628">
        <v>195.10188041721699</v>
      </c>
      <c r="D628">
        <v>41.628557536350698</v>
      </c>
      <c r="E628">
        <v>4.8842928550845404</v>
      </c>
      <c r="F628">
        <v>0.34479140006219799</v>
      </c>
      <c r="G628">
        <v>0.95115606704607303</v>
      </c>
      <c r="H628">
        <v>11.6142857142857</v>
      </c>
      <c r="I628">
        <v>2.5183461117196</v>
      </c>
    </row>
    <row r="629" spans="1:9" x14ac:dyDescent="0.25">
      <c r="A629">
        <v>627</v>
      </c>
      <c r="B629">
        <v>88.549283154121795</v>
      </c>
      <c r="C629">
        <v>169.613092481086</v>
      </c>
      <c r="D629">
        <v>33.402837879699099</v>
      </c>
      <c r="E629">
        <v>10.902432990709</v>
      </c>
      <c r="F629">
        <v>0.526652117195479</v>
      </c>
      <c r="G629">
        <v>0.90574644162178897</v>
      </c>
      <c r="H629">
        <v>10.984716157205201</v>
      </c>
      <c r="I629">
        <v>4.2694029850746196</v>
      </c>
    </row>
    <row r="630" spans="1:9" x14ac:dyDescent="0.25">
      <c r="A630">
        <v>628</v>
      </c>
      <c r="B630">
        <v>54.594334975369399</v>
      </c>
      <c r="C630">
        <v>121.788848500584</v>
      </c>
      <c r="D630">
        <v>40.876446649078403</v>
      </c>
      <c r="E630">
        <v>17.447529087773201</v>
      </c>
      <c r="F630">
        <v>0.35333221051913899</v>
      </c>
      <c r="G630">
        <v>0.79301411649560605</v>
      </c>
      <c r="H630">
        <v>11.107111501316901</v>
      </c>
      <c r="I630">
        <v>7.1215733015494598</v>
      </c>
    </row>
    <row r="631" spans="1:9" x14ac:dyDescent="0.25">
      <c r="A631">
        <v>629</v>
      </c>
      <c r="B631">
        <v>76.844456404736206</v>
      </c>
      <c r="C631">
        <v>142.779743746186</v>
      </c>
      <c r="D631">
        <v>33.037901661508201</v>
      </c>
      <c r="E631">
        <v>15.687380046566201</v>
      </c>
      <c r="F631">
        <v>0.48931904725757902</v>
      </c>
      <c r="G631">
        <v>0.82229908699065801</v>
      </c>
      <c r="H631">
        <v>9.2299908003679807</v>
      </c>
      <c r="I631">
        <v>4.9117199391171997</v>
      </c>
    </row>
    <row r="632" spans="1:9" x14ac:dyDescent="0.25">
      <c r="A632">
        <v>630</v>
      </c>
      <c r="B632">
        <v>86.620238900157702</v>
      </c>
      <c r="C632">
        <v>180.20447177726899</v>
      </c>
      <c r="D632">
        <v>32.565657814441401</v>
      </c>
      <c r="E632">
        <v>9.0767580627509297</v>
      </c>
      <c r="F632">
        <v>0.481451370463578</v>
      </c>
      <c r="G632">
        <v>0.90189486677721997</v>
      </c>
      <c r="H632">
        <v>7.3509775870290799</v>
      </c>
      <c r="I632">
        <v>3.4403686635944699</v>
      </c>
    </row>
    <row r="633" spans="1:9" x14ac:dyDescent="0.25">
      <c r="A633">
        <v>631</v>
      </c>
      <c r="B633">
        <v>81.637636080870905</v>
      </c>
      <c r="C633">
        <v>154.417663617171</v>
      </c>
      <c r="D633">
        <v>27.611866342281299</v>
      </c>
      <c r="E633">
        <v>9.8881706719556295</v>
      </c>
      <c r="F633">
        <v>0.484130553100729</v>
      </c>
      <c r="G633">
        <v>0.89283092677374798</v>
      </c>
      <c r="H633">
        <v>6.9253617669459198</v>
      </c>
      <c r="I633">
        <v>4.1493034524530499</v>
      </c>
    </row>
    <row r="634" spans="1:9" x14ac:dyDescent="0.25">
      <c r="A634">
        <v>632</v>
      </c>
      <c r="B634">
        <v>75.773182825192507</v>
      </c>
      <c r="C634">
        <v>113.617511520737</v>
      </c>
      <c r="D634">
        <v>28.2065797977715</v>
      </c>
      <c r="E634">
        <v>12.085312103111599</v>
      </c>
      <c r="F634">
        <v>0.46265692740675302</v>
      </c>
      <c r="G634">
        <v>0.87381271585102005</v>
      </c>
      <c r="H634">
        <v>6.4874283193647901</v>
      </c>
      <c r="I634">
        <v>5.6349999999999998</v>
      </c>
    </row>
    <row r="635" spans="1:9" x14ac:dyDescent="0.25">
      <c r="A635">
        <v>633</v>
      </c>
      <c r="B635">
        <v>79.997684454267898</v>
      </c>
      <c r="C635">
        <v>141.961312659942</v>
      </c>
      <c r="D635">
        <v>26.229844857257699</v>
      </c>
      <c r="E635">
        <v>17.609723807891999</v>
      </c>
      <c r="F635">
        <v>0.497724149668335</v>
      </c>
      <c r="G635">
        <v>0.80754293870132399</v>
      </c>
      <c r="H635">
        <v>5.5499773857982797</v>
      </c>
      <c r="I635">
        <v>7.1310080816673702</v>
      </c>
    </row>
    <row r="636" spans="1:9" x14ac:dyDescent="0.25">
      <c r="A636">
        <v>634</v>
      </c>
      <c r="B636">
        <v>83.748403049659998</v>
      </c>
      <c r="C636">
        <v>145.802720697968</v>
      </c>
      <c r="D636">
        <v>33.455689221595101</v>
      </c>
      <c r="E636">
        <v>6.1710334930822102</v>
      </c>
      <c r="F636">
        <v>0.50684488362174096</v>
      </c>
      <c r="G636">
        <v>0.91580144694160603</v>
      </c>
      <c r="H636">
        <v>8.04113924050632</v>
      </c>
      <c r="I636">
        <v>3.3255813953488298</v>
      </c>
    </row>
    <row r="637" spans="1:9" x14ac:dyDescent="0.25">
      <c r="A637">
        <v>635</v>
      </c>
      <c r="B637">
        <v>80.738866396761097</v>
      </c>
      <c r="C637">
        <v>102.97277227722699</v>
      </c>
      <c r="D637">
        <v>35.387164528564803</v>
      </c>
      <c r="E637">
        <v>22.354101137441699</v>
      </c>
      <c r="F637">
        <v>0.459372967279912</v>
      </c>
      <c r="G637">
        <v>0.67884751564078605</v>
      </c>
      <c r="H637">
        <v>8.4234449760765493</v>
      </c>
      <c r="I637">
        <v>7.6547619047618998</v>
      </c>
    </row>
    <row r="638" spans="1:9" x14ac:dyDescent="0.25">
      <c r="A638">
        <v>636</v>
      </c>
      <c r="B638">
        <v>77.300495426829201</v>
      </c>
      <c r="C638">
        <v>159.58249290120401</v>
      </c>
      <c r="D638">
        <v>25.3404253701807</v>
      </c>
      <c r="E638">
        <v>6.2450090434770003</v>
      </c>
      <c r="F638">
        <v>0.48988235087525001</v>
      </c>
      <c r="G638">
        <v>0.92315089212481805</v>
      </c>
      <c r="H638">
        <v>5.5150624540778797</v>
      </c>
      <c r="I638">
        <v>2.95603968099591</v>
      </c>
    </row>
    <row r="639" spans="1:9" x14ac:dyDescent="0.25">
      <c r="A639">
        <v>637</v>
      </c>
      <c r="B639">
        <v>62.9687365552846</v>
      </c>
      <c r="C639">
        <v>109.506391347099</v>
      </c>
      <c r="D639">
        <v>34.729341584686402</v>
      </c>
      <c r="E639">
        <v>10.452556314980001</v>
      </c>
      <c r="F639">
        <v>0.42550605897036903</v>
      </c>
      <c r="G639">
        <v>0.81809218351297597</v>
      </c>
      <c r="H639">
        <v>7.7599569429494002</v>
      </c>
      <c r="I639">
        <v>3.8886183810103399</v>
      </c>
    </row>
    <row r="640" spans="1:9" x14ac:dyDescent="0.25">
      <c r="A640">
        <v>638</v>
      </c>
      <c r="B640">
        <v>50.7146307798481</v>
      </c>
      <c r="C640">
        <v>180.144626010781</v>
      </c>
      <c r="D640">
        <v>36.198662212867902</v>
      </c>
      <c r="E640">
        <v>8.4607918501033907</v>
      </c>
      <c r="F640">
        <v>0.345202018348712</v>
      </c>
      <c r="G640">
        <v>0.92335802575542303</v>
      </c>
      <c r="H640">
        <v>8.0067204301075208</v>
      </c>
      <c r="I640">
        <v>3.6200070696359101</v>
      </c>
    </row>
    <row r="641" spans="1:9" x14ac:dyDescent="0.25">
      <c r="A641">
        <v>639</v>
      </c>
      <c r="B641">
        <v>60.744476638898902</v>
      </c>
      <c r="C641">
        <v>165.20760902714201</v>
      </c>
      <c r="D641">
        <v>32.862335621472603</v>
      </c>
      <c r="E641">
        <v>7.33548546445782</v>
      </c>
      <c r="F641">
        <v>0.41475077759600298</v>
      </c>
      <c r="G641">
        <v>0.906156939029089</v>
      </c>
      <c r="H641">
        <v>8.2208892025405795</v>
      </c>
      <c r="I641">
        <v>2.96450704225352</v>
      </c>
    </row>
    <row r="642" spans="1:9" x14ac:dyDescent="0.25">
      <c r="A642">
        <v>640</v>
      </c>
      <c r="B642">
        <v>43.993392664509102</v>
      </c>
      <c r="C642">
        <v>172.61505260318299</v>
      </c>
      <c r="D642">
        <v>45.240232385239402</v>
      </c>
      <c r="E642">
        <v>7.6653267983320399</v>
      </c>
      <c r="F642">
        <v>0.28830704653009898</v>
      </c>
      <c r="G642">
        <v>0.91522274723289998</v>
      </c>
      <c r="H642">
        <v>10.1563015960374</v>
      </c>
      <c r="I642">
        <v>3.18371757925072</v>
      </c>
    </row>
    <row r="643" spans="1:9" x14ac:dyDescent="0.25">
      <c r="A643">
        <v>641</v>
      </c>
      <c r="B643">
        <v>68.864815430661693</v>
      </c>
      <c r="C643">
        <v>194.08393666958301</v>
      </c>
      <c r="D643">
        <v>29.3800220368379</v>
      </c>
      <c r="E643">
        <v>4.8975979930797902</v>
      </c>
      <c r="F643">
        <v>0.43919633179405498</v>
      </c>
      <c r="G643">
        <v>0.94730422127366998</v>
      </c>
      <c r="H643">
        <v>6.3324324324324301</v>
      </c>
      <c r="I643">
        <v>2.6490708322111498</v>
      </c>
    </row>
    <row r="644" spans="1:9" x14ac:dyDescent="0.25">
      <c r="A644">
        <v>642</v>
      </c>
      <c r="B644">
        <v>66.215900353682898</v>
      </c>
      <c r="C644">
        <v>182.44908583037</v>
      </c>
      <c r="D644">
        <v>31.328421340723601</v>
      </c>
      <c r="E644">
        <v>5.2764162661809397</v>
      </c>
      <c r="F644">
        <v>0.41046741613302801</v>
      </c>
      <c r="G644">
        <v>0.94434071650310503</v>
      </c>
      <c r="H644">
        <v>6.5057034220532302</v>
      </c>
      <c r="I644">
        <v>2.8346186803770301</v>
      </c>
    </row>
    <row r="645" spans="1:9" x14ac:dyDescent="0.25">
      <c r="A645">
        <v>643</v>
      </c>
      <c r="B645">
        <v>83.211558007840793</v>
      </c>
      <c r="C645">
        <v>142.590700118218</v>
      </c>
      <c r="D645">
        <v>26.5223953289834</v>
      </c>
      <c r="E645">
        <v>18.203620612124201</v>
      </c>
      <c r="F645">
        <v>0.50822655882007794</v>
      </c>
      <c r="G645">
        <v>0.80371527316338898</v>
      </c>
      <c r="H645">
        <v>5.5287833827893103</v>
      </c>
      <c r="I645">
        <v>6.5626477541371102</v>
      </c>
    </row>
    <row r="646" spans="1:9" x14ac:dyDescent="0.25">
      <c r="A646">
        <v>644</v>
      </c>
      <c r="B646">
        <v>42.765315452605897</v>
      </c>
      <c r="C646">
        <v>92.668264486113003</v>
      </c>
      <c r="D646">
        <v>56.223445131359298</v>
      </c>
      <c r="E646">
        <v>8.1996290029427801</v>
      </c>
      <c r="F646">
        <v>0.24980682727671899</v>
      </c>
      <c r="G646">
        <v>0.82202133021096802</v>
      </c>
      <c r="H646">
        <v>15.9410526315789</v>
      </c>
      <c r="I646">
        <v>3.6069699903194499</v>
      </c>
    </row>
    <row r="647" spans="1:9" x14ac:dyDescent="0.25">
      <c r="A647">
        <v>645</v>
      </c>
      <c r="B647">
        <v>59.023854961832001</v>
      </c>
      <c r="C647">
        <v>112.22939424031701</v>
      </c>
      <c r="D647">
        <v>56.872180817836401</v>
      </c>
      <c r="E647">
        <v>27.0472168768604</v>
      </c>
      <c r="F647">
        <v>0.36270603005745899</v>
      </c>
      <c r="G647">
        <v>0.65693231528121798</v>
      </c>
      <c r="H647">
        <v>19.5574803149606</v>
      </c>
      <c r="I647">
        <v>8.7433155080213893</v>
      </c>
    </row>
    <row r="648" spans="1:9" x14ac:dyDescent="0.25">
      <c r="A648">
        <v>646</v>
      </c>
      <c r="B648">
        <v>78.947747329307902</v>
      </c>
      <c r="C648">
        <v>138.318886428345</v>
      </c>
      <c r="D648">
        <v>49.327051710999001</v>
      </c>
      <c r="E648">
        <v>19.096685883376001</v>
      </c>
      <c r="F648">
        <v>0.42116164628515601</v>
      </c>
      <c r="G648">
        <v>0.78733269080567003</v>
      </c>
      <c r="H648">
        <v>13.201612903225801</v>
      </c>
      <c r="I648">
        <v>7.7217099748533098</v>
      </c>
    </row>
    <row r="649" spans="1:9" x14ac:dyDescent="0.25">
      <c r="A649">
        <v>647</v>
      </c>
      <c r="B649">
        <v>65.818612312126803</v>
      </c>
      <c r="C649">
        <v>171.89926979966299</v>
      </c>
      <c r="D649">
        <v>43.718396196171099</v>
      </c>
      <c r="E649">
        <v>10.1481874288675</v>
      </c>
      <c r="F649">
        <v>0.39347441444146902</v>
      </c>
      <c r="G649">
        <v>0.89539241166459005</v>
      </c>
      <c r="H649">
        <v>10.7877586966094</v>
      </c>
      <c r="I649">
        <v>4.2929841897233203</v>
      </c>
    </row>
    <row r="650" spans="1:9" x14ac:dyDescent="0.25">
      <c r="A650">
        <v>648</v>
      </c>
      <c r="B650">
        <v>67.633981403212104</v>
      </c>
      <c r="C650">
        <v>91.4027168529786</v>
      </c>
      <c r="D650">
        <v>48.016844246962798</v>
      </c>
      <c r="E650">
        <v>12.5717078276534</v>
      </c>
      <c r="F650">
        <v>0.40657800334306299</v>
      </c>
      <c r="G650">
        <v>0.79147343120224301</v>
      </c>
      <c r="H650">
        <v>16.112224448897699</v>
      </c>
      <c r="I650">
        <v>5.3613707165109004</v>
      </c>
    </row>
    <row r="651" spans="1:9" x14ac:dyDescent="0.25">
      <c r="A651">
        <v>649</v>
      </c>
      <c r="B651">
        <v>52.7432592242194</v>
      </c>
      <c r="C651">
        <v>157.62547388671899</v>
      </c>
      <c r="D651">
        <v>49.940615580057298</v>
      </c>
      <c r="E651">
        <v>7.4853496206685302</v>
      </c>
      <c r="F651">
        <v>0.332107585134848</v>
      </c>
      <c r="G651">
        <v>0.90093989135731101</v>
      </c>
      <c r="H651">
        <v>14.5777559055118</v>
      </c>
      <c r="I651">
        <v>3.05095238095238</v>
      </c>
    </row>
    <row r="652" spans="1:9" x14ac:dyDescent="0.25">
      <c r="A652">
        <v>650</v>
      </c>
      <c r="B652">
        <v>61.167816091954002</v>
      </c>
      <c r="C652">
        <v>183.39687636841299</v>
      </c>
      <c r="D652">
        <v>54.612848086928501</v>
      </c>
      <c r="E652">
        <v>6.59362932376769</v>
      </c>
      <c r="F652">
        <v>0.35144466828600401</v>
      </c>
      <c r="G652">
        <v>0.93014374338771599</v>
      </c>
      <c r="H652">
        <v>15.0922413793103</v>
      </c>
      <c r="I652">
        <v>2.733395696913</v>
      </c>
    </row>
    <row r="653" spans="1:9" x14ac:dyDescent="0.25">
      <c r="A653">
        <v>651</v>
      </c>
      <c r="B653">
        <v>99.729564553093894</v>
      </c>
      <c r="C653">
        <v>194.78167834297801</v>
      </c>
      <c r="D653">
        <v>28.577586885797899</v>
      </c>
      <c r="E653">
        <v>3.24631546362582</v>
      </c>
      <c r="F653">
        <v>0.60605580349368104</v>
      </c>
      <c r="G653">
        <v>0.96632950591234801</v>
      </c>
      <c r="H653">
        <v>9.3241455347298707</v>
      </c>
      <c r="I653">
        <v>2.3538837588267199</v>
      </c>
    </row>
    <row r="654" spans="1:9" x14ac:dyDescent="0.25">
      <c r="A654">
        <v>652</v>
      </c>
      <c r="B654">
        <v>60.881961983251301</v>
      </c>
      <c r="C654">
        <v>136.38045278851399</v>
      </c>
      <c r="D654">
        <v>49.6666161003387</v>
      </c>
      <c r="E654">
        <v>14.879015841257001</v>
      </c>
      <c r="F654">
        <v>0.36115138146690501</v>
      </c>
      <c r="G654">
        <v>0.82041775486674196</v>
      </c>
      <c r="H654">
        <v>12.4598003152916</v>
      </c>
      <c r="I654">
        <v>5.5065474289364396</v>
      </c>
    </row>
    <row r="655" spans="1:9" x14ac:dyDescent="0.25">
      <c r="A655">
        <v>653</v>
      </c>
      <c r="B655">
        <v>79.237659574467997</v>
      </c>
      <c r="C655">
        <v>153.266209804955</v>
      </c>
      <c r="D655">
        <v>37.933412710487701</v>
      </c>
      <c r="E655">
        <v>20.0845787436247</v>
      </c>
      <c r="F655">
        <v>0.47380709279278599</v>
      </c>
      <c r="G655">
        <v>0.79932206720727705</v>
      </c>
      <c r="H655">
        <v>10.807557732680101</v>
      </c>
      <c r="I655">
        <v>6.7752659574468002</v>
      </c>
    </row>
    <row r="656" spans="1:9" x14ac:dyDescent="0.25">
      <c r="A656">
        <v>654</v>
      </c>
      <c r="B656">
        <v>91.996324796140996</v>
      </c>
      <c r="C656">
        <v>141.00164136232999</v>
      </c>
      <c r="D656">
        <v>42.135453156339103</v>
      </c>
      <c r="E656">
        <v>29.177416739301901</v>
      </c>
      <c r="F656">
        <v>0.47353842939968699</v>
      </c>
      <c r="G656">
        <v>0.68458555911458696</v>
      </c>
      <c r="H656">
        <v>9.8601941747572805</v>
      </c>
      <c r="I656">
        <v>6.5159235668789801</v>
      </c>
    </row>
    <row r="657" spans="1:9" x14ac:dyDescent="0.25">
      <c r="A657">
        <v>655</v>
      </c>
      <c r="B657">
        <v>89.951142076020801</v>
      </c>
      <c r="C657">
        <v>130.75866388308901</v>
      </c>
      <c r="D657">
        <v>37.267248410679798</v>
      </c>
      <c r="E657">
        <v>20.620942073307599</v>
      </c>
      <c r="F657">
        <v>0.53194594802816897</v>
      </c>
      <c r="G657">
        <v>0.77505090515679598</v>
      </c>
      <c r="H657">
        <v>9.3518720465285305</v>
      </c>
      <c r="I657">
        <v>8.8041155520379899</v>
      </c>
    </row>
    <row r="658" spans="1:9" x14ac:dyDescent="0.25">
      <c r="A658">
        <v>656</v>
      </c>
      <c r="B658">
        <v>74.508260814730704</v>
      </c>
      <c r="C658">
        <v>208.72144392557999</v>
      </c>
      <c r="D658">
        <v>37.981317069423802</v>
      </c>
      <c r="E658">
        <v>5.6705192999872898</v>
      </c>
      <c r="F658">
        <v>0.45657002771672001</v>
      </c>
      <c r="G658">
        <v>0.95297061345503098</v>
      </c>
      <c r="H658">
        <v>8.6671626984126906</v>
      </c>
      <c r="I658">
        <v>3.0283719882909201</v>
      </c>
    </row>
    <row r="659" spans="1:9" x14ac:dyDescent="0.25">
      <c r="A659">
        <v>657</v>
      </c>
      <c r="B659">
        <v>91.155329210622</v>
      </c>
      <c r="C659">
        <v>176.81427431842701</v>
      </c>
      <c r="D659">
        <v>34.079071386212497</v>
      </c>
      <c r="E659">
        <v>6.5471919450200202</v>
      </c>
      <c r="F659">
        <v>0.52727909467623002</v>
      </c>
      <c r="G659">
        <v>0.93223701078784704</v>
      </c>
      <c r="H659">
        <v>7.0822981366459601</v>
      </c>
      <c r="I659">
        <v>2.48913472935598</v>
      </c>
    </row>
    <row r="660" spans="1:9" x14ac:dyDescent="0.25">
      <c r="A660">
        <v>658</v>
      </c>
      <c r="B660">
        <v>77.172489959839297</v>
      </c>
      <c r="C660">
        <v>134.05071174377201</v>
      </c>
      <c r="D660">
        <v>42.690935260451198</v>
      </c>
      <c r="E660">
        <v>7.5121450615312604</v>
      </c>
      <c r="F660">
        <v>0.464963986721665</v>
      </c>
      <c r="G660">
        <v>0.89322903539073295</v>
      </c>
      <c r="H660">
        <v>13.472418670438399</v>
      </c>
      <c r="I660">
        <v>3.2947253942359902</v>
      </c>
    </row>
    <row r="661" spans="1:9" x14ac:dyDescent="0.25">
      <c r="A661">
        <v>659</v>
      </c>
      <c r="B661">
        <v>63.674609869253402</v>
      </c>
      <c r="C661">
        <v>162.34774609015599</v>
      </c>
      <c r="D661">
        <v>41.6006305769899</v>
      </c>
      <c r="E661">
        <v>5.5704768340402397</v>
      </c>
      <c r="F661">
        <v>0.37344007882806501</v>
      </c>
      <c r="G661">
        <v>0.93034255636605601</v>
      </c>
      <c r="H661">
        <v>10.169179229480701</v>
      </c>
      <c r="I661">
        <v>2.5241292488459899</v>
      </c>
    </row>
    <row r="662" spans="1:9" x14ac:dyDescent="0.25">
      <c r="A662">
        <v>660</v>
      </c>
      <c r="B662">
        <v>81.699462022430893</v>
      </c>
      <c r="C662">
        <v>174.53781512604999</v>
      </c>
      <c r="D662">
        <v>36.495934686025102</v>
      </c>
      <c r="E662">
        <v>21.2780642929539</v>
      </c>
      <c r="F662">
        <v>0.49196879161217599</v>
      </c>
      <c r="G662">
        <v>0.80038265933774899</v>
      </c>
      <c r="H662">
        <v>9.0078711985688695</v>
      </c>
      <c r="I662">
        <v>8.0736842105263094</v>
      </c>
    </row>
    <row r="663" spans="1:9" x14ac:dyDescent="0.25">
      <c r="A663">
        <v>661</v>
      </c>
      <c r="B663">
        <v>88.017490899405104</v>
      </c>
      <c r="C663">
        <v>168.291942253879</v>
      </c>
      <c r="D663">
        <v>38.396577669263799</v>
      </c>
      <c r="E663">
        <v>11.8580044088613</v>
      </c>
      <c r="F663">
        <v>0.50680676697146299</v>
      </c>
      <c r="G663">
        <v>0.86486074952005798</v>
      </c>
      <c r="H663">
        <v>8.8977313647821301</v>
      </c>
      <c r="I663">
        <v>2.87259722843093</v>
      </c>
    </row>
    <row r="664" spans="1:9" x14ac:dyDescent="0.25">
      <c r="A664">
        <v>662</v>
      </c>
      <c r="B664">
        <v>63.694324402189501</v>
      </c>
      <c r="C664">
        <v>192.443534682527</v>
      </c>
      <c r="D664">
        <v>43.344782100621799</v>
      </c>
      <c r="E664">
        <v>5.0507440036616202</v>
      </c>
      <c r="F664">
        <v>0.35747962933535599</v>
      </c>
      <c r="G664">
        <v>0.95043002811546096</v>
      </c>
      <c r="H664">
        <v>9.5089820359281401</v>
      </c>
      <c r="I664">
        <v>2.5500495540138699</v>
      </c>
    </row>
    <row r="665" spans="1:9" x14ac:dyDescent="0.25">
      <c r="A665">
        <v>663</v>
      </c>
      <c r="B665">
        <v>115.0864943223</v>
      </c>
      <c r="C665">
        <v>175.77546777546701</v>
      </c>
      <c r="D665">
        <v>22.933619950980301</v>
      </c>
      <c r="E665">
        <v>14.3075257025888</v>
      </c>
      <c r="F665">
        <v>0.71371763542351596</v>
      </c>
      <c r="G665">
        <v>0.84959397196252695</v>
      </c>
      <c r="H665">
        <v>5.8658568787958796</v>
      </c>
      <c r="I665">
        <v>4.8194574368568697</v>
      </c>
    </row>
    <row r="666" spans="1:9" x14ac:dyDescent="0.25">
      <c r="A666">
        <v>664</v>
      </c>
      <c r="B666">
        <v>72.648255813953398</v>
      </c>
      <c r="C666">
        <v>141.65257788303799</v>
      </c>
      <c r="D666">
        <v>43.1167332236937</v>
      </c>
      <c r="E666">
        <v>6.7921164058922896</v>
      </c>
      <c r="F666">
        <v>0.45179199225636502</v>
      </c>
      <c r="G666">
        <v>0.90389394596376105</v>
      </c>
      <c r="H666">
        <v>13.3191278493557</v>
      </c>
      <c r="I666">
        <v>2.9679945522642099</v>
      </c>
    </row>
    <row r="667" spans="1:9" x14ac:dyDescent="0.25">
      <c r="A667">
        <v>665</v>
      </c>
      <c r="B667">
        <v>59.5722045105679</v>
      </c>
      <c r="C667">
        <v>153.274755055242</v>
      </c>
      <c r="D667">
        <v>45.394548774554302</v>
      </c>
      <c r="E667">
        <v>9.0703549954696907</v>
      </c>
      <c r="F667">
        <v>0.37621909519604602</v>
      </c>
      <c r="G667">
        <v>0.89859941154182399</v>
      </c>
      <c r="H667">
        <v>12.782862706913299</v>
      </c>
      <c r="I667">
        <v>4.3518299881936198</v>
      </c>
    </row>
    <row r="668" spans="1:9" x14ac:dyDescent="0.25">
      <c r="A668">
        <v>666</v>
      </c>
      <c r="B668">
        <v>67.705668966498294</v>
      </c>
      <c r="C668">
        <v>178.67882395500999</v>
      </c>
      <c r="D668">
        <v>33.549812181040799</v>
      </c>
      <c r="E668">
        <v>9.4836762996652304</v>
      </c>
      <c r="F668">
        <v>0.49751420342873098</v>
      </c>
      <c r="G668">
        <v>0.90540720717259204</v>
      </c>
      <c r="H668">
        <v>8.5088145896656506</v>
      </c>
      <c r="I668">
        <v>2.8956098956098901</v>
      </c>
    </row>
    <row r="669" spans="1:9" x14ac:dyDescent="0.25">
      <c r="A669">
        <v>667</v>
      </c>
      <c r="B669">
        <v>74.238566912539497</v>
      </c>
      <c r="C669">
        <v>176.35948021263999</v>
      </c>
      <c r="D669">
        <v>23.1598315220761</v>
      </c>
      <c r="E669">
        <v>5.8098520831316796</v>
      </c>
      <c r="F669">
        <v>0.54079097886580496</v>
      </c>
      <c r="G669">
        <v>0.93594726016446494</v>
      </c>
      <c r="H669">
        <v>5.56265432098765</v>
      </c>
      <c r="I669">
        <v>3.0273534635879198</v>
      </c>
    </row>
    <row r="670" spans="1:9" x14ac:dyDescent="0.25">
      <c r="A670">
        <v>668</v>
      </c>
      <c r="B670">
        <v>81.581619639725801</v>
      </c>
      <c r="C670">
        <v>194.65609963204</v>
      </c>
      <c r="D670">
        <v>20.1366076370524</v>
      </c>
      <c r="E670">
        <v>13.375605454934901</v>
      </c>
      <c r="F670">
        <v>0.60653532079081895</v>
      </c>
      <c r="G670">
        <v>0.84444051400876496</v>
      </c>
      <c r="H670">
        <v>5.5991098938719599</v>
      </c>
      <c r="I670">
        <v>4.5303867403314904</v>
      </c>
    </row>
    <row r="671" spans="1:9" x14ac:dyDescent="0.25">
      <c r="A671">
        <v>669</v>
      </c>
      <c r="B671">
        <v>68.540050672383501</v>
      </c>
      <c r="C671">
        <v>126.849682471175</v>
      </c>
      <c r="D671">
        <v>37.630004147220497</v>
      </c>
      <c r="E671">
        <v>10.836139345937401</v>
      </c>
      <c r="F671">
        <v>0.44256640263605701</v>
      </c>
      <c r="G671">
        <v>0.86648411376074697</v>
      </c>
      <c r="H671">
        <v>9.7503201024327701</v>
      </c>
      <c r="I671">
        <v>4.7287336618812903</v>
      </c>
    </row>
    <row r="672" spans="1:9" x14ac:dyDescent="0.25">
      <c r="A672">
        <v>670</v>
      </c>
      <c r="B672">
        <v>45.996982690169901</v>
      </c>
      <c r="C672">
        <v>160.177250138045</v>
      </c>
      <c r="D672">
        <v>49.249026064291101</v>
      </c>
      <c r="E672">
        <v>16.969868629095298</v>
      </c>
      <c r="F672">
        <v>0.30204803999500002</v>
      </c>
      <c r="G672">
        <v>0.79986687795108802</v>
      </c>
      <c r="H672">
        <v>14.641460234680499</v>
      </c>
      <c r="I672">
        <v>5.5879888268156401</v>
      </c>
    </row>
    <row r="673" spans="1:9" x14ac:dyDescent="0.25">
      <c r="A673">
        <v>671</v>
      </c>
      <c r="B673">
        <v>35.9229122055674</v>
      </c>
      <c r="C673">
        <v>153.08944823121701</v>
      </c>
      <c r="D673">
        <v>51.8311609144709</v>
      </c>
      <c r="E673">
        <v>6.7118807723655003</v>
      </c>
      <c r="F673">
        <v>0.24271776493278299</v>
      </c>
      <c r="G673">
        <v>0.92951112230183197</v>
      </c>
      <c r="H673">
        <v>14.8845070422535</v>
      </c>
      <c r="I673">
        <v>3.4032179424670801</v>
      </c>
    </row>
    <row r="674" spans="1:9" x14ac:dyDescent="0.25">
      <c r="A674">
        <v>672</v>
      </c>
      <c r="B674">
        <v>46.799047807974603</v>
      </c>
      <c r="C674">
        <v>170.91364687740901</v>
      </c>
      <c r="D674">
        <v>35.001896013686597</v>
      </c>
      <c r="E674">
        <v>16.394877479343201</v>
      </c>
      <c r="F674">
        <v>0.32691345187001902</v>
      </c>
      <c r="G674">
        <v>0.84025748946039702</v>
      </c>
      <c r="H674">
        <v>10.130896727581799</v>
      </c>
      <c r="I674">
        <v>6.2507970244420799</v>
      </c>
    </row>
    <row r="675" spans="1:9" x14ac:dyDescent="0.25">
      <c r="A675">
        <v>673</v>
      </c>
      <c r="B675">
        <v>38.908100644369398</v>
      </c>
      <c r="C675">
        <v>171.37219998296499</v>
      </c>
      <c r="D675">
        <v>50.891119423847599</v>
      </c>
      <c r="E675">
        <v>5.6346466766432304</v>
      </c>
      <c r="F675">
        <v>0.26383033418764101</v>
      </c>
      <c r="G675">
        <v>0.92879898591758903</v>
      </c>
      <c r="H675">
        <v>13.3325015595757</v>
      </c>
      <c r="I675">
        <v>2.82633053221288</v>
      </c>
    </row>
    <row r="676" spans="1:9" x14ac:dyDescent="0.25">
      <c r="A676">
        <v>674</v>
      </c>
      <c r="B676">
        <v>64.716776583250507</v>
      </c>
      <c r="C676">
        <v>198.30612747512501</v>
      </c>
      <c r="D676">
        <v>31.616347687153802</v>
      </c>
      <c r="E676">
        <v>3.7996660790632801</v>
      </c>
      <c r="F676">
        <v>0.43402579831050098</v>
      </c>
      <c r="G676">
        <v>0.960806423807401</v>
      </c>
      <c r="H676">
        <v>8.2223085891954906</v>
      </c>
      <c r="I676">
        <v>2.2044873056484899</v>
      </c>
    </row>
    <row r="677" spans="1:9" x14ac:dyDescent="0.25">
      <c r="A677">
        <v>675</v>
      </c>
      <c r="B677">
        <v>65.364726255494801</v>
      </c>
      <c r="C677">
        <v>181.197984649924</v>
      </c>
      <c r="D677">
        <v>36.847270171079302</v>
      </c>
      <c r="E677">
        <v>14.8559104331404</v>
      </c>
      <c r="F677">
        <v>0.41379716357847102</v>
      </c>
      <c r="G677">
        <v>0.855425931976739</v>
      </c>
      <c r="H677">
        <v>9.7830717488789194</v>
      </c>
      <c r="I677">
        <v>3.7516129032258001</v>
      </c>
    </row>
    <row r="678" spans="1:9" x14ac:dyDescent="0.25">
      <c r="A678">
        <v>676</v>
      </c>
      <c r="B678">
        <v>68.972558313583605</v>
      </c>
      <c r="C678">
        <v>174.53564965616999</v>
      </c>
      <c r="D678">
        <v>38.271524054770801</v>
      </c>
      <c r="E678">
        <v>5.5928810811430401</v>
      </c>
      <c r="F678">
        <v>0.42771215187148298</v>
      </c>
      <c r="G678">
        <v>0.93049434435421796</v>
      </c>
      <c r="H678">
        <v>9.9036206017338095</v>
      </c>
      <c r="I678">
        <v>2.7515692104393699</v>
      </c>
    </row>
    <row r="679" spans="1:9" x14ac:dyDescent="0.25">
      <c r="A679">
        <v>677</v>
      </c>
      <c r="B679">
        <v>59.3100551548578</v>
      </c>
      <c r="C679">
        <v>178.32964842334101</v>
      </c>
      <c r="D679">
        <v>38.809891692850101</v>
      </c>
      <c r="E679">
        <v>9.2758151325068994</v>
      </c>
      <c r="F679">
        <v>0.37754989035847603</v>
      </c>
      <c r="G679">
        <v>0.91963804872215305</v>
      </c>
      <c r="H679">
        <v>8.2662743655755797</v>
      </c>
      <c r="I679">
        <v>3.7321596982081102</v>
      </c>
    </row>
    <row r="680" spans="1:9" x14ac:dyDescent="0.25">
      <c r="A680">
        <v>678</v>
      </c>
      <c r="B680">
        <v>51.311998922050797</v>
      </c>
      <c r="C680">
        <v>101.835476209974</v>
      </c>
      <c r="D680">
        <v>33.702469477110398</v>
      </c>
      <c r="E680">
        <v>10.8170809539328</v>
      </c>
      <c r="F680">
        <v>0.36438169807017601</v>
      </c>
      <c r="G680">
        <v>0.81347580702588096</v>
      </c>
      <c r="H680">
        <v>7.2625458996327996</v>
      </c>
      <c r="I680">
        <v>4.2134033353922096</v>
      </c>
    </row>
    <row r="681" spans="1:9" x14ac:dyDescent="0.25">
      <c r="A681">
        <v>679</v>
      </c>
      <c r="B681">
        <v>48.825249571442903</v>
      </c>
      <c r="C681">
        <v>180.40087113247199</v>
      </c>
      <c r="D681">
        <v>36.745940432637497</v>
      </c>
      <c r="E681">
        <v>10.060660083458201</v>
      </c>
      <c r="F681">
        <v>0.32697048969318399</v>
      </c>
      <c r="G681">
        <v>0.88775206640362503</v>
      </c>
      <c r="H681">
        <v>8.8149293286219006</v>
      </c>
      <c r="I681">
        <v>3.1008492569002102</v>
      </c>
    </row>
    <row r="682" spans="1:9" x14ac:dyDescent="0.25">
      <c r="A682">
        <v>680</v>
      </c>
      <c r="B682">
        <v>84.532754957506995</v>
      </c>
      <c r="C682">
        <v>132.97619047619</v>
      </c>
      <c r="D682">
        <v>39.075516636482497</v>
      </c>
      <c r="E682">
        <v>30.091917104943398</v>
      </c>
      <c r="F682">
        <v>0.47151823999739501</v>
      </c>
      <c r="G682">
        <v>0.719810108943021</v>
      </c>
      <c r="H682">
        <v>9.5567494963062405</v>
      </c>
      <c r="I682">
        <v>11.331250000000001</v>
      </c>
    </row>
    <row r="683" spans="1:9" x14ac:dyDescent="0.25">
      <c r="A683">
        <v>681</v>
      </c>
      <c r="B683">
        <v>67.278993945039502</v>
      </c>
      <c r="C683">
        <v>186.331468031908</v>
      </c>
      <c r="D683">
        <v>50.610953681876097</v>
      </c>
      <c r="E683">
        <v>5.4322433584954197</v>
      </c>
      <c r="F683">
        <v>0.36810368503992402</v>
      </c>
      <c r="G683">
        <v>0.94013863899560601</v>
      </c>
      <c r="H683">
        <v>12.451750640478201</v>
      </c>
      <c r="I683">
        <v>2.62106153520828</v>
      </c>
    </row>
    <row r="684" spans="1:9" x14ac:dyDescent="0.25">
      <c r="A684">
        <v>682</v>
      </c>
      <c r="B684">
        <v>68.566435185185099</v>
      </c>
      <c r="C684">
        <v>150.47517730496401</v>
      </c>
      <c r="D684">
        <v>51.203197840390899</v>
      </c>
      <c r="E684">
        <v>15.659216142358201</v>
      </c>
      <c r="F684">
        <v>0.36828638340759901</v>
      </c>
      <c r="G684">
        <v>0.75503188323180304</v>
      </c>
      <c r="H684">
        <v>12.242894056847501</v>
      </c>
      <c r="I684">
        <v>4.5491803278688501</v>
      </c>
    </row>
    <row r="685" spans="1:9" x14ac:dyDescent="0.25">
      <c r="A685">
        <v>683</v>
      </c>
      <c r="B685">
        <v>74.617960877296895</v>
      </c>
      <c r="C685">
        <v>146.91489892687699</v>
      </c>
      <c r="D685">
        <v>47.7546297720735</v>
      </c>
      <c r="E685">
        <v>6.4066446241931496</v>
      </c>
      <c r="F685">
        <v>0.40191284999536703</v>
      </c>
      <c r="G685">
        <v>0.90778752006782903</v>
      </c>
      <c r="H685">
        <v>10.9142857142857</v>
      </c>
      <c r="I685">
        <v>3.2227525855210799</v>
      </c>
    </row>
    <row r="686" spans="1:9" x14ac:dyDescent="0.25">
      <c r="A686">
        <v>684</v>
      </c>
      <c r="B686">
        <v>73.585710971932201</v>
      </c>
      <c r="C686">
        <v>137.30354776976299</v>
      </c>
      <c r="D686">
        <v>47.936703876818797</v>
      </c>
      <c r="E686">
        <v>12.883496525856399</v>
      </c>
      <c r="F686">
        <v>0.39987042545258999</v>
      </c>
      <c r="G686">
        <v>0.85176747172877398</v>
      </c>
      <c r="H686">
        <v>12.211589113257199</v>
      </c>
      <c r="I686">
        <v>4.5199645075421397</v>
      </c>
    </row>
    <row r="687" spans="1:9" x14ac:dyDescent="0.25">
      <c r="A687">
        <v>685</v>
      </c>
      <c r="B687">
        <v>77.831371860179104</v>
      </c>
      <c r="C687">
        <v>146.6564653984</v>
      </c>
      <c r="D687">
        <v>41.397033854422403</v>
      </c>
      <c r="E687">
        <v>14.835219082127001</v>
      </c>
      <c r="F687">
        <v>0.49005845899519501</v>
      </c>
      <c r="G687">
        <v>0.85108680277798598</v>
      </c>
      <c r="H687">
        <v>9.9583892617449603</v>
      </c>
      <c r="I687">
        <v>5.96875</v>
      </c>
    </row>
    <row r="688" spans="1:9" x14ac:dyDescent="0.25">
      <c r="A688">
        <v>686</v>
      </c>
      <c r="B688">
        <v>77.037696335078493</v>
      </c>
      <c r="C688">
        <v>162.93833496252799</v>
      </c>
      <c r="D688">
        <v>32.356155565893502</v>
      </c>
      <c r="E688">
        <v>6.2484911066816498</v>
      </c>
      <c r="F688">
        <v>0.48628681022940301</v>
      </c>
      <c r="G688">
        <v>0.921448661342957</v>
      </c>
      <c r="H688">
        <v>8.1666666666666607</v>
      </c>
      <c r="I688">
        <v>2.87353206865401</v>
      </c>
    </row>
    <row r="689" spans="1:9" x14ac:dyDescent="0.25">
      <c r="A689">
        <v>687</v>
      </c>
      <c r="B689">
        <v>90.015936254980005</v>
      </c>
      <c r="C689">
        <v>98.540404040403999</v>
      </c>
      <c r="D689">
        <v>32.315933001737903</v>
      </c>
      <c r="E689">
        <v>32.359092718163403</v>
      </c>
      <c r="F689">
        <v>0.57533690972613105</v>
      </c>
      <c r="G689">
        <v>0.59270702447581702</v>
      </c>
      <c r="H689">
        <v>11.6930069930069</v>
      </c>
      <c r="I689">
        <v>10.4534161490683</v>
      </c>
    </row>
    <row r="690" spans="1:9" x14ac:dyDescent="0.25">
      <c r="A690">
        <v>688</v>
      </c>
      <c r="B690">
        <v>58.458542173850702</v>
      </c>
      <c r="C690">
        <v>170.65026771164699</v>
      </c>
      <c r="D690">
        <v>41.663327831353698</v>
      </c>
      <c r="E690">
        <v>7.5238621286615999</v>
      </c>
      <c r="F690">
        <v>0.35484957313782101</v>
      </c>
      <c r="G690">
        <v>0.928105695234407</v>
      </c>
      <c r="H690">
        <v>13.085142857142801</v>
      </c>
      <c r="I690">
        <v>3.8101997896950501</v>
      </c>
    </row>
    <row r="691" spans="1:9" x14ac:dyDescent="0.25">
      <c r="A691">
        <v>689</v>
      </c>
      <c r="B691">
        <v>47.6617100371747</v>
      </c>
      <c r="C691">
        <v>188.86642833929099</v>
      </c>
      <c r="D691">
        <v>37.187796827671797</v>
      </c>
      <c r="E691">
        <v>4.5049733640855996</v>
      </c>
      <c r="F691">
        <v>0.336470753286852</v>
      </c>
      <c r="G691">
        <v>0.95097386244567195</v>
      </c>
      <c r="H691">
        <v>9.0161642638706798</v>
      </c>
      <c r="I691">
        <v>2.6352242744063301</v>
      </c>
    </row>
    <row r="692" spans="1:9" x14ac:dyDescent="0.25">
      <c r="A692">
        <v>690</v>
      </c>
      <c r="B692">
        <v>47.6493064642763</v>
      </c>
      <c r="C692">
        <v>144.77101310322701</v>
      </c>
      <c r="D692">
        <v>40.460457907178601</v>
      </c>
      <c r="E692">
        <v>15.9519955314114</v>
      </c>
      <c r="F692">
        <v>0.349550166103264</v>
      </c>
      <c r="G692">
        <v>0.83552078291262499</v>
      </c>
      <c r="H692">
        <v>9.8279220779220697</v>
      </c>
      <c r="I692">
        <v>5.1857638888888804</v>
      </c>
    </row>
    <row r="693" spans="1:9" x14ac:dyDescent="0.25">
      <c r="A693">
        <v>691</v>
      </c>
      <c r="B693">
        <v>60.5578353423954</v>
      </c>
      <c r="C693">
        <v>149.44850603941501</v>
      </c>
      <c r="D693">
        <v>40.980199063123997</v>
      </c>
      <c r="E693">
        <v>16.065466471506902</v>
      </c>
      <c r="F693">
        <v>0.35785617097160299</v>
      </c>
      <c r="G693">
        <v>0.83418768377855301</v>
      </c>
      <c r="H693">
        <v>9.4059097978226998</v>
      </c>
      <c r="I693">
        <v>7.8497652582159603</v>
      </c>
    </row>
    <row r="694" spans="1:9" x14ac:dyDescent="0.25">
      <c r="A694">
        <v>692</v>
      </c>
      <c r="B694">
        <v>61.125274286854101</v>
      </c>
      <c r="C694">
        <v>178.58811221657601</v>
      </c>
      <c r="D694">
        <v>45.634354992801001</v>
      </c>
      <c r="E694">
        <v>6.3855674530449704</v>
      </c>
      <c r="F694">
        <v>0.34756874338897298</v>
      </c>
      <c r="G694">
        <v>0.93081864233484202</v>
      </c>
      <c r="H694">
        <v>11.8017751479289</v>
      </c>
      <c r="I694">
        <v>2.84495708154506</v>
      </c>
    </row>
    <row r="695" spans="1:9" x14ac:dyDescent="0.25">
      <c r="A695">
        <v>693</v>
      </c>
      <c r="B695">
        <v>56.427663361301803</v>
      </c>
      <c r="C695">
        <v>129.031185031185</v>
      </c>
      <c r="D695">
        <v>47.591805055713102</v>
      </c>
      <c r="E695">
        <v>28.435775270048399</v>
      </c>
      <c r="F695">
        <v>0.32872028175386597</v>
      </c>
      <c r="G695">
        <v>0.63726801902128305</v>
      </c>
      <c r="H695">
        <v>11.7093137254901</v>
      </c>
      <c r="I695">
        <v>7.7697368421052602</v>
      </c>
    </row>
    <row r="696" spans="1:9" x14ac:dyDescent="0.25">
      <c r="A696">
        <v>694</v>
      </c>
      <c r="B696">
        <v>54.473062815222299</v>
      </c>
      <c r="C696">
        <v>129.05110497237499</v>
      </c>
      <c r="D696">
        <v>49.8528717455238</v>
      </c>
      <c r="E696">
        <v>22.601126613365999</v>
      </c>
      <c r="F696">
        <v>0.31172299660069402</v>
      </c>
      <c r="G696">
        <v>0.68317225451734798</v>
      </c>
      <c r="H696">
        <v>12.5717410323709</v>
      </c>
      <c r="I696">
        <v>6.2024291497975703</v>
      </c>
    </row>
    <row r="697" spans="1:9" x14ac:dyDescent="0.25">
      <c r="A697">
        <v>695</v>
      </c>
      <c r="B697">
        <v>66.095419216140201</v>
      </c>
      <c r="C697">
        <v>183.357616328673</v>
      </c>
      <c r="D697">
        <v>39.172694455537503</v>
      </c>
      <c r="E697">
        <v>6.38336887989455</v>
      </c>
      <c r="F697">
        <v>0.39933154451296199</v>
      </c>
      <c r="G697">
        <v>0.94030950539935199</v>
      </c>
      <c r="H697">
        <v>8.6255678131083702</v>
      </c>
      <c r="I697">
        <v>2.7028542303771599</v>
      </c>
    </row>
    <row r="698" spans="1:9" x14ac:dyDescent="0.25">
      <c r="A698">
        <v>696</v>
      </c>
      <c r="B698">
        <v>64.449256625727202</v>
      </c>
      <c r="C698">
        <v>163.21533632286901</v>
      </c>
      <c r="D698">
        <v>34.265414678237399</v>
      </c>
      <c r="E698">
        <v>20.5941312048501</v>
      </c>
      <c r="F698">
        <v>0.40772099516003701</v>
      </c>
      <c r="G698">
        <v>0.83437516087952301</v>
      </c>
      <c r="H698">
        <v>7.24227041993539</v>
      </c>
      <c r="I698">
        <v>3.4595204513399098</v>
      </c>
    </row>
    <row r="699" spans="1:9" x14ac:dyDescent="0.25">
      <c r="A699">
        <v>697</v>
      </c>
      <c r="B699">
        <v>85.123981373690299</v>
      </c>
      <c r="C699">
        <v>168.427729666994</v>
      </c>
      <c r="D699">
        <v>41.039878057264197</v>
      </c>
      <c r="E699">
        <v>10.330484063571999</v>
      </c>
      <c r="F699">
        <v>0.44332373376694101</v>
      </c>
      <c r="G699">
        <v>0.87373531422377004</v>
      </c>
      <c r="H699">
        <v>9.5468392993145397</v>
      </c>
      <c r="I699">
        <v>3.1578181818181799</v>
      </c>
    </row>
    <row r="700" spans="1:9" x14ac:dyDescent="0.25">
      <c r="A700">
        <v>698</v>
      </c>
      <c r="B700">
        <v>72.147439305334004</v>
      </c>
      <c r="C700">
        <v>155.77106751891799</v>
      </c>
      <c r="D700">
        <v>42.750940319099598</v>
      </c>
      <c r="E700">
        <v>9.8124395150660604</v>
      </c>
      <c r="F700">
        <v>0.38689871730499997</v>
      </c>
      <c r="G700">
        <v>0.88937013549226496</v>
      </c>
      <c r="H700">
        <v>9.4066243833685697</v>
      </c>
      <c r="I700">
        <v>3.7436775553213901</v>
      </c>
    </row>
    <row r="701" spans="1:9" x14ac:dyDescent="0.25">
      <c r="A701">
        <v>699</v>
      </c>
      <c r="B701">
        <v>69.427847626196197</v>
      </c>
      <c r="C701">
        <v>175.99865771812</v>
      </c>
      <c r="D701">
        <v>41.178919312116903</v>
      </c>
      <c r="E701">
        <v>17.123553795001602</v>
      </c>
      <c r="F701">
        <v>0.37440409426027699</v>
      </c>
      <c r="G701">
        <v>0.804379379084038</v>
      </c>
      <c r="H701">
        <v>8.9537878787878693</v>
      </c>
      <c r="I701">
        <v>5.9560570071258896</v>
      </c>
    </row>
    <row r="702" spans="1:9" x14ac:dyDescent="0.25">
      <c r="A702">
        <v>700</v>
      </c>
      <c r="B702">
        <v>84.911596552606795</v>
      </c>
      <c r="C702">
        <v>193.55366591080801</v>
      </c>
      <c r="D702">
        <v>37.206712115726802</v>
      </c>
      <c r="E702">
        <v>10.567381962955601</v>
      </c>
      <c r="F702">
        <v>0.48023943854885698</v>
      </c>
      <c r="G702">
        <v>0.89077098074285999</v>
      </c>
      <c r="H702">
        <v>7.6963099630996297</v>
      </c>
      <c r="I702">
        <v>3.8210422812192699</v>
      </c>
    </row>
    <row r="703" spans="1:9" x14ac:dyDescent="0.25">
      <c r="A703">
        <v>701</v>
      </c>
      <c r="B703">
        <v>78.451338199513302</v>
      </c>
      <c r="C703">
        <v>149.35701785089199</v>
      </c>
      <c r="D703">
        <v>28.365545440929701</v>
      </c>
      <c r="E703">
        <v>12.0222639370328</v>
      </c>
      <c r="F703">
        <v>0.47374076442271301</v>
      </c>
      <c r="G703">
        <v>0.86264056858674298</v>
      </c>
      <c r="H703">
        <v>5.4051329055912003</v>
      </c>
      <c r="I703">
        <v>4.2571138211382102</v>
      </c>
    </row>
    <row r="704" spans="1:9" x14ac:dyDescent="0.25">
      <c r="A704">
        <v>702</v>
      </c>
      <c r="B704">
        <v>78.473620270739303</v>
      </c>
      <c r="C704">
        <v>168.264715214977</v>
      </c>
      <c r="D704">
        <v>28.7804086262943</v>
      </c>
      <c r="E704">
        <v>10.7912202113402</v>
      </c>
      <c r="F704">
        <v>0.47964037520488401</v>
      </c>
      <c r="G704">
        <v>0.90882436317792903</v>
      </c>
      <c r="H704">
        <v>4.93055555555555</v>
      </c>
      <c r="I704">
        <v>5.1626413155190098</v>
      </c>
    </row>
    <row r="705" spans="1:9" x14ac:dyDescent="0.25">
      <c r="A705">
        <v>703</v>
      </c>
      <c r="B705">
        <v>63.9693468143155</v>
      </c>
      <c r="C705">
        <v>118.316902347918</v>
      </c>
      <c r="D705">
        <v>29.893868173997699</v>
      </c>
      <c r="E705">
        <v>13.902886031808499</v>
      </c>
      <c r="F705">
        <v>0.407972479018886</v>
      </c>
      <c r="G705">
        <v>0.84280228467002405</v>
      </c>
      <c r="H705">
        <v>5.5686145764937596</v>
      </c>
      <c r="I705">
        <v>5.7479933573207802</v>
      </c>
    </row>
    <row r="706" spans="1:9" x14ac:dyDescent="0.25">
      <c r="A706">
        <v>704</v>
      </c>
      <c r="B706">
        <v>46.161186331399101</v>
      </c>
      <c r="C706">
        <v>100.360205831903</v>
      </c>
      <c r="D706">
        <v>36.210214681917897</v>
      </c>
      <c r="E706">
        <v>13.269700052938299</v>
      </c>
      <c r="F706">
        <v>0.322865526906435</v>
      </c>
      <c r="G706">
        <v>0.74563261976777995</v>
      </c>
      <c r="H706">
        <v>7.5869845360824701</v>
      </c>
      <c r="I706">
        <v>4.9605263157894699</v>
      </c>
    </row>
    <row r="707" spans="1:9" x14ac:dyDescent="0.25">
      <c r="A707">
        <v>705</v>
      </c>
      <c r="B707">
        <v>65.188860909494807</v>
      </c>
      <c r="C707">
        <v>166.711260330578</v>
      </c>
      <c r="D707">
        <v>33.488020519451801</v>
      </c>
      <c r="E707">
        <v>8.7151169527238199</v>
      </c>
      <c r="F707">
        <v>0.42724206380698199</v>
      </c>
      <c r="G707">
        <v>0.90536654491860002</v>
      </c>
      <c r="H707">
        <v>7.7298747763864002</v>
      </c>
      <c r="I707">
        <v>3.2878451925015102</v>
      </c>
    </row>
    <row r="708" spans="1:9" x14ac:dyDescent="0.25">
      <c r="A708">
        <v>706</v>
      </c>
      <c r="B708">
        <v>57.6938775510204</v>
      </c>
      <c r="C708">
        <v>131.97898475654799</v>
      </c>
      <c r="D708">
        <v>34.3429937150526</v>
      </c>
      <c r="E708">
        <v>6.95121300266731</v>
      </c>
      <c r="F708">
        <v>0.38114114817767403</v>
      </c>
      <c r="G708">
        <v>0.88725839607000601</v>
      </c>
      <c r="H708">
        <v>7.3787709497206704</v>
      </c>
      <c r="I708">
        <v>3.1905991735537098</v>
      </c>
    </row>
    <row r="709" spans="1:9" x14ac:dyDescent="0.25">
      <c r="A709">
        <v>707</v>
      </c>
      <c r="B709">
        <v>71.772660238230202</v>
      </c>
      <c r="C709">
        <v>158.66189279731901</v>
      </c>
      <c r="D709">
        <v>37.2358034170746</v>
      </c>
      <c r="E709">
        <v>5.9655752997151499</v>
      </c>
      <c r="F709">
        <v>0.46178697879912101</v>
      </c>
      <c r="G709">
        <v>0.90491306747693101</v>
      </c>
      <c r="H709">
        <v>8.2265415549597805</v>
      </c>
      <c r="I709">
        <v>2.67321428571428</v>
      </c>
    </row>
    <row r="710" spans="1:9" x14ac:dyDescent="0.25">
      <c r="A710">
        <v>708</v>
      </c>
      <c r="B710">
        <v>62.606606200081202</v>
      </c>
      <c r="C710">
        <v>185.14944448012301</v>
      </c>
      <c r="D710">
        <v>40.204509665434998</v>
      </c>
      <c r="E710">
        <v>9.5331896166693699</v>
      </c>
      <c r="F710">
        <v>0.37845009312502997</v>
      </c>
      <c r="G710">
        <v>0.928149596839835</v>
      </c>
      <c r="H710">
        <v>8.3864653243847798</v>
      </c>
      <c r="I710">
        <v>4.78380102040816</v>
      </c>
    </row>
    <row r="711" spans="1:9" x14ac:dyDescent="0.25">
      <c r="A711">
        <v>709</v>
      </c>
      <c r="B711">
        <v>61.657874617737001</v>
      </c>
      <c r="C711">
        <v>121.752307692307</v>
      </c>
      <c r="D711">
        <v>39.475959089657103</v>
      </c>
      <c r="E711">
        <v>31.886431200034799</v>
      </c>
      <c r="F711">
        <v>0.37239485369625003</v>
      </c>
      <c r="G711">
        <v>0.64153656317898999</v>
      </c>
      <c r="H711">
        <v>7.9707266074228897</v>
      </c>
      <c r="I711">
        <v>11.722007722007699</v>
      </c>
    </row>
    <row r="712" spans="1:9" x14ac:dyDescent="0.25">
      <c r="A712">
        <v>710</v>
      </c>
      <c r="B712">
        <v>67.294039735099304</v>
      </c>
      <c r="C712">
        <v>146.55733258511</v>
      </c>
      <c r="D712">
        <v>34.452983912783097</v>
      </c>
      <c r="E712">
        <v>11.6182759439503</v>
      </c>
      <c r="F712">
        <v>0.381556032025617</v>
      </c>
      <c r="G712">
        <v>0.873544887530178</v>
      </c>
      <c r="H712">
        <v>5.2273032952252798</v>
      </c>
      <c r="I712">
        <v>4.3896481535329999</v>
      </c>
    </row>
    <row r="713" spans="1:9" x14ac:dyDescent="0.25">
      <c r="A713">
        <v>711</v>
      </c>
      <c r="B713">
        <v>69.964280069543193</v>
      </c>
      <c r="C713">
        <v>113.908703590992</v>
      </c>
      <c r="D713">
        <v>32.208245693276098</v>
      </c>
      <c r="E713">
        <v>31.771198466463701</v>
      </c>
      <c r="F713">
        <v>0.40351924027569602</v>
      </c>
      <c r="G713">
        <v>0.650332455159495</v>
      </c>
      <c r="H713">
        <v>4.7332900713822097</v>
      </c>
      <c r="I713">
        <v>11.4053627760252</v>
      </c>
    </row>
    <row r="714" spans="1:9" x14ac:dyDescent="0.25">
      <c r="A714">
        <v>712</v>
      </c>
      <c r="B714">
        <v>86.659639877031097</v>
      </c>
      <c r="C714">
        <v>161.878248869125</v>
      </c>
      <c r="D714">
        <v>31.445949323087401</v>
      </c>
      <c r="E714">
        <v>6.8648974518309904</v>
      </c>
      <c r="F714">
        <v>0.55329835767192104</v>
      </c>
      <c r="G714">
        <v>0.91047511437960704</v>
      </c>
      <c r="H714">
        <v>8.13222486144101</v>
      </c>
      <c r="I714">
        <v>3.15035799522673</v>
      </c>
    </row>
    <row r="715" spans="1:9" x14ac:dyDescent="0.25">
      <c r="A715">
        <v>713</v>
      </c>
      <c r="B715">
        <v>60.743569605340603</v>
      </c>
      <c r="C715">
        <v>161.48097296940401</v>
      </c>
      <c r="D715">
        <v>36.876089308372798</v>
      </c>
      <c r="E715">
        <v>9.4878284274484699</v>
      </c>
      <c r="F715">
        <v>0.41662318353757899</v>
      </c>
      <c r="G715">
        <v>0.90102175817293495</v>
      </c>
      <c r="H715">
        <v>8.7804131599081803</v>
      </c>
      <c r="I715">
        <v>3.2723970944309899</v>
      </c>
    </row>
    <row r="716" spans="1:9" x14ac:dyDescent="0.25">
      <c r="A716">
        <v>714</v>
      </c>
      <c r="B716">
        <v>45.416400425985003</v>
      </c>
      <c r="C716">
        <v>189.29780420860001</v>
      </c>
      <c r="D716">
        <v>31.9970321596753</v>
      </c>
      <c r="E716">
        <v>12.7272520267916</v>
      </c>
      <c r="F716">
        <v>0.32689926406310499</v>
      </c>
      <c r="G716">
        <v>0.88306078802388699</v>
      </c>
      <c r="H716">
        <v>6.8040838852097103</v>
      </c>
      <c r="I716">
        <v>4.70838794233289</v>
      </c>
    </row>
    <row r="717" spans="1:9" x14ac:dyDescent="0.25">
      <c r="A717">
        <v>715</v>
      </c>
      <c r="B717">
        <v>46.202359720126204</v>
      </c>
      <c r="C717">
        <v>132.64438376800601</v>
      </c>
      <c r="D717">
        <v>35.056208021656801</v>
      </c>
      <c r="E717">
        <v>13.185944213047501</v>
      </c>
      <c r="F717">
        <v>0.33342301981263101</v>
      </c>
      <c r="G717">
        <v>0.824710110183839</v>
      </c>
      <c r="H717">
        <v>7.7850877192982404</v>
      </c>
      <c r="I717">
        <v>4.7749029754204297</v>
      </c>
    </row>
    <row r="718" spans="1:9" x14ac:dyDescent="0.25">
      <c r="A718">
        <v>716</v>
      </c>
      <c r="B718">
        <v>46.054845028229003</v>
      </c>
      <c r="C718">
        <v>187.24584386730999</v>
      </c>
      <c r="D718">
        <v>29.8437684505707</v>
      </c>
      <c r="E718">
        <v>9.5567780215585998</v>
      </c>
      <c r="F718">
        <v>0.36166082548804002</v>
      </c>
      <c r="G718">
        <v>0.90566986963664198</v>
      </c>
      <c r="H718">
        <v>6.5572115384615302</v>
      </c>
      <c r="I718">
        <v>3.8570723278202901</v>
      </c>
    </row>
    <row r="719" spans="1:9" x14ac:dyDescent="0.25">
      <c r="A719">
        <v>717</v>
      </c>
      <c r="B719">
        <v>41.639593908629401</v>
      </c>
      <c r="C719">
        <v>165.26425855513301</v>
      </c>
      <c r="D719">
        <v>28.8834049692482</v>
      </c>
      <c r="E719">
        <v>14.760416510170799</v>
      </c>
      <c r="F719">
        <v>0.33430972750949101</v>
      </c>
      <c r="G719">
        <v>0.83299785244181401</v>
      </c>
      <c r="H719">
        <v>6.2559674961909497</v>
      </c>
      <c r="I719">
        <v>5.21303656597774</v>
      </c>
    </row>
    <row r="720" spans="1:9" x14ac:dyDescent="0.25">
      <c r="A720">
        <v>718</v>
      </c>
      <c r="B720">
        <v>75.130981976382799</v>
      </c>
      <c r="C720">
        <v>157.21584850156199</v>
      </c>
      <c r="D720">
        <v>46.117591652908203</v>
      </c>
      <c r="E720">
        <v>6.8721633482673399</v>
      </c>
      <c r="F720">
        <v>0.410371777727431</v>
      </c>
      <c r="G720">
        <v>0.92595730463873005</v>
      </c>
      <c r="H720">
        <v>13.8614800759013</v>
      </c>
      <c r="I720">
        <v>3.3421702988092501</v>
      </c>
    </row>
    <row r="721" spans="1:9" x14ac:dyDescent="0.25">
      <c r="A721">
        <v>719</v>
      </c>
      <c r="B721">
        <v>71.019143117593401</v>
      </c>
      <c r="C721">
        <v>170.85695396081201</v>
      </c>
      <c r="D721">
        <v>46.7572841567099</v>
      </c>
      <c r="E721">
        <v>7.8547865618522197</v>
      </c>
      <c r="F721">
        <v>0.39475005935000401</v>
      </c>
      <c r="G721">
        <v>0.90976453419536596</v>
      </c>
      <c r="H721">
        <v>12.801749271137</v>
      </c>
      <c r="I721">
        <v>3.5613207547169798</v>
      </c>
    </row>
    <row r="722" spans="1:9" x14ac:dyDescent="0.25">
      <c r="A722">
        <v>720</v>
      </c>
      <c r="B722">
        <v>47.530662020905901</v>
      </c>
      <c r="C722">
        <v>160.92965348052701</v>
      </c>
      <c r="D722">
        <v>57.730474129065698</v>
      </c>
      <c r="E722">
        <v>9.3134161646413105</v>
      </c>
      <c r="F722">
        <v>0.27788707567807502</v>
      </c>
      <c r="G722">
        <v>0.89780982277194099</v>
      </c>
      <c r="H722">
        <v>15.3027027027027</v>
      </c>
      <c r="I722">
        <v>3.9246787771377898</v>
      </c>
    </row>
    <row r="723" spans="1:9" x14ac:dyDescent="0.25">
      <c r="A723">
        <v>721</v>
      </c>
      <c r="B723">
        <v>53.6397094430992</v>
      </c>
      <c r="C723">
        <v>166.84673864434899</v>
      </c>
      <c r="D723">
        <v>54.740866589871501</v>
      </c>
      <c r="E723">
        <v>8.1445217321050691</v>
      </c>
      <c r="F723">
        <v>0.32661753790381098</v>
      </c>
      <c r="G723">
        <v>0.91133592416245002</v>
      </c>
      <c r="H723">
        <v>14.4744744744744</v>
      </c>
      <c r="I723">
        <v>3.3108139807647099</v>
      </c>
    </row>
    <row r="724" spans="1:9" x14ac:dyDescent="0.25">
      <c r="A724">
        <v>722</v>
      </c>
      <c r="B724">
        <v>46.832679372197298</v>
      </c>
      <c r="C724">
        <v>136.62416998671901</v>
      </c>
      <c r="D724">
        <v>53.260614845828201</v>
      </c>
      <c r="E724">
        <v>8.3462509738148292</v>
      </c>
      <c r="F724">
        <v>0.29542239410599402</v>
      </c>
      <c r="G724">
        <v>0.895220922323684</v>
      </c>
      <c r="H724">
        <v>14.109823399558399</v>
      </c>
      <c r="I724">
        <v>3.3863116288745498</v>
      </c>
    </row>
    <row r="725" spans="1:9" x14ac:dyDescent="0.25">
      <c r="A725">
        <v>723</v>
      </c>
      <c r="B725">
        <v>51.081428204469503</v>
      </c>
      <c r="C725">
        <v>179.58563134978201</v>
      </c>
      <c r="D725">
        <v>49.971560366228204</v>
      </c>
      <c r="E725">
        <v>8.4139676147722806</v>
      </c>
      <c r="F725">
        <v>0.309953194990362</v>
      </c>
      <c r="G725">
        <v>0.92603576564685797</v>
      </c>
      <c r="H725">
        <v>13.619692863595301</v>
      </c>
      <c r="I725">
        <v>3.6642908054169601</v>
      </c>
    </row>
    <row r="726" spans="1:9" x14ac:dyDescent="0.25">
      <c r="A726">
        <v>724</v>
      </c>
      <c r="B726">
        <v>50.888385364216099</v>
      </c>
      <c r="C726">
        <v>185.17868707683201</v>
      </c>
      <c r="D726">
        <v>48.701099028636598</v>
      </c>
      <c r="E726">
        <v>3.4291294919994102</v>
      </c>
      <c r="F726">
        <v>0.31294904760908199</v>
      </c>
      <c r="G726">
        <v>0.961684546322779</v>
      </c>
      <c r="H726">
        <v>12.7627118644067</v>
      </c>
      <c r="I726">
        <v>2.22480620155038</v>
      </c>
    </row>
    <row r="727" spans="1:9" x14ac:dyDescent="0.25">
      <c r="A727">
        <v>725</v>
      </c>
      <c r="B727">
        <v>56.311910311910303</v>
      </c>
      <c r="C727">
        <v>157.660835214446</v>
      </c>
      <c r="D727">
        <v>41.2125571635884</v>
      </c>
      <c r="E727">
        <v>19.180679714844199</v>
      </c>
      <c r="F727">
        <v>0.37001437959265898</v>
      </c>
      <c r="G727">
        <v>0.82063475516584405</v>
      </c>
      <c r="H727">
        <v>11.1753330468414</v>
      </c>
      <c r="I727">
        <v>7.4495058014611004</v>
      </c>
    </row>
    <row r="728" spans="1:9" x14ac:dyDescent="0.25">
      <c r="A728">
        <v>726</v>
      </c>
      <c r="B728">
        <v>90.381449927664306</v>
      </c>
      <c r="C728">
        <v>192.45802522835999</v>
      </c>
      <c r="D728">
        <v>32.194455928825001</v>
      </c>
      <c r="E728">
        <v>14.0056973781636</v>
      </c>
      <c r="F728">
        <v>0.55605670634808302</v>
      </c>
      <c r="G728">
        <v>0.86038145053755899</v>
      </c>
      <c r="H728">
        <v>11.0909610983981</v>
      </c>
      <c r="I728">
        <v>3.3020304568527901</v>
      </c>
    </row>
    <row r="729" spans="1:9" x14ac:dyDescent="0.25">
      <c r="A729">
        <v>727</v>
      </c>
      <c r="B729">
        <v>114.865083135391</v>
      </c>
      <c r="C729">
        <v>163.89167847742399</v>
      </c>
      <c r="D729">
        <v>30.6972326011619</v>
      </c>
      <c r="E729">
        <v>6.03922900345228</v>
      </c>
      <c r="F729">
        <v>0.58815362897509504</v>
      </c>
      <c r="G729">
        <v>0.93080193133977995</v>
      </c>
      <c r="H729">
        <v>6.5752212389380498</v>
      </c>
      <c r="I729">
        <v>2.97180879005428</v>
      </c>
    </row>
    <row r="730" spans="1:9" x14ac:dyDescent="0.25">
      <c r="A730">
        <v>728</v>
      </c>
      <c r="B730">
        <v>79.214458478903495</v>
      </c>
      <c r="C730">
        <v>201.636343946285</v>
      </c>
      <c r="D730">
        <v>37.294787324550697</v>
      </c>
      <c r="E730">
        <v>6.44725181618871</v>
      </c>
      <c r="F730">
        <v>0.56129479458790399</v>
      </c>
      <c r="G730">
        <v>0.93416556435568399</v>
      </c>
      <c r="H730">
        <v>16.1489554950045</v>
      </c>
      <c r="I730">
        <v>2.6448225923244002</v>
      </c>
    </row>
    <row r="731" spans="1:9" x14ac:dyDescent="0.25">
      <c r="A731">
        <v>729</v>
      </c>
      <c r="B731">
        <v>76.099999999999994</v>
      </c>
      <c r="C731">
        <v>176.20129258688499</v>
      </c>
      <c r="D731">
        <v>38.005920774845897</v>
      </c>
      <c r="E731">
        <v>5.99402353356085</v>
      </c>
      <c r="F731">
        <v>0.54302825428636103</v>
      </c>
      <c r="G731">
        <v>0.93372575445480099</v>
      </c>
      <c r="H731">
        <v>15.0721830985915</v>
      </c>
      <c r="I731">
        <v>2.35800376647834</v>
      </c>
    </row>
    <row r="732" spans="1:9" x14ac:dyDescent="0.25">
      <c r="A732">
        <v>730</v>
      </c>
      <c r="B732">
        <v>87.380223982518402</v>
      </c>
      <c r="C732">
        <v>125.057433178705</v>
      </c>
      <c r="D732">
        <v>31.223593609470299</v>
      </c>
      <c r="E732">
        <v>9.4256082750078498</v>
      </c>
      <c r="F732">
        <v>0.59530193052620595</v>
      </c>
      <c r="G732">
        <v>0.85361812961863903</v>
      </c>
      <c r="H732">
        <v>11.7193308550185</v>
      </c>
      <c r="I732">
        <v>4.0725871857258698</v>
      </c>
    </row>
    <row r="733" spans="1:9" x14ac:dyDescent="0.25">
      <c r="A733">
        <v>731</v>
      </c>
      <c r="B733">
        <v>85.407214345287699</v>
      </c>
      <c r="C733">
        <v>187.03075735861501</v>
      </c>
      <c r="D733">
        <v>29.039455081902702</v>
      </c>
      <c r="E733">
        <v>7.5900552236936596</v>
      </c>
      <c r="F733">
        <v>0.59341107069122101</v>
      </c>
      <c r="G733">
        <v>0.93636073977753198</v>
      </c>
      <c r="H733">
        <v>11.3941344778254</v>
      </c>
      <c r="I733">
        <v>3.1631382316313799</v>
      </c>
    </row>
    <row r="734" spans="1:9" x14ac:dyDescent="0.25">
      <c r="A734">
        <v>732</v>
      </c>
      <c r="B734">
        <v>79.768446026097195</v>
      </c>
      <c r="C734">
        <v>106.517557689551</v>
      </c>
      <c r="D734">
        <v>32.706874032059403</v>
      </c>
      <c r="E734">
        <v>7.9845124168004302</v>
      </c>
      <c r="F734">
        <v>0.56699734092036902</v>
      </c>
      <c r="G734">
        <v>0.87430274402532704</v>
      </c>
      <c r="H734">
        <v>12.745993589743501</v>
      </c>
      <c r="I734">
        <v>4.4934341424592104</v>
      </c>
    </row>
    <row r="735" spans="1:9" x14ac:dyDescent="0.25">
      <c r="A735">
        <v>733</v>
      </c>
      <c r="B735">
        <v>78.786191536748305</v>
      </c>
      <c r="C735">
        <v>173.862717525048</v>
      </c>
      <c r="D735">
        <v>44.017314900970597</v>
      </c>
      <c r="E735">
        <v>8.1641323206343692</v>
      </c>
      <c r="F735">
        <v>0.41303691063896902</v>
      </c>
      <c r="G735">
        <v>0.90877056837525405</v>
      </c>
      <c r="H735">
        <v>11.495358649789001</v>
      </c>
      <c r="I735">
        <v>3.1775079502746402</v>
      </c>
    </row>
    <row r="736" spans="1:9" x14ac:dyDescent="0.25">
      <c r="A736">
        <v>734</v>
      </c>
      <c r="B736">
        <v>59.883699118364198</v>
      </c>
      <c r="C736">
        <v>140.00183528332099</v>
      </c>
      <c r="D736">
        <v>51.387778939972598</v>
      </c>
      <c r="E736">
        <v>10.0856273994904</v>
      </c>
      <c r="F736">
        <v>0.3295034897952</v>
      </c>
      <c r="G736">
        <v>0.88361316924262701</v>
      </c>
      <c r="H736">
        <v>12.789957567185199</v>
      </c>
      <c r="I736">
        <v>4.0347923681257001</v>
      </c>
    </row>
    <row r="737" spans="1:9" x14ac:dyDescent="0.25">
      <c r="A737">
        <v>735</v>
      </c>
      <c r="B737">
        <v>60.602809118121101</v>
      </c>
      <c r="C737">
        <v>153.44849290780101</v>
      </c>
      <c r="D737">
        <v>47.944772628083797</v>
      </c>
      <c r="E737">
        <v>20.487311895286101</v>
      </c>
      <c r="F737">
        <v>0.36753576210039701</v>
      </c>
      <c r="G737">
        <v>0.82746798314035896</v>
      </c>
      <c r="H737">
        <v>14.219780219780199</v>
      </c>
      <c r="I737">
        <v>6.5925556663343299</v>
      </c>
    </row>
    <row r="738" spans="1:9" x14ac:dyDescent="0.25">
      <c r="A738">
        <v>736</v>
      </c>
      <c r="B738">
        <v>62.163555194805198</v>
      </c>
      <c r="C738">
        <v>120.79002079001999</v>
      </c>
      <c r="D738">
        <v>42.524131977881098</v>
      </c>
      <c r="E738">
        <v>28.667120616555401</v>
      </c>
      <c r="F738">
        <v>0.41421154070438798</v>
      </c>
      <c r="G738">
        <v>0.64644372042084997</v>
      </c>
      <c r="H738">
        <v>14.682704811443401</v>
      </c>
      <c r="I738">
        <v>8.7559523809523796</v>
      </c>
    </row>
    <row r="739" spans="1:9" x14ac:dyDescent="0.25">
      <c r="A739">
        <v>737</v>
      </c>
      <c r="B739">
        <v>64.276136740789894</v>
      </c>
      <c r="C739">
        <v>185.888356592376</v>
      </c>
      <c r="D739">
        <v>47.538937163503697</v>
      </c>
      <c r="E739">
        <v>5.3706593541198098</v>
      </c>
      <c r="F739">
        <v>0.40067322140693701</v>
      </c>
      <c r="G739">
        <v>0.92682134395470706</v>
      </c>
      <c r="H739">
        <v>19.2157676348547</v>
      </c>
      <c r="I739">
        <v>2.4408532643826701</v>
      </c>
    </row>
    <row r="740" spans="1:9" x14ac:dyDescent="0.25">
      <c r="A740">
        <v>738</v>
      </c>
      <c r="B740">
        <v>85.621101992966004</v>
      </c>
      <c r="C740">
        <v>190.799155609167</v>
      </c>
      <c r="D740">
        <v>38.462757775739298</v>
      </c>
      <c r="E740">
        <v>8.4874584303647698</v>
      </c>
      <c r="F740">
        <v>0.45557158099761402</v>
      </c>
      <c r="G740">
        <v>0.91723559764373397</v>
      </c>
      <c r="H740">
        <v>12.133444537114199</v>
      </c>
      <c r="I740">
        <v>3.7154865826058798</v>
      </c>
    </row>
    <row r="741" spans="1:9" x14ac:dyDescent="0.25">
      <c r="A741">
        <v>739</v>
      </c>
      <c r="B741">
        <v>63.726081035069797</v>
      </c>
      <c r="C741">
        <v>136.089465078252</v>
      </c>
      <c r="D741">
        <v>39.1877093870471</v>
      </c>
      <c r="E741">
        <v>19.4823695826883</v>
      </c>
      <c r="F741">
        <v>0.38396993639278898</v>
      </c>
      <c r="G741">
        <v>0.72443538081219006</v>
      </c>
      <c r="H741">
        <v>10.4029451137884</v>
      </c>
      <c r="I741">
        <v>6.5458680818802097</v>
      </c>
    </row>
    <row r="742" spans="1:9" x14ac:dyDescent="0.25">
      <c r="A742">
        <v>740</v>
      </c>
      <c r="B742">
        <v>56.391459710559197</v>
      </c>
      <c r="C742">
        <v>148.93905287746799</v>
      </c>
      <c r="D742">
        <v>40.617526864906097</v>
      </c>
      <c r="E742">
        <v>14.564741951771</v>
      </c>
      <c r="F742">
        <v>0.35030408768603</v>
      </c>
      <c r="G742">
        <v>0.84997852047775801</v>
      </c>
      <c r="H742">
        <v>11.002888086642599</v>
      </c>
      <c r="I742">
        <v>4.6202614379084901</v>
      </c>
    </row>
    <row r="743" spans="1:9" x14ac:dyDescent="0.25">
      <c r="A743">
        <v>741</v>
      </c>
      <c r="B743">
        <v>57.948227172889801</v>
      </c>
      <c r="C743">
        <v>181.49583173629699</v>
      </c>
      <c r="D743">
        <v>36.252603449559601</v>
      </c>
      <c r="E743">
        <v>6.4753219593312004</v>
      </c>
      <c r="F743">
        <v>0.38320170276161097</v>
      </c>
      <c r="G743">
        <v>0.93306758054281702</v>
      </c>
      <c r="H743">
        <v>8.6796426292278195</v>
      </c>
      <c r="I743">
        <v>2.66834268033262</v>
      </c>
    </row>
    <row r="744" spans="1:9" x14ac:dyDescent="0.25">
      <c r="A744">
        <v>742</v>
      </c>
      <c r="B744">
        <v>46.744329228775101</v>
      </c>
      <c r="C744">
        <v>147.130852340936</v>
      </c>
      <c r="D744">
        <v>34.375084405902101</v>
      </c>
      <c r="E744">
        <v>15.9644662910758</v>
      </c>
      <c r="F744">
        <v>0.329312288276641</v>
      </c>
      <c r="G744">
        <v>0.83579979694276096</v>
      </c>
      <c r="H744">
        <v>9.8174603174603092</v>
      </c>
      <c r="I744">
        <v>7.0672831632652997</v>
      </c>
    </row>
    <row r="745" spans="1:9" x14ac:dyDescent="0.25">
      <c r="A745">
        <v>743</v>
      </c>
      <c r="B745">
        <v>39.455259867833497</v>
      </c>
      <c r="C745">
        <v>148.93446822576601</v>
      </c>
      <c r="D745">
        <v>38.960210930095499</v>
      </c>
      <c r="E745">
        <v>14.581068878799501</v>
      </c>
      <c r="F745">
        <v>0.29012019487130603</v>
      </c>
      <c r="G745">
        <v>0.84629200911321401</v>
      </c>
      <c r="H745">
        <v>9.5128205128205092</v>
      </c>
      <c r="I745">
        <v>5.86150041220115</v>
      </c>
    </row>
    <row r="746" spans="1:9" x14ac:dyDescent="0.25">
      <c r="A746">
        <v>744</v>
      </c>
      <c r="B746">
        <v>110.485853658536</v>
      </c>
      <c r="C746">
        <v>149.09661441323701</v>
      </c>
      <c r="D746">
        <v>39.2619367649407</v>
      </c>
      <c r="E746">
        <v>9.7828599199611297</v>
      </c>
      <c r="F746">
        <v>0.52150259281501099</v>
      </c>
      <c r="G746">
        <v>0.88068018806442705</v>
      </c>
      <c r="H746">
        <v>10.9241573033707</v>
      </c>
      <c r="I746">
        <v>4.0790393013100399</v>
      </c>
    </row>
    <row r="747" spans="1:9" x14ac:dyDescent="0.25">
      <c r="A747">
        <v>745</v>
      </c>
      <c r="B747">
        <v>108.190062711046</v>
      </c>
      <c r="C747">
        <v>164.490526315789</v>
      </c>
      <c r="D747">
        <v>44.574322420095001</v>
      </c>
      <c r="E747">
        <v>13.0299627349031</v>
      </c>
      <c r="F747">
        <v>0.50430526311177504</v>
      </c>
      <c r="G747">
        <v>0.86591632421008502</v>
      </c>
      <c r="H747">
        <v>14.8857827476038</v>
      </c>
      <c r="I747">
        <v>4.6086702954898904</v>
      </c>
    </row>
    <row r="748" spans="1:9" x14ac:dyDescent="0.25">
      <c r="A748">
        <v>746</v>
      </c>
      <c r="B748">
        <v>97.730482422766698</v>
      </c>
      <c r="C748">
        <v>172.478667329686</v>
      </c>
      <c r="D748">
        <v>45.7259950259607</v>
      </c>
      <c r="E748">
        <v>7.8393255431073703</v>
      </c>
      <c r="F748">
        <v>0.47054801579534</v>
      </c>
      <c r="G748">
        <v>0.90370234991416898</v>
      </c>
      <c r="H748">
        <v>12.689560439560401</v>
      </c>
      <c r="I748">
        <v>2.8760511882998099</v>
      </c>
    </row>
    <row r="749" spans="1:9" x14ac:dyDescent="0.25">
      <c r="A749">
        <v>747</v>
      </c>
      <c r="B749">
        <v>78.376832844574693</v>
      </c>
      <c r="C749">
        <v>148.37881289649701</v>
      </c>
      <c r="D749">
        <v>37.3528092989865</v>
      </c>
      <c r="E749">
        <v>10.628705908962999</v>
      </c>
      <c r="F749">
        <v>0.48930184571293101</v>
      </c>
      <c r="G749">
        <v>0.88151910136608003</v>
      </c>
      <c r="H749">
        <v>11.031981279251101</v>
      </c>
      <c r="I749">
        <v>4.18423332370776</v>
      </c>
    </row>
    <row r="750" spans="1:9" x14ac:dyDescent="0.25">
      <c r="A750">
        <v>748</v>
      </c>
      <c r="B750">
        <v>85.179231259290702</v>
      </c>
      <c r="C750">
        <v>124.491642084562</v>
      </c>
      <c r="D750">
        <v>32.567264984762303</v>
      </c>
      <c r="E750">
        <v>29.321766718698701</v>
      </c>
      <c r="F750">
        <v>0.52761004266365696</v>
      </c>
      <c r="G750">
        <v>0.65960819820989902</v>
      </c>
      <c r="H750">
        <v>9.4253790901835597</v>
      </c>
      <c r="I750">
        <v>8.3103913630229407</v>
      </c>
    </row>
    <row r="751" spans="1:9" x14ac:dyDescent="0.25">
      <c r="A751">
        <v>749</v>
      </c>
      <c r="B751">
        <v>77.183479910329297</v>
      </c>
      <c r="C751">
        <v>185.91778077599199</v>
      </c>
      <c r="D751">
        <v>33.507492842873802</v>
      </c>
      <c r="E751">
        <v>12.098636077285301</v>
      </c>
      <c r="F751">
        <v>0.47748111430929802</v>
      </c>
      <c r="G751">
        <v>0.883812757803497</v>
      </c>
      <c r="H751">
        <v>8.7900311526479697</v>
      </c>
      <c r="I751">
        <v>4.7365699032365702</v>
      </c>
    </row>
    <row r="752" spans="1:9" x14ac:dyDescent="0.25">
      <c r="A752">
        <v>750</v>
      </c>
      <c r="B752">
        <v>69.551032624962502</v>
      </c>
      <c r="C752">
        <v>161.504592314901</v>
      </c>
      <c r="D752">
        <v>52.5519128491567</v>
      </c>
      <c r="E752">
        <v>7.7656216065757597</v>
      </c>
      <c r="F752">
        <v>0.35994219867559601</v>
      </c>
      <c r="G752">
        <v>0.889453526030205</v>
      </c>
      <c r="H752">
        <v>12.6589912280701</v>
      </c>
      <c r="I752">
        <v>2.9078442128359798</v>
      </c>
    </row>
    <row r="753" spans="1:9" x14ac:dyDescent="0.25">
      <c r="A753">
        <v>751</v>
      </c>
      <c r="B753">
        <v>74.5569007263922</v>
      </c>
      <c r="C753">
        <v>158.088784153875</v>
      </c>
      <c r="D753">
        <v>48.031980956644098</v>
      </c>
      <c r="E753">
        <v>8.3908217585154006</v>
      </c>
      <c r="F753">
        <v>0.38350751638960501</v>
      </c>
      <c r="G753">
        <v>0.90395170628028498</v>
      </c>
      <c r="H753">
        <v>11.184782608695601</v>
      </c>
      <c r="I753">
        <v>3.5852156057494802</v>
      </c>
    </row>
    <row r="754" spans="1:9" x14ac:dyDescent="0.25">
      <c r="A754">
        <v>752</v>
      </c>
      <c r="B754">
        <v>77.166627358490501</v>
      </c>
      <c r="C754">
        <v>144.794318746892</v>
      </c>
      <c r="D754">
        <v>38.5166664793853</v>
      </c>
      <c r="E754">
        <v>10.694290501871899</v>
      </c>
      <c r="F754">
        <v>0.43925113484233003</v>
      </c>
      <c r="G754">
        <v>0.87115786457262501</v>
      </c>
      <c r="H754">
        <v>9.6193124368048508</v>
      </c>
      <c r="I754">
        <v>4.3449841125737603</v>
      </c>
    </row>
    <row r="755" spans="1:9" x14ac:dyDescent="0.25">
      <c r="A755">
        <v>753</v>
      </c>
      <c r="B755">
        <v>73.267891891891793</v>
      </c>
      <c r="C755">
        <v>167.13162358020199</v>
      </c>
      <c r="D755">
        <v>35.873698204808697</v>
      </c>
      <c r="E755">
        <v>10.3038115625864</v>
      </c>
      <c r="F755">
        <v>0.43260231522377102</v>
      </c>
      <c r="G755">
        <v>0.89470539214881994</v>
      </c>
      <c r="H755">
        <v>8.4646559849198795</v>
      </c>
      <c r="I755">
        <v>3.9989320803075601</v>
      </c>
    </row>
    <row r="756" spans="1:9" x14ac:dyDescent="0.25">
      <c r="A756">
        <v>754</v>
      </c>
      <c r="B756">
        <v>58.3340336134453</v>
      </c>
      <c r="C756">
        <v>157.902872371927</v>
      </c>
      <c r="D756">
        <v>54.062386296213099</v>
      </c>
      <c r="E756">
        <v>9.5389078190790997</v>
      </c>
      <c r="F756">
        <v>0.347652358338221</v>
      </c>
      <c r="G756">
        <v>0.87749020986802995</v>
      </c>
      <c r="H756">
        <v>15.349376114081901</v>
      </c>
      <c r="I756">
        <v>3.2062829525483298</v>
      </c>
    </row>
    <row r="757" spans="1:9" x14ac:dyDescent="0.25">
      <c r="A757">
        <v>755</v>
      </c>
      <c r="B757">
        <v>85.990653404218804</v>
      </c>
      <c r="C757">
        <v>160.554608331992</v>
      </c>
      <c r="D757">
        <v>35.888947450665697</v>
      </c>
      <c r="E757">
        <v>5.1498777815790397</v>
      </c>
      <c r="F757">
        <v>0.520680436038505</v>
      </c>
      <c r="G757">
        <v>0.94196737127783103</v>
      </c>
      <c r="H757">
        <v>8.1761322789360094</v>
      </c>
      <c r="I757">
        <v>2.8743892508143301</v>
      </c>
    </row>
    <row r="758" spans="1:9" x14ac:dyDescent="0.25">
      <c r="A758">
        <v>756</v>
      </c>
      <c r="B758">
        <v>91.647653835347</v>
      </c>
      <c r="C758">
        <v>128.52662428423201</v>
      </c>
      <c r="D758">
        <v>38.858617464061702</v>
      </c>
      <c r="E758">
        <v>5.3917159612600596</v>
      </c>
      <c r="F758">
        <v>0.46732391897604297</v>
      </c>
      <c r="G758">
        <v>0.93005020149567397</v>
      </c>
      <c r="H758">
        <v>7.7183154549066302</v>
      </c>
      <c r="I758">
        <v>3.1445480631276901</v>
      </c>
    </row>
    <row r="759" spans="1:9" x14ac:dyDescent="0.25">
      <c r="A759">
        <v>757</v>
      </c>
      <c r="B759">
        <v>60.9907985913893</v>
      </c>
      <c r="C759">
        <v>177.38886726352601</v>
      </c>
      <c r="D759">
        <v>48.162862521107002</v>
      </c>
      <c r="E759">
        <v>9.0829855811931104</v>
      </c>
      <c r="F759">
        <v>0.350943775496529</v>
      </c>
      <c r="G759">
        <v>0.89277895841462096</v>
      </c>
      <c r="H759">
        <v>8.7649977447000396</v>
      </c>
      <c r="I759">
        <v>3.11834107972828</v>
      </c>
    </row>
    <row r="760" spans="1:9" x14ac:dyDescent="0.25">
      <c r="A760">
        <v>758</v>
      </c>
      <c r="B760">
        <v>54.318717184617498</v>
      </c>
      <c r="C760">
        <v>170.88616592403901</v>
      </c>
      <c r="D760">
        <v>45.364884215982997</v>
      </c>
      <c r="E760">
        <v>10.085484747726101</v>
      </c>
      <c r="F760">
        <v>0.30885264910927901</v>
      </c>
      <c r="G760">
        <v>0.91547936945861397</v>
      </c>
      <c r="H760">
        <v>9.2250443000590607</v>
      </c>
      <c r="I760">
        <v>4.1915804495183702</v>
      </c>
    </row>
    <row r="761" spans="1:9" x14ac:dyDescent="0.25">
      <c r="A761">
        <v>759</v>
      </c>
      <c r="B761">
        <v>86.495885831833306</v>
      </c>
      <c r="C761">
        <v>160.189423835832</v>
      </c>
      <c r="D761">
        <v>39.9511055684818</v>
      </c>
      <c r="E761">
        <v>13.2287078621536</v>
      </c>
      <c r="F761">
        <v>0.43933408618611203</v>
      </c>
      <c r="G761">
        <v>0.872436583190633</v>
      </c>
      <c r="H761">
        <v>7.7676325861126196</v>
      </c>
      <c r="I761">
        <v>6.2206506364922198</v>
      </c>
    </row>
    <row r="762" spans="1:9" x14ac:dyDescent="0.25">
      <c r="A762">
        <v>760</v>
      </c>
      <c r="B762">
        <v>95.894203235043705</v>
      </c>
      <c r="C762">
        <v>182.135975295934</v>
      </c>
      <c r="D762">
        <v>34.537409478378997</v>
      </c>
      <c r="E762">
        <v>8.3461552403341397</v>
      </c>
      <c r="F762">
        <v>0.52379207568923003</v>
      </c>
      <c r="G762">
        <v>0.92284181732319503</v>
      </c>
      <c r="H762">
        <v>6.8689388615600802</v>
      </c>
      <c r="I762">
        <v>4.2061376317420898</v>
      </c>
    </row>
    <row r="763" spans="1:9" x14ac:dyDescent="0.25">
      <c r="A763">
        <v>761</v>
      </c>
      <c r="B763">
        <v>77.3135928301555</v>
      </c>
      <c r="C763">
        <v>104.637809187279</v>
      </c>
      <c r="D763">
        <v>39.9362498869692</v>
      </c>
      <c r="E763">
        <v>21.366245367033802</v>
      </c>
      <c r="F763">
        <v>0.43487301450861199</v>
      </c>
      <c r="G763">
        <v>0.651626360654742</v>
      </c>
      <c r="H763">
        <v>8.8667946257197698</v>
      </c>
      <c r="I763">
        <v>6.85</v>
      </c>
    </row>
    <row r="764" spans="1:9" x14ac:dyDescent="0.25">
      <c r="A764">
        <v>762</v>
      </c>
      <c r="B764">
        <v>56.505502971604599</v>
      </c>
      <c r="C764">
        <v>178.36140936099201</v>
      </c>
      <c r="D764">
        <v>40.2960681442976</v>
      </c>
      <c r="E764">
        <v>5.9905179644681796</v>
      </c>
      <c r="F764">
        <v>0.322785999334602</v>
      </c>
      <c r="G764">
        <v>0.94687399234143999</v>
      </c>
      <c r="H764">
        <v>7.4417840375586799</v>
      </c>
      <c r="I764">
        <v>2.8603534383403701</v>
      </c>
    </row>
    <row r="765" spans="1:9" x14ac:dyDescent="0.25">
      <c r="A765">
        <v>763</v>
      </c>
      <c r="B765">
        <v>69.226852920803495</v>
      </c>
      <c r="C765">
        <v>153.70497784727601</v>
      </c>
      <c r="D765">
        <v>37.928138703284802</v>
      </c>
      <c r="E765">
        <v>6.6481886996997597</v>
      </c>
      <c r="F765">
        <v>0.39631980046148002</v>
      </c>
      <c r="G765">
        <v>0.90691635847335195</v>
      </c>
      <c r="H765">
        <v>7.0087976539589398</v>
      </c>
      <c r="I765">
        <v>2.9144795045709202</v>
      </c>
    </row>
    <row r="766" spans="1:9" x14ac:dyDescent="0.25">
      <c r="A766">
        <v>764</v>
      </c>
      <c r="B766">
        <v>116.55161085205501</v>
      </c>
      <c r="C766">
        <v>132.566581682682</v>
      </c>
      <c r="D766">
        <v>30.972308335892102</v>
      </c>
      <c r="E766">
        <v>16.3346880401383</v>
      </c>
      <c r="F766">
        <v>0.57527933360986405</v>
      </c>
      <c r="G766">
        <v>0.78625081965900701</v>
      </c>
      <c r="H766">
        <v>5.0848888888888801</v>
      </c>
      <c r="I766">
        <v>5.3564738292011</v>
      </c>
    </row>
    <row r="767" spans="1:9" x14ac:dyDescent="0.25">
      <c r="A767">
        <v>765</v>
      </c>
      <c r="B767">
        <v>58.475178525337597</v>
      </c>
      <c r="C767">
        <v>188.10244293865901</v>
      </c>
      <c r="D767">
        <v>29.858153295501499</v>
      </c>
      <c r="E767">
        <v>5.8549044781520596</v>
      </c>
      <c r="F767">
        <v>0.376694386594491</v>
      </c>
      <c r="G767">
        <v>0.94548431466784699</v>
      </c>
      <c r="H767">
        <v>5.2536750848096396</v>
      </c>
      <c r="I767">
        <v>2.7128087306145798</v>
      </c>
    </row>
    <row r="768" spans="1:9" x14ac:dyDescent="0.25">
      <c r="A768">
        <v>766</v>
      </c>
      <c r="B768">
        <v>67.705677392908299</v>
      </c>
      <c r="C768">
        <v>207.24519015659899</v>
      </c>
      <c r="D768">
        <v>34.515064205340799</v>
      </c>
      <c r="E768">
        <v>6.2727882491089497</v>
      </c>
      <c r="F768">
        <v>0.40377799959621902</v>
      </c>
      <c r="G768">
        <v>0.94200339938793198</v>
      </c>
      <c r="H768">
        <v>6.66681594267801</v>
      </c>
      <c r="I768">
        <v>2.6685962373371899</v>
      </c>
    </row>
    <row r="769" spans="1:9" x14ac:dyDescent="0.25">
      <c r="A769">
        <v>767</v>
      </c>
      <c r="B769">
        <v>106.077262466652</v>
      </c>
      <c r="C769">
        <v>149.81364190012101</v>
      </c>
      <c r="D769">
        <v>34.570129625743</v>
      </c>
      <c r="E769">
        <v>22.695545963960999</v>
      </c>
      <c r="F769">
        <v>0.53182602728360195</v>
      </c>
      <c r="G769">
        <v>0.75758781961747401</v>
      </c>
      <c r="H769">
        <v>6.1944557684468</v>
      </c>
      <c r="I769">
        <v>6.7156704361873896</v>
      </c>
    </row>
    <row r="770" spans="1:9" x14ac:dyDescent="0.25">
      <c r="A770">
        <v>768</v>
      </c>
      <c r="B770">
        <v>80.074250490333398</v>
      </c>
      <c r="C770">
        <v>175.904767123287</v>
      </c>
      <c r="D770">
        <v>43.269550424425397</v>
      </c>
      <c r="E770">
        <v>18.686212673226599</v>
      </c>
      <c r="F770">
        <v>0.42806194846739698</v>
      </c>
      <c r="G770">
        <v>0.84238838550587103</v>
      </c>
      <c r="H770">
        <v>13.774976657329599</v>
      </c>
      <c r="I770">
        <v>9.4068224889450391</v>
      </c>
    </row>
    <row r="771" spans="1:9" x14ac:dyDescent="0.25">
      <c r="A771">
        <v>769</v>
      </c>
      <c r="B771">
        <v>76.452328159645205</v>
      </c>
      <c r="C771">
        <v>211.49014956842501</v>
      </c>
      <c r="D771">
        <v>42.851827265068401</v>
      </c>
      <c r="E771">
        <v>3.8601308266237702</v>
      </c>
      <c r="F771">
        <v>0.42021891826714802</v>
      </c>
      <c r="G771">
        <v>0.96076518590166504</v>
      </c>
      <c r="H771">
        <v>10.3922056384742</v>
      </c>
      <c r="I771">
        <v>2.39451527543901</v>
      </c>
    </row>
    <row r="772" spans="1:9" x14ac:dyDescent="0.25">
      <c r="A772">
        <v>770</v>
      </c>
      <c r="B772">
        <v>52.648602878916101</v>
      </c>
      <c r="C772">
        <v>160.41978728118701</v>
      </c>
      <c r="D772">
        <v>48.984033753526901</v>
      </c>
      <c r="E772">
        <v>8.1092739671820802</v>
      </c>
      <c r="F772">
        <v>0.29782783785755002</v>
      </c>
      <c r="G772">
        <v>0.91218476187333097</v>
      </c>
      <c r="H772">
        <v>10.5208913649025</v>
      </c>
      <c r="I772">
        <v>3.6627306273062699</v>
      </c>
    </row>
    <row r="773" spans="1:9" x14ac:dyDescent="0.25">
      <c r="A773">
        <v>771</v>
      </c>
      <c r="B773">
        <v>66.262907359941394</v>
      </c>
      <c r="C773">
        <v>112.116402116402</v>
      </c>
      <c r="D773">
        <v>43.9481802085513</v>
      </c>
      <c r="E773">
        <v>23.1446618689898</v>
      </c>
      <c r="F773">
        <v>0.37450192198057902</v>
      </c>
      <c r="G773">
        <v>0.646934575008413</v>
      </c>
      <c r="H773">
        <v>10.394326241134699</v>
      </c>
      <c r="I773">
        <v>7.9186046511627897</v>
      </c>
    </row>
    <row r="774" spans="1:9" x14ac:dyDescent="0.25">
      <c r="A774">
        <v>772</v>
      </c>
      <c r="B774">
        <v>76.7157907939295</v>
      </c>
      <c r="C774">
        <v>181.85525861473599</v>
      </c>
      <c r="D774">
        <v>31.186828350158699</v>
      </c>
      <c r="E774">
        <v>4.8648533068437798</v>
      </c>
      <c r="F774">
        <v>0.44493612881097</v>
      </c>
      <c r="G774">
        <v>0.94453995514772604</v>
      </c>
      <c r="H774">
        <v>6.3252631578947298</v>
      </c>
      <c r="I774">
        <v>2.4987053340238199</v>
      </c>
    </row>
    <row r="775" spans="1:9" x14ac:dyDescent="0.25">
      <c r="A775">
        <v>773</v>
      </c>
      <c r="B775">
        <v>66.565900168255695</v>
      </c>
      <c r="C775">
        <v>136.65349931386001</v>
      </c>
      <c r="D775">
        <v>38.653456160621403</v>
      </c>
      <c r="E775">
        <v>5.8638388501474799</v>
      </c>
      <c r="F775">
        <v>0.39497158739214</v>
      </c>
      <c r="G775">
        <v>0.90921310145427603</v>
      </c>
      <c r="H775">
        <v>7.6936308693630799</v>
      </c>
      <c r="I775">
        <v>2.9862637362637301</v>
      </c>
    </row>
    <row r="776" spans="1:9" x14ac:dyDescent="0.25">
      <c r="A776">
        <v>774</v>
      </c>
      <c r="B776">
        <v>87.428872628053995</v>
      </c>
      <c r="C776">
        <v>131.327307326355</v>
      </c>
      <c r="D776">
        <v>26.5174251872666</v>
      </c>
      <c r="E776">
        <v>23.666234527629602</v>
      </c>
      <c r="F776">
        <v>0.57270671864630196</v>
      </c>
      <c r="G776">
        <v>0.74318950664596295</v>
      </c>
      <c r="H776">
        <v>5.0271160178190897</v>
      </c>
      <c r="I776">
        <v>9.1541377132027701</v>
      </c>
    </row>
    <row r="777" spans="1:9" x14ac:dyDescent="0.25">
      <c r="A777">
        <v>775</v>
      </c>
      <c r="B777">
        <v>71.297076659928393</v>
      </c>
      <c r="C777">
        <v>178.500844119302</v>
      </c>
      <c r="D777">
        <v>27.3062393401298</v>
      </c>
      <c r="E777">
        <v>9.9753046171994502</v>
      </c>
      <c r="F777">
        <v>0.45233465741544199</v>
      </c>
      <c r="G777">
        <v>0.87731143862410199</v>
      </c>
      <c r="H777">
        <v>4.2020725388600999</v>
      </c>
      <c r="I777">
        <v>3.6558098591549202</v>
      </c>
    </row>
    <row r="778" spans="1:9" x14ac:dyDescent="0.25">
      <c r="A778">
        <v>776</v>
      </c>
      <c r="B778">
        <v>93.392307692307696</v>
      </c>
      <c r="C778">
        <v>118.915163830327</v>
      </c>
      <c r="D778">
        <v>24.270756985912801</v>
      </c>
      <c r="E778">
        <v>6.4327826066021698</v>
      </c>
      <c r="F778">
        <v>0.59924055667778697</v>
      </c>
      <c r="G778">
        <v>0.91917961744517296</v>
      </c>
      <c r="H778">
        <v>4.41873848987108</v>
      </c>
      <c r="I778">
        <v>4.15597345132743</v>
      </c>
    </row>
    <row r="779" spans="1:9" x14ac:dyDescent="0.25">
      <c r="A779">
        <v>777</v>
      </c>
      <c r="B779">
        <v>89.050480769230703</v>
      </c>
      <c r="C779">
        <v>121.465610780539</v>
      </c>
      <c r="D779">
        <v>27.7450150765053</v>
      </c>
      <c r="E779">
        <v>6.2029109796119499</v>
      </c>
      <c r="F779">
        <v>0.52035486186254698</v>
      </c>
      <c r="G779">
        <v>0.91718578596977096</v>
      </c>
      <c r="H779">
        <v>6.4832663989290404</v>
      </c>
      <c r="I779">
        <v>4.1531690140844999</v>
      </c>
    </row>
    <row r="780" spans="1:9" x14ac:dyDescent="0.25">
      <c r="A780">
        <v>778</v>
      </c>
      <c r="B780">
        <v>83.508082668303601</v>
      </c>
      <c r="C780">
        <v>186.110764144011</v>
      </c>
      <c r="D780">
        <v>30.872548591384099</v>
      </c>
      <c r="E780">
        <v>4.6448522053153001</v>
      </c>
      <c r="F780">
        <v>0.487045124019098</v>
      </c>
      <c r="G780">
        <v>0.949741722066206</v>
      </c>
      <c r="H780">
        <v>6.19753086419753</v>
      </c>
      <c r="I780">
        <v>2.6032757051865301</v>
      </c>
    </row>
    <row r="781" spans="1:9" x14ac:dyDescent="0.25">
      <c r="A781">
        <v>779</v>
      </c>
      <c r="B781">
        <v>67.684264655467899</v>
      </c>
      <c r="C781">
        <v>183.57159548227901</v>
      </c>
      <c r="D781">
        <v>35.3692132293545</v>
      </c>
      <c r="E781">
        <v>11.058275437344101</v>
      </c>
      <c r="F781">
        <v>0.39484677307286697</v>
      </c>
      <c r="G781">
        <v>0.90194567017525396</v>
      </c>
      <c r="H781">
        <v>5.4298331697742803</v>
      </c>
      <c r="I781">
        <v>4.7756638921918304</v>
      </c>
    </row>
    <row r="782" spans="1:9" x14ac:dyDescent="0.25">
      <c r="A782">
        <v>780</v>
      </c>
      <c r="B782">
        <v>58.417919495635303</v>
      </c>
      <c r="C782">
        <v>183.83130659767099</v>
      </c>
      <c r="D782">
        <v>33.090513302195497</v>
      </c>
      <c r="E782">
        <v>4.8539825760948601</v>
      </c>
      <c r="F782">
        <v>0.35873190306434899</v>
      </c>
      <c r="G782">
        <v>0.94365166373768705</v>
      </c>
      <c r="H782">
        <v>5.0479134466769704</v>
      </c>
      <c r="I782">
        <v>2.5811138014527799</v>
      </c>
    </row>
    <row r="783" spans="1:9" x14ac:dyDescent="0.25">
      <c r="A783">
        <v>781</v>
      </c>
      <c r="B783">
        <v>70.743843498273804</v>
      </c>
      <c r="C783">
        <v>151.11857999077901</v>
      </c>
      <c r="D783">
        <v>35.098348558619598</v>
      </c>
      <c r="E783">
        <v>6.5020391999438703</v>
      </c>
      <c r="F783">
        <v>0.42349250220613199</v>
      </c>
      <c r="G783">
        <v>0.92575733501653201</v>
      </c>
      <c r="H783">
        <v>5.2651515151515103</v>
      </c>
      <c r="I783">
        <v>3.2956290608387402</v>
      </c>
    </row>
    <row r="784" spans="1:9" x14ac:dyDescent="0.25">
      <c r="A784">
        <v>782</v>
      </c>
      <c r="B784">
        <v>67.545026178010403</v>
      </c>
      <c r="C784">
        <v>169.62658645733899</v>
      </c>
      <c r="D784">
        <v>34.233232679953701</v>
      </c>
      <c r="E784">
        <v>5.4769525424288501</v>
      </c>
      <c r="F784">
        <v>0.39179838746798801</v>
      </c>
      <c r="G784">
        <v>0.92954946175564301</v>
      </c>
      <c r="H784">
        <v>6.4359908883826797</v>
      </c>
      <c r="I784">
        <v>2.7649956534337798</v>
      </c>
    </row>
    <row r="785" spans="1:9" x14ac:dyDescent="0.25">
      <c r="A785">
        <v>783</v>
      </c>
      <c r="B785">
        <v>63.240766389658297</v>
      </c>
      <c r="C785">
        <v>155.663637967537</v>
      </c>
      <c r="D785">
        <v>34.179815034975597</v>
      </c>
      <c r="E785">
        <v>20.002465592983999</v>
      </c>
      <c r="F785">
        <v>0.38121849353299297</v>
      </c>
      <c r="G785">
        <v>0.83553878994135899</v>
      </c>
      <c r="H785">
        <v>5.5069169960474298</v>
      </c>
      <c r="I785">
        <v>7.0878441076399596</v>
      </c>
    </row>
    <row r="786" spans="1:9" x14ac:dyDescent="0.25">
      <c r="A786">
        <v>784</v>
      </c>
      <c r="B786">
        <v>74.700301058560697</v>
      </c>
      <c r="C786">
        <v>166.501394700139</v>
      </c>
      <c r="D786">
        <v>35.255537732616801</v>
      </c>
      <c r="E786">
        <v>12.9332855064245</v>
      </c>
      <c r="F786">
        <v>0.44569617199646999</v>
      </c>
      <c r="G786">
        <v>0.83388510339658595</v>
      </c>
      <c r="H786">
        <v>6.3802311677959302</v>
      </c>
      <c r="I786">
        <v>3.7976470588235198</v>
      </c>
    </row>
    <row r="787" spans="1:9" x14ac:dyDescent="0.25">
      <c r="A787">
        <v>785</v>
      </c>
      <c r="B787">
        <v>70.843652880707594</v>
      </c>
      <c r="C787">
        <v>116.34448497648</v>
      </c>
      <c r="D787">
        <v>35.146508590440099</v>
      </c>
      <c r="E787">
        <v>4.9476671491351398</v>
      </c>
      <c r="F787">
        <v>0.42441629451528301</v>
      </c>
      <c r="G787">
        <v>0.93016466412593202</v>
      </c>
      <c r="H787">
        <v>6.8862332695984696</v>
      </c>
      <c r="I787">
        <v>2.91827293754818</v>
      </c>
    </row>
    <row r="788" spans="1:9" x14ac:dyDescent="0.25">
      <c r="A788">
        <v>786</v>
      </c>
      <c r="B788">
        <v>73.593078758949801</v>
      </c>
      <c r="C788">
        <v>106.19176444542801</v>
      </c>
      <c r="D788">
        <v>33.307588485369301</v>
      </c>
      <c r="E788">
        <v>6.7763471144733902</v>
      </c>
      <c r="F788">
        <v>0.42933052206385097</v>
      </c>
      <c r="G788">
        <v>0.86706076052377001</v>
      </c>
      <c r="H788">
        <v>6.0909486510008701</v>
      </c>
      <c r="I788">
        <v>3.1108858706669298</v>
      </c>
    </row>
    <row r="789" spans="1:9" x14ac:dyDescent="0.25">
      <c r="A789">
        <v>787</v>
      </c>
      <c r="B789">
        <v>49.773601963063399</v>
      </c>
      <c r="C789">
        <v>147.31936127744501</v>
      </c>
      <c r="D789">
        <v>42.885362045072398</v>
      </c>
      <c r="E789">
        <v>3.4570702234712001</v>
      </c>
      <c r="F789">
        <v>0.30424566230188899</v>
      </c>
      <c r="G789">
        <v>0.96438881763903495</v>
      </c>
      <c r="H789">
        <v>8.9579646017699108</v>
      </c>
      <c r="I789">
        <v>2.7009859689040501</v>
      </c>
    </row>
    <row r="790" spans="1:9" x14ac:dyDescent="0.25">
      <c r="A790">
        <v>788</v>
      </c>
      <c r="B790">
        <v>93.995339547270305</v>
      </c>
      <c r="C790">
        <v>132.88072690043501</v>
      </c>
      <c r="D790">
        <v>41.163974471924199</v>
      </c>
      <c r="E790">
        <v>15.6510553802733</v>
      </c>
      <c r="F790">
        <v>0.521440807713071</v>
      </c>
      <c r="G790">
        <v>0.833226974700776</v>
      </c>
      <c r="H790">
        <v>15.7156502571638</v>
      </c>
      <c r="I790">
        <v>4.7995678011885401</v>
      </c>
    </row>
    <row r="791" spans="1:9" x14ac:dyDescent="0.25">
      <c r="A791">
        <v>789</v>
      </c>
      <c r="B791">
        <v>68.592248558616205</v>
      </c>
      <c r="C791">
        <v>159.958295397809</v>
      </c>
      <c r="D791">
        <v>47.3301342565588</v>
      </c>
      <c r="E791">
        <v>11.644729956690499</v>
      </c>
      <c r="F791">
        <v>0.40610385487544698</v>
      </c>
      <c r="G791">
        <v>0.85805277590434204</v>
      </c>
      <c r="H791">
        <v>13.1076487252124</v>
      </c>
      <c r="I791">
        <v>3.2261370016844402</v>
      </c>
    </row>
    <row r="792" spans="1:9" x14ac:dyDescent="0.25">
      <c r="A792">
        <v>790</v>
      </c>
      <c r="B792">
        <v>53.752954360228202</v>
      </c>
      <c r="C792">
        <v>161.52821412231199</v>
      </c>
      <c r="D792">
        <v>42.005127302515298</v>
      </c>
      <c r="E792">
        <v>6.2556942190316898</v>
      </c>
      <c r="F792">
        <v>0.35075071876220898</v>
      </c>
      <c r="G792">
        <v>0.92389199674689404</v>
      </c>
      <c r="H792">
        <v>9.8842741935483804</v>
      </c>
      <c r="I792">
        <v>2.9708281053952299</v>
      </c>
    </row>
    <row r="793" spans="1:9" x14ac:dyDescent="0.25">
      <c r="A793">
        <v>791</v>
      </c>
      <c r="B793">
        <v>57.075618977924101</v>
      </c>
      <c r="C793">
        <v>170.97786315404301</v>
      </c>
      <c r="D793">
        <v>36.6594009475699</v>
      </c>
      <c r="E793">
        <v>7.11415614854839</v>
      </c>
      <c r="F793">
        <v>0.36366254691470101</v>
      </c>
      <c r="G793">
        <v>0.92461474925161802</v>
      </c>
      <c r="H793">
        <v>9.2562025316455703</v>
      </c>
      <c r="I793">
        <v>3.18008348240906</v>
      </c>
    </row>
    <row r="794" spans="1:9" x14ac:dyDescent="0.25">
      <c r="A794">
        <v>792</v>
      </c>
      <c r="B794">
        <v>58.7751608595362</v>
      </c>
      <c r="C794">
        <v>143.652604581232</v>
      </c>
      <c r="D794">
        <v>34.789246310685499</v>
      </c>
      <c r="E794">
        <v>4.8014730041739799</v>
      </c>
      <c r="F794">
        <v>0.37274474925857698</v>
      </c>
      <c r="G794">
        <v>0.93947348560475297</v>
      </c>
      <c r="H794">
        <v>9.1991722710812205</v>
      </c>
      <c r="I794">
        <v>2.9652866242038201</v>
      </c>
    </row>
    <row r="795" spans="1:9" x14ac:dyDescent="0.25">
      <c r="A795">
        <v>793</v>
      </c>
      <c r="B795">
        <v>49.312675448067303</v>
      </c>
      <c r="C795">
        <v>161.36055019022501</v>
      </c>
      <c r="D795">
        <v>30.8995897095588</v>
      </c>
      <c r="E795">
        <v>9.0861611630483008</v>
      </c>
      <c r="F795">
        <v>0.32440706510941297</v>
      </c>
      <c r="G795">
        <v>0.90213103492726798</v>
      </c>
      <c r="H795">
        <v>5.99580223880597</v>
      </c>
      <c r="I795">
        <v>3.0287548855387998</v>
      </c>
    </row>
    <row r="796" spans="1:9" x14ac:dyDescent="0.25">
      <c r="A796">
        <v>794</v>
      </c>
      <c r="B796">
        <v>90.566297451338798</v>
      </c>
      <c r="C796">
        <v>93.820224719101105</v>
      </c>
      <c r="D796">
        <v>33.896713101649297</v>
      </c>
      <c r="E796">
        <v>34.605119982437003</v>
      </c>
      <c r="F796">
        <v>0.46725454483442203</v>
      </c>
      <c r="G796">
        <v>0.56672606439129203</v>
      </c>
      <c r="H796">
        <v>6.6693134049509499</v>
      </c>
      <c r="I796">
        <v>13.5507246376811</v>
      </c>
    </row>
    <row r="797" spans="1:9" x14ac:dyDescent="0.25">
      <c r="A797">
        <v>795</v>
      </c>
      <c r="B797">
        <v>81.406102051551798</v>
      </c>
      <c r="C797">
        <v>169.10114219499999</v>
      </c>
      <c r="D797">
        <v>36.719603791713098</v>
      </c>
      <c r="E797">
        <v>12.708772189874299</v>
      </c>
      <c r="F797">
        <v>0.44506906342202002</v>
      </c>
      <c r="G797">
        <v>0.857813315241029</v>
      </c>
      <c r="H797">
        <v>7.5976665412118898</v>
      </c>
      <c r="I797">
        <v>3.51969778737182</v>
      </c>
    </row>
    <row r="798" spans="1:9" x14ac:dyDescent="0.25">
      <c r="A798">
        <v>796</v>
      </c>
      <c r="B798">
        <v>75.742582157283195</v>
      </c>
      <c r="C798">
        <v>182.62639691714801</v>
      </c>
      <c r="D798">
        <v>32.136015545722699</v>
      </c>
      <c r="E798">
        <v>15.7868926893214</v>
      </c>
      <c r="F798">
        <v>0.53259096707118203</v>
      </c>
      <c r="G798">
        <v>0.83761579014092102</v>
      </c>
      <c r="H798">
        <v>5.1767113941323597</v>
      </c>
      <c r="I798">
        <v>5.6070512820512803</v>
      </c>
    </row>
    <row r="799" spans="1:9" x14ac:dyDescent="0.25">
      <c r="A799">
        <v>797</v>
      </c>
      <c r="B799">
        <v>84.260803951159204</v>
      </c>
      <c r="C799">
        <v>204.04567910617899</v>
      </c>
      <c r="D799">
        <v>31.030529370424901</v>
      </c>
      <c r="E799">
        <v>6.2949458642706997</v>
      </c>
      <c r="F799">
        <v>0.51314604895110905</v>
      </c>
      <c r="G799">
        <v>0.94529578607610798</v>
      </c>
      <c r="H799">
        <v>6.0018099547511303</v>
      </c>
      <c r="I799">
        <v>3.0566431741059699</v>
      </c>
    </row>
    <row r="800" spans="1:9" x14ac:dyDescent="0.25">
      <c r="A800">
        <v>798</v>
      </c>
      <c r="B800">
        <v>48.335996126845799</v>
      </c>
      <c r="C800">
        <v>175.35713490649999</v>
      </c>
      <c r="D800">
        <v>38.145579234494399</v>
      </c>
      <c r="E800">
        <v>7.6447782332614</v>
      </c>
      <c r="F800">
        <v>0.30156850439211602</v>
      </c>
      <c r="G800">
        <v>0.91254823606871505</v>
      </c>
      <c r="H800">
        <v>7.6040477426050801</v>
      </c>
      <c r="I800">
        <v>3.0202601834079701</v>
      </c>
    </row>
    <row r="801" spans="1:9" x14ac:dyDescent="0.25">
      <c r="A801">
        <v>799</v>
      </c>
      <c r="B801">
        <v>44.0750404723359</v>
      </c>
      <c r="C801">
        <v>200.157339396059</v>
      </c>
      <c r="D801">
        <v>34.244829702037897</v>
      </c>
      <c r="E801">
        <v>4.2092110486732999</v>
      </c>
      <c r="F801">
        <v>0.294513708874446</v>
      </c>
      <c r="G801">
        <v>0.96114964944743897</v>
      </c>
      <c r="H801">
        <v>6.2717755443886096</v>
      </c>
      <c r="I801">
        <v>2.5368150684931501</v>
      </c>
    </row>
    <row r="802" spans="1:9" x14ac:dyDescent="0.25">
      <c r="A802">
        <v>800</v>
      </c>
      <c r="B802">
        <v>77.203557861576897</v>
      </c>
      <c r="C802">
        <v>148.918908641505</v>
      </c>
      <c r="D802">
        <v>29.938871654154202</v>
      </c>
      <c r="E802">
        <v>11.380331763797701</v>
      </c>
      <c r="F802">
        <v>0.46016452022536802</v>
      </c>
      <c r="G802">
        <v>0.86161076210161402</v>
      </c>
      <c r="H802">
        <v>5.9505271695052704</v>
      </c>
      <c r="I802">
        <v>4.1821463734821096</v>
      </c>
    </row>
    <row r="803" spans="1:9" x14ac:dyDescent="0.25">
      <c r="A803">
        <v>801</v>
      </c>
      <c r="B803">
        <v>57.117955090085999</v>
      </c>
      <c r="C803">
        <v>139.897418073485</v>
      </c>
      <c r="D803">
        <v>37.680409344683703</v>
      </c>
      <c r="E803">
        <v>19.842055329859001</v>
      </c>
      <c r="F803">
        <v>0.32923550737405499</v>
      </c>
      <c r="G803">
        <v>0.77174422508238105</v>
      </c>
      <c r="H803">
        <v>6.5244286840031496</v>
      </c>
      <c r="I803">
        <v>7.7184818481848101</v>
      </c>
    </row>
    <row r="804" spans="1:9" x14ac:dyDescent="0.25">
      <c r="A804">
        <v>802</v>
      </c>
      <c r="B804">
        <v>62.379282123231597</v>
      </c>
      <c r="C804">
        <v>139.87915885082401</v>
      </c>
      <c r="D804">
        <v>41.954208920767101</v>
      </c>
      <c r="E804">
        <v>17.827623280888599</v>
      </c>
      <c r="F804">
        <v>0.344100074778457</v>
      </c>
      <c r="G804">
        <v>0.80039607379584099</v>
      </c>
      <c r="H804">
        <v>7.4541832669322696</v>
      </c>
      <c r="I804">
        <v>7.5844155844155798</v>
      </c>
    </row>
    <row r="805" spans="1:9" x14ac:dyDescent="0.25">
      <c r="A805">
        <v>803</v>
      </c>
      <c r="B805">
        <v>49.559796854521601</v>
      </c>
      <c r="C805">
        <v>180.03377056725299</v>
      </c>
      <c r="D805">
        <v>41.563343362271297</v>
      </c>
      <c r="E805">
        <v>6.5748129115613896</v>
      </c>
      <c r="F805">
        <v>0.30342279722634402</v>
      </c>
      <c r="G805">
        <v>0.92243481713300002</v>
      </c>
      <c r="H805">
        <v>8.8727042431918903</v>
      </c>
      <c r="I805">
        <v>2.8869395711500898</v>
      </c>
    </row>
    <row r="806" spans="1:9" x14ac:dyDescent="0.25">
      <c r="A806">
        <v>804</v>
      </c>
      <c r="B806">
        <v>96.761084106643096</v>
      </c>
      <c r="C806">
        <v>124.83732701178801</v>
      </c>
      <c r="D806">
        <v>24.386237460145299</v>
      </c>
      <c r="E806">
        <v>11.6679336558997</v>
      </c>
      <c r="F806">
        <v>0.56633987636975702</v>
      </c>
      <c r="G806">
        <v>0.85162375967686299</v>
      </c>
      <c r="H806">
        <v>5.2315299592786504</v>
      </c>
      <c r="I806">
        <v>5.03751803751803</v>
      </c>
    </row>
    <row r="807" spans="1:9" x14ac:dyDescent="0.25">
      <c r="A807">
        <v>805</v>
      </c>
      <c r="B807">
        <v>85.5707384403036</v>
      </c>
      <c r="C807">
        <v>163.786725347924</v>
      </c>
      <c r="D807">
        <v>32.723532232682402</v>
      </c>
      <c r="E807">
        <v>10.5717576588386</v>
      </c>
      <c r="F807">
        <v>0.48808770675719898</v>
      </c>
      <c r="G807">
        <v>0.91458198007425995</v>
      </c>
      <c r="H807">
        <v>7.4651011089367199</v>
      </c>
      <c r="I807">
        <v>4.3153759820426396</v>
      </c>
    </row>
    <row r="808" spans="1:9" x14ac:dyDescent="0.25">
      <c r="A808">
        <v>806</v>
      </c>
      <c r="B808">
        <v>85.292972459639103</v>
      </c>
      <c r="C808">
        <v>146.11989795918299</v>
      </c>
      <c r="D808">
        <v>30.252486359746101</v>
      </c>
      <c r="E808">
        <v>26.006044329742799</v>
      </c>
      <c r="F808">
        <v>0.48956217690855502</v>
      </c>
      <c r="G808">
        <v>0.73138049100917202</v>
      </c>
      <c r="H808">
        <v>6.6241258741258697</v>
      </c>
      <c r="I808">
        <v>9.3478260869565197</v>
      </c>
    </row>
    <row r="809" spans="1:9" x14ac:dyDescent="0.25">
      <c r="A809">
        <v>807</v>
      </c>
      <c r="B809">
        <v>92.307210031347907</v>
      </c>
      <c r="C809">
        <v>126.254530130636</v>
      </c>
      <c r="D809">
        <v>29.740134317281498</v>
      </c>
      <c r="E809">
        <v>20.490430347141501</v>
      </c>
      <c r="F809">
        <v>0.51457756381541198</v>
      </c>
      <c r="G809">
        <v>0.71298801796906897</v>
      </c>
      <c r="H809">
        <v>6.4269662921348303</v>
      </c>
      <c r="I809">
        <v>7.9449244060475097</v>
      </c>
    </row>
    <row r="810" spans="1:9" x14ac:dyDescent="0.25">
      <c r="A810">
        <v>808</v>
      </c>
      <c r="B810">
        <v>109.354581673306</v>
      </c>
      <c r="C810">
        <v>160.007763975155</v>
      </c>
      <c r="D810">
        <v>28.220577443006601</v>
      </c>
      <c r="E810">
        <v>15.736553696308301</v>
      </c>
      <c r="F810">
        <v>0.56529050854725704</v>
      </c>
      <c r="G810">
        <v>0.828090965815102</v>
      </c>
      <c r="H810">
        <v>5.9541925465838501</v>
      </c>
      <c r="I810">
        <v>5.4296296296296296</v>
      </c>
    </row>
    <row r="811" spans="1:9" x14ac:dyDescent="0.25">
      <c r="A811">
        <v>809</v>
      </c>
      <c r="B811">
        <v>80.049962602842101</v>
      </c>
      <c r="C811">
        <v>114.75617977528</v>
      </c>
      <c r="D811">
        <v>39.204538910085198</v>
      </c>
      <c r="E811">
        <v>19.998876657001901</v>
      </c>
      <c r="F811">
        <v>0.43185260006640203</v>
      </c>
      <c r="G811">
        <v>0.72763229338743196</v>
      </c>
      <c r="H811">
        <v>9.1117544875506606</v>
      </c>
      <c r="I811">
        <v>7.6987012987012902</v>
      </c>
    </row>
    <row r="812" spans="1:9" x14ac:dyDescent="0.25">
      <c r="A812">
        <v>810</v>
      </c>
      <c r="B812">
        <v>73.838017105952105</v>
      </c>
      <c r="C812">
        <v>204.95353618421001</v>
      </c>
      <c r="D812">
        <v>42.186262072875003</v>
      </c>
      <c r="E812">
        <v>4.0887785926994002</v>
      </c>
      <c r="F812">
        <v>0.40624399367278702</v>
      </c>
      <c r="G812">
        <v>0.95408194568147697</v>
      </c>
      <c r="H812">
        <v>9.6256868131868103</v>
      </c>
      <c r="I812">
        <v>2.3640328373524802</v>
      </c>
    </row>
    <row r="813" spans="1:9" x14ac:dyDescent="0.25">
      <c r="A813">
        <v>811</v>
      </c>
      <c r="B813">
        <v>61.928557599225499</v>
      </c>
      <c r="C813">
        <v>132.531399317406</v>
      </c>
      <c r="D813">
        <v>35.783368420520503</v>
      </c>
      <c r="E813">
        <v>21.778825149554599</v>
      </c>
      <c r="F813">
        <v>0.36578523913129601</v>
      </c>
      <c r="G813">
        <v>0.71561559176846501</v>
      </c>
      <c r="H813">
        <v>8.1293941660433795</v>
      </c>
      <c r="I813">
        <v>7.8187250996015898</v>
      </c>
    </row>
    <row r="814" spans="1:9" x14ac:dyDescent="0.25">
      <c r="A814">
        <v>812</v>
      </c>
      <c r="B814">
        <v>42.968734733756698</v>
      </c>
      <c r="C814">
        <v>158.363087400681</v>
      </c>
      <c r="D814">
        <v>35.7184489892961</v>
      </c>
      <c r="E814">
        <v>6.7491771205484996</v>
      </c>
      <c r="F814">
        <v>0.30889703214713998</v>
      </c>
      <c r="G814">
        <v>0.92709020193480995</v>
      </c>
      <c r="H814">
        <v>9.5387355298308094</v>
      </c>
      <c r="I814">
        <v>2.9357312397297699</v>
      </c>
    </row>
    <row r="815" spans="1:9" x14ac:dyDescent="0.25">
      <c r="A815">
        <v>813</v>
      </c>
      <c r="B815">
        <v>49.858884624068601</v>
      </c>
      <c r="C815">
        <v>187.55991132259101</v>
      </c>
      <c r="D815">
        <v>33.259245706964002</v>
      </c>
      <c r="E815">
        <v>6.5454273636096696</v>
      </c>
      <c r="F815">
        <v>0.362540455348762</v>
      </c>
      <c r="G815">
        <v>0.93811296488189999</v>
      </c>
      <c r="H815">
        <v>8.0505297473512591</v>
      </c>
      <c r="I815">
        <v>2.7436786296900402</v>
      </c>
    </row>
    <row r="816" spans="1:9" x14ac:dyDescent="0.25">
      <c r="A816">
        <v>814</v>
      </c>
      <c r="B816">
        <v>95.071269487750499</v>
      </c>
      <c r="C816">
        <v>167.53291976840299</v>
      </c>
      <c r="D816">
        <v>36.170562592171301</v>
      </c>
      <c r="E816">
        <v>7.2736159707113099</v>
      </c>
      <c r="F816">
        <v>0.49471273067842902</v>
      </c>
      <c r="G816">
        <v>0.91619834980214898</v>
      </c>
      <c r="H816">
        <v>7.3363460296965703</v>
      </c>
      <c r="I816">
        <v>3.1041544763019302</v>
      </c>
    </row>
    <row r="817" spans="1:9" x14ac:dyDescent="0.25">
      <c r="A817">
        <v>815</v>
      </c>
      <c r="B817">
        <v>55.880311494836597</v>
      </c>
      <c r="C817">
        <v>130.530898876404</v>
      </c>
      <c r="D817">
        <v>44.257135366888797</v>
      </c>
      <c r="E817">
        <v>23.996955183182202</v>
      </c>
      <c r="F817">
        <v>0.37717110085944899</v>
      </c>
      <c r="G817">
        <v>0.70755595653401804</v>
      </c>
      <c r="H817">
        <v>14.560425798371901</v>
      </c>
      <c r="I817">
        <v>9.6113537117903896</v>
      </c>
    </row>
    <row r="818" spans="1:9" x14ac:dyDescent="0.25">
      <c r="A818">
        <v>816</v>
      </c>
      <c r="B818">
        <v>92.608912910462905</v>
      </c>
      <c r="C818">
        <v>164.27446493471501</v>
      </c>
      <c r="D818">
        <v>26.967297236765699</v>
      </c>
      <c r="E818">
        <v>9.3940418309267297</v>
      </c>
      <c r="F818">
        <v>0.59437800809044605</v>
      </c>
      <c r="G818">
        <v>0.90465678884587497</v>
      </c>
      <c r="H818">
        <v>7.8594979393031101</v>
      </c>
      <c r="I818">
        <v>3.8900501672240799</v>
      </c>
    </row>
    <row r="819" spans="1:9" x14ac:dyDescent="0.25">
      <c r="A819">
        <v>817</v>
      </c>
      <c r="B819">
        <v>73.226950354609897</v>
      </c>
      <c r="C819">
        <v>171.519205481348</v>
      </c>
      <c r="D819">
        <v>31.1575358068614</v>
      </c>
      <c r="E819">
        <v>4.79670098015142</v>
      </c>
      <c r="F819">
        <v>0.47623929052675001</v>
      </c>
      <c r="G819">
        <v>0.94624642039890094</v>
      </c>
      <c r="H819">
        <v>9.5972482801751102</v>
      </c>
      <c r="I819">
        <v>2.84436183395291</v>
      </c>
    </row>
    <row r="820" spans="1:9" x14ac:dyDescent="0.25">
      <c r="A820">
        <v>818</v>
      </c>
      <c r="B820">
        <v>74.680178297813001</v>
      </c>
      <c r="C820">
        <v>149.41775873655899</v>
      </c>
      <c r="D820">
        <v>31.7440153056098</v>
      </c>
      <c r="E820">
        <v>7.9241345272339396</v>
      </c>
      <c r="F820">
        <v>0.48925336033261502</v>
      </c>
      <c r="G820">
        <v>0.91688885519301999</v>
      </c>
      <c r="H820">
        <v>9.7617853560682004</v>
      </c>
      <c r="I820">
        <v>3.61090124123043</v>
      </c>
    </row>
    <row r="821" spans="1:9" x14ac:dyDescent="0.25">
      <c r="A821">
        <v>819</v>
      </c>
      <c r="B821">
        <v>68.596221133659895</v>
      </c>
      <c r="C821">
        <v>124.896527285613</v>
      </c>
      <c r="D821">
        <v>29.8550498509398</v>
      </c>
      <c r="E821">
        <v>33.5878320483015</v>
      </c>
      <c r="F821">
        <v>0.45939765475062799</v>
      </c>
      <c r="G821">
        <v>0.71493108175019204</v>
      </c>
      <c r="H821">
        <v>9.57545605306799</v>
      </c>
      <c r="I821">
        <v>14.931985294117601</v>
      </c>
    </row>
    <row r="822" spans="1:9" x14ac:dyDescent="0.25">
      <c r="A822">
        <v>820</v>
      </c>
      <c r="B822">
        <v>70.908158995815896</v>
      </c>
      <c r="C822">
        <v>174.530725692338</v>
      </c>
      <c r="D822">
        <v>26.9714578778256</v>
      </c>
      <c r="E822">
        <v>8.9828156950553808</v>
      </c>
      <c r="F822">
        <v>0.497638491767178</v>
      </c>
      <c r="G822">
        <v>0.90321153458999304</v>
      </c>
      <c r="H822">
        <v>7.7909516380655202</v>
      </c>
      <c r="I822">
        <v>3.4255901471091299</v>
      </c>
    </row>
    <row r="823" spans="1:9" x14ac:dyDescent="0.25">
      <c r="A823">
        <v>821</v>
      </c>
      <c r="B823">
        <v>64.608512524939002</v>
      </c>
      <c r="C823">
        <v>108.464114832535</v>
      </c>
      <c r="D823">
        <v>41.689765689555898</v>
      </c>
      <c r="E823">
        <v>35.756145788734699</v>
      </c>
      <c r="F823">
        <v>0.35822781406369197</v>
      </c>
      <c r="G823">
        <v>0.56243933105264099</v>
      </c>
      <c r="H823">
        <v>10.223259762308899</v>
      </c>
      <c r="I823">
        <v>9.8391608391608294</v>
      </c>
    </row>
    <row r="824" spans="1:9" x14ac:dyDescent="0.25">
      <c r="A824">
        <v>822</v>
      </c>
      <c r="B824">
        <v>47.525502815768299</v>
      </c>
      <c r="C824">
        <v>127.431724472471</v>
      </c>
      <c r="D824">
        <v>37.7142129186144</v>
      </c>
      <c r="E824">
        <v>11.1506699453452</v>
      </c>
      <c r="F824">
        <v>0.32170347357308099</v>
      </c>
      <c r="G824">
        <v>0.80877854469557797</v>
      </c>
      <c r="H824">
        <v>9.1704897706137594</v>
      </c>
      <c r="I824">
        <v>3.49955555555555</v>
      </c>
    </row>
    <row r="825" spans="1:9" x14ac:dyDescent="0.25">
      <c r="A825">
        <v>823</v>
      </c>
      <c r="B825">
        <v>34.125478711421401</v>
      </c>
      <c r="C825">
        <v>183.28662921938101</v>
      </c>
      <c r="D825">
        <v>48.753441480127101</v>
      </c>
      <c r="E825">
        <v>6.7047168135682496</v>
      </c>
      <c r="F825">
        <v>0.22292254107488399</v>
      </c>
      <c r="G825">
        <v>0.93189764838932398</v>
      </c>
      <c r="H825">
        <v>12.6407613005551</v>
      </c>
      <c r="I825">
        <v>2.9559761803487801</v>
      </c>
    </row>
    <row r="826" spans="1:9" x14ac:dyDescent="0.25">
      <c r="A826">
        <v>824</v>
      </c>
      <c r="B826">
        <v>58.069000167476098</v>
      </c>
      <c r="C826">
        <v>134.17078106029899</v>
      </c>
      <c r="D826">
        <v>40.445861800974797</v>
      </c>
      <c r="E826">
        <v>22.364546056724301</v>
      </c>
      <c r="F826">
        <v>0.34221126982324701</v>
      </c>
      <c r="G826">
        <v>0.69390247199234401</v>
      </c>
      <c r="H826">
        <v>9.4055807916936995</v>
      </c>
      <c r="I826">
        <v>4.7393162393162296</v>
      </c>
    </row>
    <row r="827" spans="1:9" x14ac:dyDescent="0.25">
      <c r="A827">
        <v>825</v>
      </c>
      <c r="B827">
        <v>59.6871459694989</v>
      </c>
      <c r="C827">
        <v>115.48547045479</v>
      </c>
      <c r="D827">
        <v>43.684608319844898</v>
      </c>
      <c r="E827">
        <v>8.1469997488051806</v>
      </c>
      <c r="F827">
        <v>0.334532580142477</v>
      </c>
      <c r="G827">
        <v>0.88038073272487605</v>
      </c>
      <c r="H827">
        <v>9.5614334470989704</v>
      </c>
      <c r="I827">
        <v>4.62304554724677</v>
      </c>
    </row>
    <row r="828" spans="1:9" x14ac:dyDescent="0.25">
      <c r="A828">
        <v>826</v>
      </c>
      <c r="B828">
        <v>71.544106745737494</v>
      </c>
      <c r="C828">
        <v>153.582756450597</v>
      </c>
      <c r="D828">
        <v>44.750612166775298</v>
      </c>
      <c r="E828">
        <v>21.5497693654894</v>
      </c>
      <c r="F828">
        <v>0.38225351839814498</v>
      </c>
      <c r="G828">
        <v>0.81850243991550298</v>
      </c>
      <c r="H828">
        <v>9.7559274755927401</v>
      </c>
      <c r="I828">
        <v>9.0256716417910408</v>
      </c>
    </row>
    <row r="829" spans="1:9" x14ac:dyDescent="0.25">
      <c r="A829">
        <v>827</v>
      </c>
      <c r="B829">
        <v>61.155586334256697</v>
      </c>
      <c r="C829">
        <v>135.65838117910599</v>
      </c>
      <c r="D829">
        <v>44.646728281752601</v>
      </c>
      <c r="E829">
        <v>21.176083077016401</v>
      </c>
      <c r="F829">
        <v>0.33025295101716301</v>
      </c>
      <c r="G829">
        <v>0.80526791464186498</v>
      </c>
      <c r="H829">
        <v>9.5191637630661994</v>
      </c>
      <c r="I829">
        <v>7.8824929668902799</v>
      </c>
    </row>
    <row r="830" spans="1:9" x14ac:dyDescent="0.25">
      <c r="A830">
        <v>828</v>
      </c>
      <c r="B830">
        <v>55.609689213893901</v>
      </c>
      <c r="C830">
        <v>111.09520884520801</v>
      </c>
      <c r="D830">
        <v>41.940011243758903</v>
      </c>
      <c r="E830">
        <v>5.13486821615823</v>
      </c>
      <c r="F830">
        <v>0.32098373474370001</v>
      </c>
      <c r="G830">
        <v>0.92117344693416003</v>
      </c>
      <c r="H830">
        <v>8.9611734253666899</v>
      </c>
      <c r="I830">
        <v>3.060546875</v>
      </c>
    </row>
    <row r="831" spans="1:9" x14ac:dyDescent="0.25">
      <c r="A831">
        <v>829</v>
      </c>
      <c r="B831">
        <v>41.181146828844398</v>
      </c>
      <c r="C831">
        <v>183.966309012875</v>
      </c>
      <c r="D831">
        <v>43.782709680297501</v>
      </c>
      <c r="E831">
        <v>12.347484741870201</v>
      </c>
      <c r="F831">
        <v>0.25134046557686401</v>
      </c>
      <c r="G831">
        <v>0.87073798591498497</v>
      </c>
      <c r="H831">
        <v>8.5777591973244096</v>
      </c>
      <c r="I831">
        <v>4.5181278839815402</v>
      </c>
    </row>
    <row r="832" spans="1:9" x14ac:dyDescent="0.25">
      <c r="A832">
        <v>830</v>
      </c>
      <c r="B832">
        <v>72.762763141308398</v>
      </c>
      <c r="C832">
        <v>162.97995056303199</v>
      </c>
      <c r="D832">
        <v>28.103877939237702</v>
      </c>
      <c r="E832">
        <v>8.1770630471716004</v>
      </c>
      <c r="F832">
        <v>0.47148676597684103</v>
      </c>
      <c r="G832">
        <v>0.925178379986212</v>
      </c>
      <c r="H832">
        <v>5.5178841309823596</v>
      </c>
      <c r="I832">
        <v>4.34834968777876</v>
      </c>
    </row>
    <row r="833" spans="1:9" x14ac:dyDescent="0.25">
      <c r="A833">
        <v>831</v>
      </c>
      <c r="B833">
        <v>64.153713670613499</v>
      </c>
      <c r="C833">
        <v>153.30899985893601</v>
      </c>
      <c r="D833">
        <v>30.597543817290099</v>
      </c>
      <c r="E833">
        <v>9.2136252771430591</v>
      </c>
      <c r="F833">
        <v>0.42957297896146301</v>
      </c>
      <c r="G833">
        <v>0.90809171863451499</v>
      </c>
      <c r="H833">
        <v>6.9049520766773096</v>
      </c>
      <c r="I833">
        <v>3.2629058009579501</v>
      </c>
    </row>
    <row r="834" spans="1:9" x14ac:dyDescent="0.25">
      <c r="A834">
        <v>832</v>
      </c>
      <c r="B834">
        <v>76.665801315333994</v>
      </c>
      <c r="C834">
        <v>179.316941340319</v>
      </c>
      <c r="D834">
        <v>41.729754127230002</v>
      </c>
      <c r="E834">
        <v>7.2812110159438896</v>
      </c>
      <c r="F834">
        <v>0.41343855665413098</v>
      </c>
      <c r="G834">
        <v>0.92325147892986403</v>
      </c>
      <c r="H834">
        <v>9.3780000000000001</v>
      </c>
      <c r="I834">
        <v>2.8105570944906102</v>
      </c>
    </row>
    <row r="835" spans="1:9" x14ac:dyDescent="0.25">
      <c r="A835">
        <v>833</v>
      </c>
      <c r="B835">
        <v>92.639478211009106</v>
      </c>
      <c r="C835">
        <v>193.49979933110299</v>
      </c>
      <c r="D835">
        <v>38.835685030036998</v>
      </c>
      <c r="E835">
        <v>4.5057993495286404</v>
      </c>
      <c r="F835">
        <v>0.48535419777747102</v>
      </c>
      <c r="G835">
        <v>0.94967171115494997</v>
      </c>
      <c r="H835">
        <v>8.4896879957694296</v>
      </c>
      <c r="I835">
        <v>2.5935181569699299</v>
      </c>
    </row>
    <row r="836" spans="1:9" x14ac:dyDescent="0.25">
      <c r="A836">
        <v>834</v>
      </c>
      <c r="B836">
        <v>59.216718913270597</v>
      </c>
      <c r="C836">
        <v>114.161532056619</v>
      </c>
      <c r="D836">
        <v>42.9996076815831</v>
      </c>
      <c r="E836">
        <v>8.8318526317229296</v>
      </c>
      <c r="F836">
        <v>0.32715314367757298</v>
      </c>
      <c r="G836">
        <v>0.85231093028221805</v>
      </c>
      <c r="H836">
        <v>9.4807692307692299</v>
      </c>
      <c r="I836">
        <v>3.46616541353383</v>
      </c>
    </row>
    <row r="837" spans="1:9" x14ac:dyDescent="0.25">
      <c r="A837">
        <v>835</v>
      </c>
      <c r="B837">
        <v>60.154116558741897</v>
      </c>
      <c r="C837">
        <v>167.720909757887</v>
      </c>
      <c r="D837">
        <v>46.087161848804897</v>
      </c>
      <c r="E837">
        <v>5.9167614632290997</v>
      </c>
      <c r="F837">
        <v>0.356498306131873</v>
      </c>
      <c r="G837">
        <v>0.94210490813081904</v>
      </c>
      <c r="H837">
        <v>12.2029081295439</v>
      </c>
      <c r="I837">
        <v>3.0667986145472499</v>
      </c>
    </row>
    <row r="838" spans="1:9" x14ac:dyDescent="0.25">
      <c r="A838">
        <v>836</v>
      </c>
      <c r="B838">
        <v>91.974679773607306</v>
      </c>
      <c r="C838">
        <v>176.61177960734599</v>
      </c>
      <c r="D838">
        <v>40.424931602581701</v>
      </c>
      <c r="E838">
        <v>7.4789910107251396</v>
      </c>
      <c r="F838">
        <v>0.46642052042342202</v>
      </c>
      <c r="G838">
        <v>0.90777714706011203</v>
      </c>
      <c r="H838">
        <v>8.7829500841278705</v>
      </c>
      <c r="I838">
        <v>2.7982225148123701</v>
      </c>
    </row>
    <row r="839" spans="1:9" x14ac:dyDescent="0.25">
      <c r="A839">
        <v>837</v>
      </c>
      <c r="B839">
        <v>63.726501937984402</v>
      </c>
      <c r="C839">
        <v>162.11539461708401</v>
      </c>
      <c r="D839">
        <v>34.4522259555877</v>
      </c>
      <c r="E839">
        <v>7.3816450476590401</v>
      </c>
      <c r="F839">
        <v>0.417520299431272</v>
      </c>
      <c r="G839">
        <v>0.90548617153198496</v>
      </c>
      <c r="H839">
        <v>9.2263986013985999</v>
      </c>
      <c r="I839">
        <v>2.6920600858368999</v>
      </c>
    </row>
    <row r="840" spans="1:9" x14ac:dyDescent="0.25">
      <c r="A840">
        <v>838</v>
      </c>
      <c r="B840">
        <v>96.458837345860204</v>
      </c>
      <c r="C840">
        <v>134.16156382477601</v>
      </c>
      <c r="D840">
        <v>32.629144658249601</v>
      </c>
      <c r="E840">
        <v>6.9808525653342102</v>
      </c>
      <c r="F840">
        <v>0.50896989252389901</v>
      </c>
      <c r="G840">
        <v>0.922244260439117</v>
      </c>
      <c r="H840">
        <v>6.5338899803536297</v>
      </c>
      <c r="I840">
        <v>2.9819345126082002</v>
      </c>
    </row>
    <row r="841" spans="1:9" x14ac:dyDescent="0.25">
      <c r="A841">
        <v>839</v>
      </c>
      <c r="B841">
        <v>72.017131024096301</v>
      </c>
      <c r="C841">
        <v>168.592562651576</v>
      </c>
      <c r="D841">
        <v>40.514832890979797</v>
      </c>
      <c r="E841">
        <v>5.3999282519437397</v>
      </c>
      <c r="F841">
        <v>0.37597744974042102</v>
      </c>
      <c r="G841">
        <v>0.93694839818899001</v>
      </c>
      <c r="H841">
        <v>8.6215613382899594</v>
      </c>
      <c r="I841">
        <v>2.5972404730617602</v>
      </c>
    </row>
    <row r="842" spans="1:9" x14ac:dyDescent="0.25">
      <c r="A842">
        <v>840</v>
      </c>
      <c r="B842">
        <v>61.036434746809299</v>
      </c>
      <c r="C842">
        <v>164.75572266754801</v>
      </c>
      <c r="D842">
        <v>44.503098990248098</v>
      </c>
      <c r="E842">
        <v>4.9718593364699899</v>
      </c>
      <c r="F842">
        <v>0.33032571813808498</v>
      </c>
      <c r="G842">
        <v>0.935200176134106</v>
      </c>
      <c r="H842">
        <v>9.7091633466135399</v>
      </c>
      <c r="I842">
        <v>2.6571915861284801</v>
      </c>
    </row>
    <row r="843" spans="1:9" x14ac:dyDescent="0.25">
      <c r="A843">
        <v>841</v>
      </c>
      <c r="B843">
        <v>67.740503627827493</v>
      </c>
      <c r="C843">
        <v>181.88810881965699</v>
      </c>
      <c r="D843">
        <v>44.029006983666598</v>
      </c>
      <c r="E843">
        <v>6.9740590985783699</v>
      </c>
      <c r="F843">
        <v>0.37042693343271099</v>
      </c>
      <c r="G843">
        <v>0.91759892793728803</v>
      </c>
      <c r="H843">
        <v>11.4192789968652</v>
      </c>
      <c r="I843">
        <v>2.8592132505175898</v>
      </c>
    </row>
    <row r="844" spans="1:9" x14ac:dyDescent="0.25">
      <c r="A844">
        <v>842</v>
      </c>
      <c r="B844">
        <v>61.330486068741102</v>
      </c>
      <c r="C844">
        <v>96.224018475750498</v>
      </c>
      <c r="D844">
        <v>46.210603265295298</v>
      </c>
      <c r="E844">
        <v>28.3235126291491</v>
      </c>
      <c r="F844">
        <v>0.33479498675313402</v>
      </c>
      <c r="G844">
        <v>0.59159520761221696</v>
      </c>
      <c r="H844">
        <v>11.6986803519061</v>
      </c>
      <c r="I844">
        <v>7.9032258064516103</v>
      </c>
    </row>
    <row r="845" spans="1:9" x14ac:dyDescent="0.25">
      <c r="A845">
        <v>843</v>
      </c>
      <c r="B845">
        <v>49.547734873821803</v>
      </c>
      <c r="C845">
        <v>182.91665124884301</v>
      </c>
      <c r="D845">
        <v>43.4404064046605</v>
      </c>
      <c r="E845">
        <v>6.5716500702304401</v>
      </c>
      <c r="F845">
        <v>0.31294220401655698</v>
      </c>
      <c r="G845">
        <v>0.92570259191498105</v>
      </c>
      <c r="H845">
        <v>11.190420560747601</v>
      </c>
      <c r="I845">
        <v>2.8736100815418801</v>
      </c>
    </row>
    <row r="846" spans="1:9" x14ac:dyDescent="0.25">
      <c r="A846">
        <v>844</v>
      </c>
      <c r="B846">
        <v>50.853639240506297</v>
      </c>
      <c r="C846">
        <v>123.566539923954</v>
      </c>
      <c r="D846">
        <v>40.240754445940297</v>
      </c>
      <c r="E846">
        <v>32.818741873000199</v>
      </c>
      <c r="F846">
        <v>0.32646441912533702</v>
      </c>
      <c r="G846">
        <v>0.63077485207725104</v>
      </c>
      <c r="H846">
        <v>10.401522842639499</v>
      </c>
      <c r="I846">
        <v>12.830508474576201</v>
      </c>
    </row>
    <row r="847" spans="1:9" x14ac:dyDescent="0.25">
      <c r="A847">
        <v>845</v>
      </c>
      <c r="B847">
        <v>47.649854943092997</v>
      </c>
      <c r="C847">
        <v>188.58523090019099</v>
      </c>
      <c r="D847">
        <v>43.870282973926201</v>
      </c>
      <c r="E847">
        <v>7.2108837830670396</v>
      </c>
      <c r="F847">
        <v>0.29681472757525901</v>
      </c>
      <c r="G847">
        <v>0.93692593022001602</v>
      </c>
      <c r="H847">
        <v>11.008143322475499</v>
      </c>
      <c r="I847">
        <v>3.4860044587564998</v>
      </c>
    </row>
    <row r="848" spans="1:9" x14ac:dyDescent="0.25">
      <c r="A848">
        <v>846</v>
      </c>
      <c r="B848">
        <v>45.092986911506102</v>
      </c>
      <c r="C848">
        <v>157.69471600049499</v>
      </c>
      <c r="D848">
        <v>45.192117358570698</v>
      </c>
      <c r="E848">
        <v>7.5045047305178301</v>
      </c>
      <c r="F848">
        <v>0.28704988994876601</v>
      </c>
      <c r="G848">
        <v>0.91121665024848697</v>
      </c>
      <c r="H848">
        <v>12.293212036389001</v>
      </c>
      <c r="I848">
        <v>3.1313978494623602</v>
      </c>
    </row>
    <row r="849" spans="1:9" x14ac:dyDescent="0.25">
      <c r="A849">
        <v>847</v>
      </c>
      <c r="B849">
        <v>58.853550042771602</v>
      </c>
      <c r="C849">
        <v>159.288288887411</v>
      </c>
      <c r="D849">
        <v>32.6577977648572</v>
      </c>
      <c r="E849">
        <v>9.5021548374899094</v>
      </c>
      <c r="F849">
        <v>0.38876512209818098</v>
      </c>
      <c r="G849">
        <v>0.88988391868407202</v>
      </c>
      <c r="H849">
        <v>7.6249171636845503</v>
      </c>
      <c r="I849">
        <v>4.0671641791044699</v>
      </c>
    </row>
    <row r="850" spans="1:9" x14ac:dyDescent="0.25">
      <c r="A850">
        <v>848</v>
      </c>
      <c r="B850">
        <v>65.157953529937402</v>
      </c>
      <c r="C850">
        <v>178.88568266939001</v>
      </c>
      <c r="D850">
        <v>41.797263326086103</v>
      </c>
      <c r="E850">
        <v>8.2718005534698893</v>
      </c>
      <c r="F850">
        <v>0.37275179965316801</v>
      </c>
      <c r="G850">
        <v>0.91719990478257996</v>
      </c>
      <c r="H850">
        <v>10.4875583203732</v>
      </c>
      <c r="I850">
        <v>3.1294460641399402</v>
      </c>
    </row>
    <row r="851" spans="1:9" x14ac:dyDescent="0.25">
      <c r="A851">
        <v>849</v>
      </c>
      <c r="B851">
        <v>39.898564826076303</v>
      </c>
      <c r="C851">
        <v>157.02714932126599</v>
      </c>
      <c r="D851">
        <v>44.2217900899808</v>
      </c>
      <c r="E851">
        <v>15.037068234902801</v>
      </c>
      <c r="F851">
        <v>0.242793446787404</v>
      </c>
      <c r="G851">
        <v>0.79246251461855999</v>
      </c>
      <c r="H851">
        <v>9.7611012433392492</v>
      </c>
      <c r="I851">
        <v>4.6584766584766504</v>
      </c>
    </row>
    <row r="852" spans="1:9" x14ac:dyDescent="0.25">
      <c r="A852">
        <v>850</v>
      </c>
      <c r="B852">
        <v>53.524234936323801</v>
      </c>
      <c r="C852">
        <v>150.29384219152399</v>
      </c>
      <c r="D852">
        <v>39.4947094441467</v>
      </c>
      <c r="E852">
        <v>6.2572552370661798</v>
      </c>
      <c r="F852">
        <v>0.32585460274036898</v>
      </c>
      <c r="G852">
        <v>0.92757086882712203</v>
      </c>
      <c r="H852">
        <v>8.2139194139194096</v>
      </c>
      <c r="I852">
        <v>3.1746599856836002</v>
      </c>
    </row>
    <row r="853" spans="1:9" x14ac:dyDescent="0.25">
      <c r="A853">
        <v>851</v>
      </c>
      <c r="B853">
        <v>45.033983926521202</v>
      </c>
      <c r="C853">
        <v>165.45651754103599</v>
      </c>
      <c r="D853">
        <v>41.802161083209199</v>
      </c>
      <c r="E853">
        <v>9.2270401154512296</v>
      </c>
      <c r="F853">
        <v>0.27632109457772502</v>
      </c>
      <c r="G853">
        <v>0.91249484447822404</v>
      </c>
      <c r="H853">
        <v>9.5145547945205404</v>
      </c>
      <c r="I853">
        <v>4.1192488262910798</v>
      </c>
    </row>
    <row r="854" spans="1:9" x14ac:dyDescent="0.25">
      <c r="A854">
        <v>852</v>
      </c>
      <c r="B854">
        <v>45.730888201502403</v>
      </c>
      <c r="C854">
        <v>108.323584252304</v>
      </c>
      <c r="D854">
        <v>42.366545447701697</v>
      </c>
      <c r="E854">
        <v>6.9895075685958998</v>
      </c>
      <c r="F854">
        <v>0.28541550954198902</v>
      </c>
      <c r="G854">
        <v>0.89399453637548298</v>
      </c>
      <c r="H854">
        <v>9.6658730158730108</v>
      </c>
      <c r="I854">
        <v>3.2319180712609299</v>
      </c>
    </row>
    <row r="855" spans="1:9" x14ac:dyDescent="0.25">
      <c r="A855">
        <v>853</v>
      </c>
      <c r="B855">
        <v>42.162661737523102</v>
      </c>
      <c r="C855">
        <v>182.73860002368801</v>
      </c>
      <c r="D855">
        <v>40.4676344952669</v>
      </c>
      <c r="E855">
        <v>12.881443681175099</v>
      </c>
      <c r="F855">
        <v>0.26848345472382201</v>
      </c>
      <c r="G855">
        <v>0.87360084334536203</v>
      </c>
      <c r="H855">
        <v>9.2978540772532092</v>
      </c>
      <c r="I855">
        <v>5.9223337049423996</v>
      </c>
    </row>
    <row r="856" spans="1:9" x14ac:dyDescent="0.25">
      <c r="A856">
        <v>854</v>
      </c>
      <c r="B856">
        <v>58.046486190866801</v>
      </c>
      <c r="C856">
        <v>153.82179698011601</v>
      </c>
      <c r="D856">
        <v>34.973181064529001</v>
      </c>
      <c r="E856">
        <v>8.8416075271465697</v>
      </c>
      <c r="F856">
        <v>0.37660825720622998</v>
      </c>
      <c r="G856">
        <v>0.90202472349178597</v>
      </c>
      <c r="H856">
        <v>8.4521218715995605</v>
      </c>
      <c r="I856">
        <v>4.1626646010844297</v>
      </c>
    </row>
    <row r="857" spans="1:9" x14ac:dyDescent="0.25">
      <c r="A857">
        <v>855</v>
      </c>
      <c r="B857">
        <v>57.4155178723923</v>
      </c>
      <c r="C857">
        <v>127.083477591844</v>
      </c>
      <c r="D857">
        <v>36.051121356164401</v>
      </c>
      <c r="E857">
        <v>28.444302430224202</v>
      </c>
      <c r="F857">
        <v>0.35843206553749002</v>
      </c>
      <c r="G857">
        <v>0.70686609115136201</v>
      </c>
      <c r="H857">
        <v>7.7567975830815703</v>
      </c>
      <c r="I857">
        <v>10.464106844741201</v>
      </c>
    </row>
    <row r="858" spans="1:9" x14ac:dyDescent="0.25">
      <c r="A858">
        <v>856</v>
      </c>
      <c r="B858">
        <v>52.108659793814397</v>
      </c>
      <c r="C858">
        <v>187.014334746618</v>
      </c>
      <c r="D858">
        <v>39.626414088947399</v>
      </c>
      <c r="E858">
        <v>12.4183996765549</v>
      </c>
      <c r="F858">
        <v>0.316012475994362</v>
      </c>
      <c r="G858">
        <v>0.87298707723217295</v>
      </c>
      <c r="H858">
        <v>8.9738348323793904</v>
      </c>
      <c r="I858">
        <v>3.1221843003412899</v>
      </c>
    </row>
    <row r="859" spans="1:9" x14ac:dyDescent="0.25">
      <c r="A859">
        <v>857</v>
      </c>
      <c r="B859">
        <v>73.356214915797906</v>
      </c>
      <c r="C859">
        <v>149.28646105593299</v>
      </c>
      <c r="D859">
        <v>34.492499728524898</v>
      </c>
      <c r="E859">
        <v>22.651824968579199</v>
      </c>
      <c r="F859">
        <v>0.46786567384302902</v>
      </c>
      <c r="G859">
        <v>0.71555102066217402</v>
      </c>
      <c r="H859">
        <v>8.7838323353293397</v>
      </c>
      <c r="I859">
        <v>5.4030100334448097</v>
      </c>
    </row>
    <row r="860" spans="1:9" x14ac:dyDescent="0.25">
      <c r="A860">
        <v>858</v>
      </c>
      <c r="B860">
        <v>69.767221402991296</v>
      </c>
      <c r="C860">
        <v>147.352260369737</v>
      </c>
      <c r="D860">
        <v>47.755457339683304</v>
      </c>
      <c r="E860">
        <v>13.305148437702099</v>
      </c>
      <c r="F860">
        <v>0.38036300259265798</v>
      </c>
      <c r="G860">
        <v>0.83419206657090095</v>
      </c>
      <c r="H860">
        <v>11.9854838709677</v>
      </c>
      <c r="I860">
        <v>3.5434782608695601</v>
      </c>
    </row>
    <row r="861" spans="1:9" x14ac:dyDescent="0.25">
      <c r="A861">
        <v>859</v>
      </c>
      <c r="B861">
        <v>63.214916584887099</v>
      </c>
      <c r="C861">
        <v>176.553430585607</v>
      </c>
      <c r="D861">
        <v>46.4591485917759</v>
      </c>
      <c r="E861">
        <v>4.9875373756243899</v>
      </c>
      <c r="F861">
        <v>0.35384894876825301</v>
      </c>
      <c r="G861">
        <v>0.94554588365869896</v>
      </c>
      <c r="H861">
        <v>12.267669172932299</v>
      </c>
      <c r="I861">
        <v>2.8</v>
      </c>
    </row>
    <row r="862" spans="1:9" x14ac:dyDescent="0.25">
      <c r="A862">
        <v>860</v>
      </c>
      <c r="B862">
        <v>60.365454545454497</v>
      </c>
      <c r="C862">
        <v>126.632815198618</v>
      </c>
      <c r="D862">
        <v>43.534482864683802</v>
      </c>
      <c r="E862">
        <v>13.366969895410399</v>
      </c>
      <c r="F862">
        <v>0.35629018492905101</v>
      </c>
      <c r="G862">
        <v>0.79976349209517394</v>
      </c>
      <c r="H862">
        <v>11.793771043771001</v>
      </c>
      <c r="I862">
        <v>4.5812672176308498</v>
      </c>
    </row>
    <row r="863" spans="1:9" x14ac:dyDescent="0.25">
      <c r="A863">
        <v>861</v>
      </c>
      <c r="B863">
        <v>45.534825870646699</v>
      </c>
      <c r="C863">
        <v>83.252808988764002</v>
      </c>
      <c r="D863">
        <v>43.6632355996557</v>
      </c>
      <c r="E863">
        <v>48.384004249219402</v>
      </c>
      <c r="F863">
        <v>0.27672350321102201</v>
      </c>
      <c r="G863">
        <v>0.467276167664538</v>
      </c>
      <c r="H863">
        <v>11.208232445520499</v>
      </c>
      <c r="I863">
        <v>17.397058823529399</v>
      </c>
    </row>
    <row r="864" spans="1:9" x14ac:dyDescent="0.25">
      <c r="A864">
        <v>862</v>
      </c>
      <c r="B864">
        <v>71.326314016172503</v>
      </c>
      <c r="C864">
        <v>123.79825279825199</v>
      </c>
      <c r="D864">
        <v>42.527693040975301</v>
      </c>
      <c r="E864">
        <v>9.4026784680910698</v>
      </c>
      <c r="F864">
        <v>0.43637872575398001</v>
      </c>
      <c r="G864">
        <v>0.86830966122981801</v>
      </c>
      <c r="H864">
        <v>12.3873517786561</v>
      </c>
      <c r="I864">
        <v>4.18411806043569</v>
      </c>
    </row>
    <row r="865" spans="1:9" x14ac:dyDescent="0.25">
      <c r="A865">
        <v>863</v>
      </c>
      <c r="B865">
        <v>89.719815262810599</v>
      </c>
      <c r="C865">
        <v>187.739653026295</v>
      </c>
      <c r="D865">
        <v>36.946793197900803</v>
      </c>
      <c r="E865">
        <v>8.5511727033753697</v>
      </c>
      <c r="F865">
        <v>0.456538193005397</v>
      </c>
      <c r="G865">
        <v>0.91341308915742603</v>
      </c>
      <c r="H865">
        <v>6.8910310142497897</v>
      </c>
      <c r="I865">
        <v>3.0016310552927701</v>
      </c>
    </row>
    <row r="866" spans="1:9" x14ac:dyDescent="0.25">
      <c r="A866">
        <v>864</v>
      </c>
      <c r="B866">
        <v>90.900268984067793</v>
      </c>
      <c r="C866">
        <v>138.550470556601</v>
      </c>
      <c r="D866">
        <v>36.193926900324797</v>
      </c>
      <c r="E866">
        <v>5.0144956791741704</v>
      </c>
      <c r="F866">
        <v>0.51208583368536797</v>
      </c>
      <c r="G866">
        <v>0.93413138391938699</v>
      </c>
      <c r="H866">
        <v>9.2591267000715796</v>
      </c>
      <c r="I866">
        <v>3.0198378839590401</v>
      </c>
    </row>
    <row r="867" spans="1:9" x14ac:dyDescent="0.25">
      <c r="A867">
        <v>865</v>
      </c>
      <c r="B867">
        <v>84.470272250030504</v>
      </c>
      <c r="C867">
        <v>175.970207982012</v>
      </c>
      <c r="D867">
        <v>19.396652512190101</v>
      </c>
      <c r="E867">
        <v>7.3356611514942403</v>
      </c>
      <c r="F867">
        <v>0.56730057095033404</v>
      </c>
      <c r="G867">
        <v>0.90464002704722102</v>
      </c>
      <c r="H867">
        <v>3.99791231732776</v>
      </c>
      <c r="I867">
        <v>3.1158170914542702</v>
      </c>
    </row>
    <row r="868" spans="1:9" x14ac:dyDescent="0.25">
      <c r="A868">
        <v>866</v>
      </c>
      <c r="B868">
        <v>91.811475409836007</v>
      </c>
      <c r="C868">
        <v>219.55708808677699</v>
      </c>
      <c r="D868">
        <v>18.7178665571696</v>
      </c>
      <c r="E868">
        <v>2.8718845807576998</v>
      </c>
      <c r="F868">
        <v>0.61861783600797005</v>
      </c>
      <c r="G868">
        <v>0.97306257087306602</v>
      </c>
      <c r="H868">
        <v>3.9251984956122001</v>
      </c>
      <c r="I868">
        <v>2.1596718809614601</v>
      </c>
    </row>
    <row r="869" spans="1:9" x14ac:dyDescent="0.25">
      <c r="A869">
        <v>867</v>
      </c>
      <c r="B869">
        <v>94.456687291765803</v>
      </c>
      <c r="C869">
        <v>176.915593938406</v>
      </c>
      <c r="D869">
        <v>17.228358367398599</v>
      </c>
      <c r="E869">
        <v>8.0657678514055995</v>
      </c>
      <c r="F869">
        <v>0.62895131713619701</v>
      </c>
      <c r="G869">
        <v>0.91113726102152304</v>
      </c>
      <c r="H869">
        <v>4.3902813299232699</v>
      </c>
      <c r="I869">
        <v>3.5105695830886599</v>
      </c>
    </row>
    <row r="870" spans="1:9" x14ac:dyDescent="0.25">
      <c r="A870">
        <v>868</v>
      </c>
      <c r="B870">
        <v>92.311740890688199</v>
      </c>
      <c r="C870">
        <v>166.461168507303</v>
      </c>
      <c r="D870">
        <v>20.788723400003398</v>
      </c>
      <c r="E870">
        <v>14.1491089034376</v>
      </c>
      <c r="F870">
        <v>0.620666920717727</v>
      </c>
      <c r="G870">
        <v>0.87099469711062105</v>
      </c>
      <c r="H870">
        <v>5.0491978609625603</v>
      </c>
      <c r="I870">
        <v>4.2563798219584497</v>
      </c>
    </row>
    <row r="871" spans="1:9" x14ac:dyDescent="0.25">
      <c r="A871">
        <v>869</v>
      </c>
      <c r="B871">
        <v>91.499146919431197</v>
      </c>
      <c r="C871">
        <v>145.56760400616301</v>
      </c>
      <c r="D871">
        <v>16.2661622269401</v>
      </c>
      <c r="E871">
        <v>11.0634768425362</v>
      </c>
      <c r="F871">
        <v>0.63905577159254501</v>
      </c>
      <c r="G871">
        <v>0.870888904001759</v>
      </c>
      <c r="H871">
        <v>3.8873762376237599</v>
      </c>
      <c r="I871">
        <v>4.6946925906463397</v>
      </c>
    </row>
    <row r="872" spans="1:9" x14ac:dyDescent="0.25">
      <c r="A872">
        <v>870</v>
      </c>
      <c r="B872">
        <v>61.519125683060103</v>
      </c>
      <c r="C872">
        <v>152.35276886595</v>
      </c>
      <c r="D872">
        <v>50.452428256409803</v>
      </c>
      <c r="E872">
        <v>9.9681718984506702</v>
      </c>
      <c r="F872">
        <v>0.348182594129545</v>
      </c>
      <c r="G872">
        <v>0.87596383162995095</v>
      </c>
      <c r="H872">
        <v>13.922730682670601</v>
      </c>
      <c r="I872">
        <v>3.8919655015887402</v>
      </c>
    </row>
    <row r="873" spans="1:9" x14ac:dyDescent="0.25">
      <c r="A873">
        <v>871</v>
      </c>
      <c r="B873">
        <v>73.432693999647995</v>
      </c>
      <c r="C873">
        <v>173.126501526976</v>
      </c>
      <c r="D873">
        <v>43.910639649681599</v>
      </c>
      <c r="E873">
        <v>5.3320701327416797</v>
      </c>
      <c r="F873">
        <v>0.42342878071401802</v>
      </c>
      <c r="G873">
        <v>0.93517117486882595</v>
      </c>
      <c r="H873">
        <v>12.934073107049599</v>
      </c>
      <c r="I873">
        <v>2.6959768730426399</v>
      </c>
    </row>
    <row r="874" spans="1:9" x14ac:dyDescent="0.25">
      <c r="A874">
        <v>872</v>
      </c>
      <c r="B874">
        <v>70.973693201229906</v>
      </c>
      <c r="C874">
        <v>157.12072072071999</v>
      </c>
      <c r="D874">
        <v>46.874643869274699</v>
      </c>
      <c r="E874">
        <v>20.903027673887401</v>
      </c>
      <c r="F874">
        <v>0.414640453705726</v>
      </c>
      <c r="G874">
        <v>0.79936148203264901</v>
      </c>
      <c r="H874">
        <v>12.8657243816254</v>
      </c>
      <c r="I874">
        <v>7.6011157601115702</v>
      </c>
    </row>
    <row r="875" spans="1:9" x14ac:dyDescent="0.25">
      <c r="A875">
        <v>873</v>
      </c>
      <c r="B875">
        <v>80.631243164418507</v>
      </c>
      <c r="C875">
        <v>148.53159041394301</v>
      </c>
      <c r="D875">
        <v>37.943852791610603</v>
      </c>
      <c r="E875">
        <v>20.3734219853614</v>
      </c>
      <c r="F875">
        <v>0.45091780926195502</v>
      </c>
      <c r="G875">
        <v>0.74779429419777799</v>
      </c>
      <c r="H875">
        <v>9.2866988283942096</v>
      </c>
      <c r="I875">
        <v>6.2176591375769998</v>
      </c>
    </row>
    <row r="876" spans="1:9" x14ac:dyDescent="0.25">
      <c r="A876">
        <v>874</v>
      </c>
      <c r="B876">
        <v>103.761963465202</v>
      </c>
      <c r="C876">
        <v>141.66016483516401</v>
      </c>
      <c r="D876">
        <v>36.688790490915302</v>
      </c>
      <c r="E876">
        <v>22.282464785743599</v>
      </c>
      <c r="F876">
        <v>0.54395693956957403</v>
      </c>
      <c r="G876">
        <v>0.74813740988980304</v>
      </c>
      <c r="H876">
        <v>9.7013041649137506</v>
      </c>
      <c r="I876">
        <v>8.75874375446109</v>
      </c>
    </row>
    <row r="877" spans="1:9" x14ac:dyDescent="0.25">
      <c r="A877">
        <v>875</v>
      </c>
      <c r="B877">
        <v>63.823879231473001</v>
      </c>
      <c r="C877">
        <v>163.64997353797301</v>
      </c>
      <c r="D877">
        <v>41.730518951539104</v>
      </c>
      <c r="E877">
        <v>6.6588873457218298</v>
      </c>
      <c r="F877">
        <v>0.38367798869311898</v>
      </c>
      <c r="G877">
        <v>0.91163500159600397</v>
      </c>
      <c r="H877">
        <v>9.5513245033112497</v>
      </c>
      <c r="I877">
        <v>2.9609480204686198</v>
      </c>
    </row>
    <row r="878" spans="1:9" x14ac:dyDescent="0.25">
      <c r="A878">
        <v>876</v>
      </c>
      <c r="B878">
        <v>69.273189914411205</v>
      </c>
      <c r="C878">
        <v>155.89667229322399</v>
      </c>
      <c r="D878">
        <v>28.123666761143099</v>
      </c>
      <c r="E878">
        <v>12.9889783222403</v>
      </c>
      <c r="F878">
        <v>0.460359130690211</v>
      </c>
      <c r="G878">
        <v>0.86669074308145799</v>
      </c>
      <c r="H878">
        <v>6.6236286919831198</v>
      </c>
      <c r="I878">
        <v>4.8450805008944497</v>
      </c>
    </row>
    <row r="879" spans="1:9" x14ac:dyDescent="0.25">
      <c r="A879">
        <v>877</v>
      </c>
      <c r="B879">
        <v>79.396166134185293</v>
      </c>
      <c r="C879">
        <v>164.072477790482</v>
      </c>
      <c r="D879">
        <v>25.883917622361601</v>
      </c>
      <c r="E879">
        <v>9.1888404964904797</v>
      </c>
      <c r="F879">
        <v>0.52279601533736197</v>
      </c>
      <c r="G879">
        <v>0.89906996302965203</v>
      </c>
      <c r="H879">
        <v>6.1206225680933803</v>
      </c>
      <c r="I879">
        <v>4.5776927604473201</v>
      </c>
    </row>
    <row r="880" spans="1:9" x14ac:dyDescent="0.25">
      <c r="A880">
        <v>878</v>
      </c>
      <c r="B880">
        <v>63.801775995416698</v>
      </c>
      <c r="C880">
        <v>159.728740880993</v>
      </c>
      <c r="D880">
        <v>32.472254950561101</v>
      </c>
      <c r="E880">
        <v>7.9946158035706096</v>
      </c>
      <c r="F880">
        <v>0.43157715784762202</v>
      </c>
      <c r="G880">
        <v>0.90590548796494197</v>
      </c>
      <c r="H880">
        <v>8.2069297401347399</v>
      </c>
      <c r="I880">
        <v>3.0580235720761499</v>
      </c>
    </row>
    <row r="881" spans="1:9" x14ac:dyDescent="0.25">
      <c r="A881">
        <v>879</v>
      </c>
      <c r="B881">
        <v>108.97592483852</v>
      </c>
      <c r="C881">
        <v>173.03547533841601</v>
      </c>
      <c r="D881">
        <v>32.470069757500298</v>
      </c>
      <c r="E881">
        <v>15.2517690018627</v>
      </c>
      <c r="F881">
        <v>0.54969157230796695</v>
      </c>
      <c r="G881">
        <v>0.84078317758605903</v>
      </c>
      <c r="H881">
        <v>9.5058365758754793</v>
      </c>
      <c r="I881">
        <v>5.5473684210526297</v>
      </c>
    </row>
    <row r="882" spans="1:9" x14ac:dyDescent="0.25">
      <c r="A882">
        <v>880</v>
      </c>
      <c r="B882">
        <v>110.8183680437</v>
      </c>
      <c r="C882">
        <v>136.12059921763799</v>
      </c>
      <c r="D882">
        <v>30.4149623191412</v>
      </c>
      <c r="E882">
        <v>14.489283498955301</v>
      </c>
      <c r="F882">
        <v>0.58659685818828999</v>
      </c>
      <c r="G882">
        <v>0.82660977051969997</v>
      </c>
      <c r="H882">
        <v>9.05217391304347</v>
      </c>
      <c r="I882">
        <v>4.62673512074538</v>
      </c>
    </row>
    <row r="883" spans="1:9" x14ac:dyDescent="0.25">
      <c r="A883">
        <v>881</v>
      </c>
      <c r="B883">
        <v>51.203274760383302</v>
      </c>
      <c r="C883">
        <v>123.13168107249901</v>
      </c>
      <c r="D883">
        <v>53.447068454382602</v>
      </c>
      <c r="E883">
        <v>7.0791221650500198</v>
      </c>
      <c r="F883">
        <v>0.284913635161131</v>
      </c>
      <c r="G883">
        <v>0.88816918441562398</v>
      </c>
      <c r="H883">
        <v>15.719969969969901</v>
      </c>
      <c r="I883">
        <v>3.2996815286624201</v>
      </c>
    </row>
    <row r="884" spans="1:9" x14ac:dyDescent="0.25">
      <c r="A884">
        <v>882</v>
      </c>
      <c r="B884">
        <v>44.3035294117647</v>
      </c>
      <c r="C884">
        <v>125.935691318327</v>
      </c>
      <c r="D884">
        <v>55.512563067679501</v>
      </c>
      <c r="E884">
        <v>29.6845823542251</v>
      </c>
      <c r="F884">
        <v>0.24974125915314599</v>
      </c>
      <c r="G884">
        <v>0.65773631153053103</v>
      </c>
      <c r="H884">
        <v>16.641995172968599</v>
      </c>
      <c r="I884">
        <v>11.0902255639097</v>
      </c>
    </row>
    <row r="885" spans="1:9" x14ac:dyDescent="0.25">
      <c r="A885">
        <v>883</v>
      </c>
      <c r="B885">
        <v>45.5874561745227</v>
      </c>
      <c r="C885">
        <v>176.34437305424899</v>
      </c>
      <c r="D885">
        <v>56.909320230485797</v>
      </c>
      <c r="E885">
        <v>6.6098029352206096</v>
      </c>
      <c r="F885">
        <v>0.26443618707483402</v>
      </c>
      <c r="G885">
        <v>0.92779385492669597</v>
      </c>
      <c r="H885">
        <v>17.191027496381999</v>
      </c>
      <c r="I885">
        <v>2.6870664023785902</v>
      </c>
    </row>
    <row r="886" spans="1:9" x14ac:dyDescent="0.25">
      <c r="A886">
        <v>884</v>
      </c>
      <c r="B886">
        <v>63.880495603517097</v>
      </c>
      <c r="C886">
        <v>179.671443310787</v>
      </c>
      <c r="D886">
        <v>52.500071358493997</v>
      </c>
      <c r="E886">
        <v>5.8940619890727604</v>
      </c>
      <c r="F886">
        <v>0.34809606746001798</v>
      </c>
      <c r="G886">
        <v>0.92437263115577095</v>
      </c>
      <c r="H886">
        <v>15.501449275362299</v>
      </c>
      <c r="I886">
        <v>2.6656374062637802</v>
      </c>
    </row>
    <row r="887" spans="1:9" x14ac:dyDescent="0.25">
      <c r="A887">
        <v>885</v>
      </c>
      <c r="B887">
        <v>77.988468809073694</v>
      </c>
      <c r="C887">
        <v>140.38959589193999</v>
      </c>
      <c r="D887">
        <v>48.538294450599899</v>
      </c>
      <c r="E887">
        <v>13.735440339348401</v>
      </c>
      <c r="F887">
        <v>0.41761808212997198</v>
      </c>
      <c r="G887">
        <v>0.83260197016083404</v>
      </c>
      <c r="H887">
        <v>13.976858345021</v>
      </c>
      <c r="I887">
        <v>5.4603564843269803</v>
      </c>
    </row>
    <row r="888" spans="1:9" x14ac:dyDescent="0.25">
      <c r="A888">
        <v>886</v>
      </c>
      <c r="B888">
        <v>86.915247018739294</v>
      </c>
      <c r="C888">
        <v>190.361317631736</v>
      </c>
      <c r="D888">
        <v>44.535862700864598</v>
      </c>
      <c r="E888">
        <v>5.0432555406058199</v>
      </c>
      <c r="F888">
        <v>0.45450798328457398</v>
      </c>
      <c r="G888">
        <v>0.94403859182406502</v>
      </c>
      <c r="H888">
        <v>12.663453815261001</v>
      </c>
      <c r="I888">
        <v>2.6175273194771802</v>
      </c>
    </row>
    <row r="889" spans="1:9" x14ac:dyDescent="0.25">
      <c r="A889">
        <v>887</v>
      </c>
      <c r="B889">
        <v>70.906941649899395</v>
      </c>
      <c r="C889">
        <v>106.133971291866</v>
      </c>
      <c r="D889">
        <v>51.4536889922623</v>
      </c>
      <c r="E889">
        <v>34.619014049914</v>
      </c>
      <c r="F889">
        <v>0.38101602042119898</v>
      </c>
      <c r="G889">
        <v>0.59006297124297602</v>
      </c>
      <c r="H889">
        <v>15.208888888888801</v>
      </c>
      <c r="I889">
        <v>12.7134146341463</v>
      </c>
    </row>
    <row r="890" spans="1:9" x14ac:dyDescent="0.25">
      <c r="A890">
        <v>888</v>
      </c>
      <c r="B890">
        <v>67.556088207094902</v>
      </c>
      <c r="C890">
        <v>177.69435420142199</v>
      </c>
      <c r="D890">
        <v>54.471996943093401</v>
      </c>
      <c r="E890">
        <v>8.3186417127660697</v>
      </c>
      <c r="F890">
        <v>0.36902088913659797</v>
      </c>
      <c r="G890">
        <v>0.90491822823538803</v>
      </c>
      <c r="H890">
        <v>17.360205831903901</v>
      </c>
      <c r="I890">
        <v>2.83753914164671</v>
      </c>
    </row>
    <row r="891" spans="1:9" x14ac:dyDescent="0.25">
      <c r="A891">
        <v>889</v>
      </c>
      <c r="B891">
        <v>61.088902640264003</v>
      </c>
      <c r="C891">
        <v>101.027091633466</v>
      </c>
      <c r="D891">
        <v>55.535039232722802</v>
      </c>
      <c r="E891">
        <v>11.4202274866871</v>
      </c>
      <c r="F891">
        <v>0.33806308378802502</v>
      </c>
      <c r="G891">
        <v>0.78609210524397799</v>
      </c>
      <c r="H891">
        <v>17.251665433012501</v>
      </c>
      <c r="I891">
        <v>4.4166666666666599</v>
      </c>
    </row>
    <row r="892" spans="1:9" x14ac:dyDescent="0.25">
      <c r="A892">
        <v>890</v>
      </c>
      <c r="B892">
        <v>55.9000989119683</v>
      </c>
      <c r="C892">
        <v>124.638096023758</v>
      </c>
      <c r="D892">
        <v>49.5827147066761</v>
      </c>
      <c r="E892">
        <v>7.06271467763837</v>
      </c>
      <c r="F892">
        <v>0.316539115550733</v>
      </c>
      <c r="G892">
        <v>0.927920765029698</v>
      </c>
      <c r="H892">
        <v>12.818181818181801</v>
      </c>
      <c r="I892">
        <v>3.7378613527925899</v>
      </c>
    </row>
    <row r="893" spans="1:9" x14ac:dyDescent="0.25">
      <c r="A893">
        <v>891</v>
      </c>
      <c r="B893">
        <v>61.074258600237201</v>
      </c>
      <c r="C893">
        <v>154.398305084745</v>
      </c>
      <c r="D893">
        <v>47.253155637290497</v>
      </c>
      <c r="E893">
        <v>16.913490146648201</v>
      </c>
      <c r="F893">
        <v>0.34433145228644402</v>
      </c>
      <c r="G893">
        <v>0.79489046091432702</v>
      </c>
      <c r="H893">
        <v>10.6864771748492</v>
      </c>
      <c r="I893">
        <v>5.38947368421052</v>
      </c>
    </row>
    <row r="894" spans="1:9" x14ac:dyDescent="0.25">
      <c r="A894">
        <v>892</v>
      </c>
      <c r="B894">
        <v>89.743957703927407</v>
      </c>
      <c r="C894">
        <v>163.000585861216</v>
      </c>
      <c r="D894">
        <v>30.199178297382399</v>
      </c>
      <c r="E894">
        <v>7.0346293994010596</v>
      </c>
      <c r="F894">
        <v>0.499505712800969</v>
      </c>
      <c r="G894">
        <v>0.92384685893355301</v>
      </c>
      <c r="H894">
        <v>6.4550311665182498</v>
      </c>
      <c r="I894">
        <v>3.4433417955227301</v>
      </c>
    </row>
    <row r="895" spans="1:9" x14ac:dyDescent="0.25">
      <c r="A895">
        <v>893</v>
      </c>
      <c r="B895">
        <v>53.665144944076602</v>
      </c>
      <c r="C895">
        <v>154.53309015112001</v>
      </c>
      <c r="D895">
        <v>53.512694467606202</v>
      </c>
      <c r="E895">
        <v>17.464304294071599</v>
      </c>
      <c r="F895">
        <v>0.30212676072257999</v>
      </c>
      <c r="G895">
        <v>0.81994731848873903</v>
      </c>
      <c r="H895">
        <v>14.8005136986301</v>
      </c>
      <c r="I895">
        <v>5.3895582329317202</v>
      </c>
    </row>
    <row r="896" spans="1:9" x14ac:dyDescent="0.25">
      <c r="A896">
        <v>894</v>
      </c>
      <c r="B896">
        <v>63.153796236210198</v>
      </c>
      <c r="C896">
        <v>169.37817121882699</v>
      </c>
      <c r="D896">
        <v>38.711040588864201</v>
      </c>
      <c r="E896">
        <v>12.206140983327399</v>
      </c>
      <c r="F896">
        <v>0.377657099543664</v>
      </c>
      <c r="G896">
        <v>0.86631265819714298</v>
      </c>
      <c r="H896">
        <v>8.7079365079365001</v>
      </c>
      <c r="I896">
        <v>5.4259476357952297</v>
      </c>
    </row>
    <row r="897" spans="1:9" x14ac:dyDescent="0.25">
      <c r="A897">
        <v>895</v>
      </c>
      <c r="B897">
        <v>61.364262859955602</v>
      </c>
      <c r="C897">
        <v>161.237016574585</v>
      </c>
      <c r="D897">
        <v>37.725391802586103</v>
      </c>
      <c r="E897">
        <v>12.1891968165164</v>
      </c>
      <c r="F897">
        <v>0.36015843824277799</v>
      </c>
      <c r="G897">
        <v>0.84488382487708602</v>
      </c>
      <c r="H897">
        <v>9.7569756975697501</v>
      </c>
      <c r="I897">
        <v>4.55018315018315</v>
      </c>
    </row>
    <row r="898" spans="1:9" x14ac:dyDescent="0.25">
      <c r="A898">
        <v>896</v>
      </c>
      <c r="B898">
        <v>73.567530382939694</v>
      </c>
      <c r="C898">
        <v>189.09229595728399</v>
      </c>
      <c r="D898">
        <v>43.740195743706302</v>
      </c>
      <c r="E898">
        <v>11.4528130112667</v>
      </c>
      <c r="F898">
        <v>0.40012126229974598</v>
      </c>
      <c r="G898">
        <v>0.86946003578257602</v>
      </c>
      <c r="H898">
        <v>11.0434412265758</v>
      </c>
      <c r="I898">
        <v>3.7490494296577901</v>
      </c>
    </row>
    <row r="899" spans="1:9" x14ac:dyDescent="0.25">
      <c r="A899">
        <v>897</v>
      </c>
      <c r="B899">
        <v>58.894090909090899</v>
      </c>
      <c r="C899">
        <v>161.76604878048701</v>
      </c>
      <c r="D899">
        <v>49.999774366742898</v>
      </c>
      <c r="E899">
        <v>5.7334189668447699</v>
      </c>
      <c r="F899">
        <v>0.33174243748437898</v>
      </c>
      <c r="G899">
        <v>0.91764122274876303</v>
      </c>
      <c r="H899">
        <v>14.0539383561643</v>
      </c>
      <c r="I899">
        <v>2.9300177619893399</v>
      </c>
    </row>
    <row r="900" spans="1:9" x14ac:dyDescent="0.25">
      <c r="A900">
        <v>898</v>
      </c>
      <c r="B900">
        <v>88.607153775603706</v>
      </c>
      <c r="C900">
        <v>142.294694348327</v>
      </c>
      <c r="D900">
        <v>44.749373222864499</v>
      </c>
      <c r="E900">
        <v>16.0565354077733</v>
      </c>
      <c r="F900">
        <v>0.43606281732580099</v>
      </c>
      <c r="G900">
        <v>0.752791388910931</v>
      </c>
      <c r="H900">
        <v>10.4770318021201</v>
      </c>
      <c r="I900">
        <v>4.5448851774530201</v>
      </c>
    </row>
    <row r="901" spans="1:9" x14ac:dyDescent="0.25">
      <c r="A901">
        <v>899</v>
      </c>
      <c r="B901">
        <v>51.6630178149817</v>
      </c>
      <c r="C901">
        <v>203.143748227955</v>
      </c>
      <c r="D901">
        <v>51.913950700860902</v>
      </c>
      <c r="E901">
        <v>8.8374888104528395</v>
      </c>
      <c r="F901">
        <v>0.29435961827180102</v>
      </c>
      <c r="G901">
        <v>0.920802496950756</v>
      </c>
      <c r="H901">
        <v>14.6771844660194</v>
      </c>
      <c r="I901">
        <v>3.3927958833619201</v>
      </c>
    </row>
    <row r="902" spans="1:9" x14ac:dyDescent="0.25">
      <c r="A902">
        <v>900</v>
      </c>
      <c r="B902">
        <v>42.815738963531601</v>
      </c>
      <c r="C902">
        <v>186.013744273219</v>
      </c>
      <c r="D902">
        <v>49.597226391554301</v>
      </c>
      <c r="E902">
        <v>8.5565735856706002</v>
      </c>
      <c r="F902">
        <v>0.26986510526310398</v>
      </c>
      <c r="G902">
        <v>0.90920123929444496</v>
      </c>
      <c r="H902">
        <v>13.066330209084301</v>
      </c>
      <c r="I902">
        <v>2.9648530579825199</v>
      </c>
    </row>
    <row r="903" spans="1:9" x14ac:dyDescent="0.25">
      <c r="A903">
        <v>901</v>
      </c>
      <c r="B903">
        <v>54.986240000000002</v>
      </c>
      <c r="C903">
        <v>140.880147544593</v>
      </c>
      <c r="D903">
        <v>46.674244274049002</v>
      </c>
      <c r="E903">
        <v>15.240134354691</v>
      </c>
      <c r="F903">
        <v>0.35403149975828402</v>
      </c>
      <c r="G903">
        <v>0.83351768914893398</v>
      </c>
      <c r="H903">
        <v>12.1133371493989</v>
      </c>
      <c r="I903">
        <v>6.2337149624950596</v>
      </c>
    </row>
    <row r="904" spans="1:9" x14ac:dyDescent="0.25">
      <c r="A904">
        <v>902</v>
      </c>
      <c r="B904">
        <v>42.433472970277201</v>
      </c>
      <c r="C904">
        <v>179.61362838075101</v>
      </c>
      <c r="D904">
        <v>38.693173926965798</v>
      </c>
      <c r="E904">
        <v>5.9419175282119499</v>
      </c>
      <c r="F904">
        <v>0.28855089542714202</v>
      </c>
      <c r="G904">
        <v>0.92954194622694897</v>
      </c>
      <c r="H904">
        <v>9.2945205479452007</v>
      </c>
      <c r="I904">
        <v>2.5347305389221502</v>
      </c>
    </row>
    <row r="905" spans="1:9" x14ac:dyDescent="0.25">
      <c r="A905">
        <v>903</v>
      </c>
      <c r="B905">
        <v>83.2839131449918</v>
      </c>
      <c r="C905">
        <v>187.05756451195299</v>
      </c>
      <c r="D905">
        <v>48.426670466476097</v>
      </c>
      <c r="E905">
        <v>9.5944454021083896</v>
      </c>
      <c r="F905">
        <v>0.411269853238657</v>
      </c>
      <c r="G905">
        <v>0.91541269562899197</v>
      </c>
      <c r="H905">
        <v>11.704793944491101</v>
      </c>
      <c r="I905">
        <v>3.6674809989142201</v>
      </c>
    </row>
    <row r="906" spans="1:9" x14ac:dyDescent="0.25">
      <c r="A906">
        <v>904</v>
      </c>
      <c r="B906">
        <v>76.046368411519595</v>
      </c>
      <c r="C906">
        <v>149.05604699844599</v>
      </c>
      <c r="D906">
        <v>52.334506770316302</v>
      </c>
      <c r="E906">
        <v>7.9013922980180604</v>
      </c>
      <c r="F906">
        <v>0.388418872780181</v>
      </c>
      <c r="G906">
        <v>0.90134663140273596</v>
      </c>
      <c r="H906">
        <v>13.5881161377447</v>
      </c>
      <c r="I906">
        <v>3.5534740336732198</v>
      </c>
    </row>
    <row r="907" spans="1:9" x14ac:dyDescent="0.25">
      <c r="A907">
        <v>905</v>
      </c>
      <c r="B907">
        <v>45.689836360906703</v>
      </c>
      <c r="C907">
        <v>180.12453070765699</v>
      </c>
      <c r="D907">
        <v>41.321800741505399</v>
      </c>
      <c r="E907">
        <v>6.5308453437497</v>
      </c>
      <c r="F907">
        <v>0.29102008045752797</v>
      </c>
      <c r="G907">
        <v>0.925368895146366</v>
      </c>
      <c r="H907">
        <v>8.8866296980899495</v>
      </c>
      <c r="I907">
        <v>2.7672594142259399</v>
      </c>
    </row>
    <row r="908" spans="1:9" x14ac:dyDescent="0.25">
      <c r="A908">
        <v>906</v>
      </c>
      <c r="B908">
        <v>59.261008056960797</v>
      </c>
      <c r="C908">
        <v>153.78781793842001</v>
      </c>
      <c r="D908">
        <v>46.402736126950401</v>
      </c>
      <c r="E908">
        <v>9.6857861174459501</v>
      </c>
      <c r="F908">
        <v>0.35548685043295603</v>
      </c>
      <c r="G908">
        <v>0.88777229280680103</v>
      </c>
      <c r="H908">
        <v>12.003355704697899</v>
      </c>
      <c r="I908">
        <v>3.9969733656174302</v>
      </c>
    </row>
    <row r="909" spans="1:9" x14ac:dyDescent="0.25">
      <c r="A909">
        <v>907</v>
      </c>
      <c r="B909">
        <v>60.714896650035598</v>
      </c>
      <c r="C909">
        <v>161.27686170212701</v>
      </c>
      <c r="D909">
        <v>46.018608537865802</v>
      </c>
      <c r="E909">
        <v>13.279315166319799</v>
      </c>
      <c r="F909">
        <v>0.35962290129653901</v>
      </c>
      <c r="G909">
        <v>0.85813583285762496</v>
      </c>
      <c r="H909">
        <v>12.48802946593</v>
      </c>
      <c r="I909">
        <v>3.9025691699604699</v>
      </c>
    </row>
    <row r="910" spans="1:9" x14ac:dyDescent="0.25">
      <c r="A910">
        <v>908</v>
      </c>
      <c r="B910">
        <v>79.769717825189204</v>
      </c>
      <c r="C910">
        <v>190.46571834992801</v>
      </c>
      <c r="D910">
        <v>38.393842074654501</v>
      </c>
      <c r="E910">
        <v>6.35944328171575</v>
      </c>
      <c r="F910">
        <v>0.43278868238440998</v>
      </c>
      <c r="G910">
        <v>0.92543688193261298</v>
      </c>
      <c r="H910">
        <v>7.71428571428571</v>
      </c>
      <c r="I910">
        <v>2.6795580110497199</v>
      </c>
    </row>
    <row r="911" spans="1:9" x14ac:dyDescent="0.25">
      <c r="A911">
        <v>909</v>
      </c>
      <c r="B911">
        <v>110.70503766478301</v>
      </c>
      <c r="C911">
        <v>184.79170695637299</v>
      </c>
      <c r="D911">
        <v>31.349727651655801</v>
      </c>
      <c r="E911">
        <v>5.7289852565358599</v>
      </c>
      <c r="F911">
        <v>0.56938763228183797</v>
      </c>
      <c r="G911">
        <v>0.94986568871241195</v>
      </c>
      <c r="H911">
        <v>9.3077544426494292</v>
      </c>
      <c r="I911">
        <v>2.5905511811023598</v>
      </c>
    </row>
    <row r="912" spans="1:9" x14ac:dyDescent="0.25">
      <c r="A912">
        <v>910</v>
      </c>
      <c r="B912">
        <v>70.438197920677695</v>
      </c>
      <c r="C912">
        <v>174.94751840417899</v>
      </c>
      <c r="D912">
        <v>40.873207024437903</v>
      </c>
      <c r="E912">
        <v>5.4957534633701304</v>
      </c>
      <c r="F912">
        <v>0.426572906988955</v>
      </c>
      <c r="G912">
        <v>0.938508701901412</v>
      </c>
      <c r="H912">
        <v>12.264270613107801</v>
      </c>
      <c r="I912">
        <v>2.97884940778341</v>
      </c>
    </row>
    <row r="913" spans="1:9" x14ac:dyDescent="0.25">
      <c r="A913">
        <v>911</v>
      </c>
      <c r="B913">
        <v>50.466439591264198</v>
      </c>
      <c r="C913">
        <v>173.863228947659</v>
      </c>
      <c r="D913">
        <v>36.878377315177097</v>
      </c>
      <c r="E913">
        <v>8.4513166451695394</v>
      </c>
      <c r="F913">
        <v>0.36146229333923602</v>
      </c>
      <c r="G913">
        <v>0.90176418529419999</v>
      </c>
      <c r="H913">
        <v>9.3773443360840201</v>
      </c>
      <c r="I913">
        <v>3.5334276618323299</v>
      </c>
    </row>
    <row r="914" spans="1:9" x14ac:dyDescent="0.25">
      <c r="A914">
        <v>912</v>
      </c>
      <c r="B914">
        <v>59.806902502157001</v>
      </c>
      <c r="C914">
        <v>186.86941666666601</v>
      </c>
      <c r="D914">
        <v>35.284874487391797</v>
      </c>
      <c r="E914">
        <v>6.8832041634369299</v>
      </c>
      <c r="F914">
        <v>0.41447165235287797</v>
      </c>
      <c r="G914">
        <v>0.92348654180652801</v>
      </c>
      <c r="H914">
        <v>10.2259923175416</v>
      </c>
      <c r="I914">
        <v>2.85457271364317</v>
      </c>
    </row>
    <row r="915" spans="1:9" x14ac:dyDescent="0.25">
      <c r="A915">
        <v>913</v>
      </c>
      <c r="B915">
        <v>70.625438391395804</v>
      </c>
      <c r="C915">
        <v>150.773080241587</v>
      </c>
      <c r="D915">
        <v>37.086205866846399</v>
      </c>
      <c r="E915">
        <v>9.9400089309438204</v>
      </c>
      <c r="F915">
        <v>0.463363899710444</v>
      </c>
      <c r="G915">
        <v>0.89490864027120998</v>
      </c>
      <c r="H915">
        <v>14.1602564102564</v>
      </c>
      <c r="I915">
        <v>3.8848167539267</v>
      </c>
    </row>
    <row r="916" spans="1:9" x14ac:dyDescent="0.25">
      <c r="A916">
        <v>914</v>
      </c>
      <c r="B916">
        <v>93.892397485782695</v>
      </c>
      <c r="C916">
        <v>154.677804789737</v>
      </c>
      <c r="D916">
        <v>39.163625632610596</v>
      </c>
      <c r="E916">
        <v>7.0782097990677597</v>
      </c>
      <c r="F916">
        <v>0.45841037333414503</v>
      </c>
      <c r="G916">
        <v>0.92008987149971999</v>
      </c>
      <c r="H916">
        <v>8.80619195046439</v>
      </c>
      <c r="I916">
        <v>3.4173168411037098</v>
      </c>
    </row>
    <row r="917" spans="1:9" x14ac:dyDescent="0.25">
      <c r="A917">
        <v>915</v>
      </c>
      <c r="B917">
        <v>84.180675236615301</v>
      </c>
      <c r="C917">
        <v>124.342584278834</v>
      </c>
      <c r="D917">
        <v>47.216908358997998</v>
      </c>
      <c r="E917">
        <v>9.3441865007884992</v>
      </c>
      <c r="F917">
        <v>0.43804567820293699</v>
      </c>
      <c r="G917">
        <v>0.86837683749421302</v>
      </c>
      <c r="H917">
        <v>11.424598930481199</v>
      </c>
      <c r="I917">
        <v>3.68275065010112</v>
      </c>
    </row>
    <row r="918" spans="1:9" x14ac:dyDescent="0.25">
      <c r="A918">
        <v>916</v>
      </c>
      <c r="B918">
        <v>68.163667820069193</v>
      </c>
      <c r="C918">
        <v>177.07493956486701</v>
      </c>
      <c r="D918">
        <v>45.785568725423602</v>
      </c>
      <c r="E918">
        <v>6.1182342003139096</v>
      </c>
      <c r="F918">
        <v>0.37514623236261702</v>
      </c>
      <c r="G918">
        <v>0.91314399340518704</v>
      </c>
      <c r="H918">
        <v>11.487229862475401</v>
      </c>
      <c r="I918">
        <v>2.9130966952264301</v>
      </c>
    </row>
    <row r="919" spans="1:9" x14ac:dyDescent="0.25">
      <c r="A919">
        <v>917</v>
      </c>
      <c r="B919">
        <v>54.659419029396403</v>
      </c>
      <c r="C919">
        <v>152.64804469273699</v>
      </c>
      <c r="D919">
        <v>46.895138963006403</v>
      </c>
      <c r="E919">
        <v>9.9273806831664597</v>
      </c>
      <c r="F919">
        <v>0.32003606107844002</v>
      </c>
      <c r="G919">
        <v>0.88152631129761405</v>
      </c>
      <c r="H919">
        <v>11.839694656488501</v>
      </c>
      <c r="I919">
        <v>4.3463841547673798</v>
      </c>
    </row>
    <row r="920" spans="1:9" x14ac:dyDescent="0.25">
      <c r="A920">
        <v>918</v>
      </c>
      <c r="B920">
        <v>59.197006194081197</v>
      </c>
      <c r="C920">
        <v>163.99577591579501</v>
      </c>
      <c r="D920">
        <v>46.602696730415602</v>
      </c>
      <c r="E920">
        <v>7.63016917513949</v>
      </c>
      <c r="F920">
        <v>0.35268722455942197</v>
      </c>
      <c r="G920">
        <v>0.91555733327869304</v>
      </c>
      <c r="H920">
        <v>12.381694915254201</v>
      </c>
      <c r="I920">
        <v>3.3509949097639899</v>
      </c>
    </row>
    <row r="921" spans="1:9" x14ac:dyDescent="0.25">
      <c r="A921">
        <v>919</v>
      </c>
      <c r="B921">
        <v>47.805624074987598</v>
      </c>
      <c r="C921">
        <v>166.88164958516299</v>
      </c>
      <c r="D921">
        <v>47.585166965290703</v>
      </c>
      <c r="E921">
        <v>10.303141158832</v>
      </c>
      <c r="F921">
        <v>0.29218273720508298</v>
      </c>
      <c r="G921">
        <v>0.89155809228726102</v>
      </c>
      <c r="H921">
        <v>11.7847176079734</v>
      </c>
      <c r="I921">
        <v>4.6557927560566004</v>
      </c>
    </row>
    <row r="922" spans="1:9" x14ac:dyDescent="0.25">
      <c r="A922">
        <v>920</v>
      </c>
      <c r="B922">
        <v>41.079380260137697</v>
      </c>
      <c r="C922">
        <v>152.70970537261601</v>
      </c>
      <c r="D922">
        <v>54.798997316920897</v>
      </c>
      <c r="E922">
        <v>8.5658800680086706</v>
      </c>
      <c r="F922">
        <v>0.25620538380584601</v>
      </c>
      <c r="G922">
        <v>0.88952319980375705</v>
      </c>
      <c r="H922">
        <v>14.8623988226637</v>
      </c>
      <c r="I922">
        <v>3.41819291819291</v>
      </c>
    </row>
    <row r="923" spans="1:9" x14ac:dyDescent="0.25">
      <c r="A923">
        <v>921</v>
      </c>
      <c r="B923">
        <v>51.595827059582703</v>
      </c>
      <c r="C923">
        <v>180.430897047266</v>
      </c>
      <c r="D923">
        <v>48.274338616908402</v>
      </c>
      <c r="E923">
        <v>8.2525500070315303</v>
      </c>
      <c r="F923">
        <v>0.329491617721763</v>
      </c>
      <c r="G923">
        <v>0.92238139689507603</v>
      </c>
      <c r="H923">
        <v>13.558139534883701</v>
      </c>
      <c r="I923">
        <v>2.7952877558903002</v>
      </c>
    </row>
    <row r="924" spans="1:9" x14ac:dyDescent="0.25">
      <c r="A924">
        <v>922</v>
      </c>
      <c r="B924">
        <v>57.412128146453</v>
      </c>
      <c r="C924">
        <v>178.53150378045299</v>
      </c>
      <c r="D924">
        <v>40.5098854573369</v>
      </c>
      <c r="E924">
        <v>7.9167293944723696</v>
      </c>
      <c r="F924">
        <v>0.38698665794669201</v>
      </c>
      <c r="G924">
        <v>0.91273380108959901</v>
      </c>
      <c r="H924">
        <v>10.583403185247199</v>
      </c>
      <c r="I924">
        <v>3.29849515563801</v>
      </c>
    </row>
    <row r="925" spans="1:9" x14ac:dyDescent="0.25">
      <c r="A925">
        <v>923</v>
      </c>
      <c r="B925">
        <v>71.325264750378196</v>
      </c>
      <c r="C925">
        <v>131.332247557003</v>
      </c>
      <c r="D925">
        <v>48.224131678731503</v>
      </c>
      <c r="E925">
        <v>29.2013913990756</v>
      </c>
      <c r="F925">
        <v>0.38790344306112001</v>
      </c>
      <c r="G925">
        <v>0.68811699402968796</v>
      </c>
      <c r="H925">
        <v>12.24</v>
      </c>
      <c r="I925">
        <v>10.011312217194501</v>
      </c>
    </row>
    <row r="926" spans="1:9" x14ac:dyDescent="0.25">
      <c r="A926">
        <v>924</v>
      </c>
      <c r="B926">
        <v>104.65803205367099</v>
      </c>
      <c r="C926">
        <v>144.82399836467701</v>
      </c>
      <c r="D926">
        <v>33.625035272221297</v>
      </c>
      <c r="E926">
        <v>21.079272054261398</v>
      </c>
      <c r="F926">
        <v>0.53441032131997601</v>
      </c>
      <c r="G926">
        <v>0.80935428550131405</v>
      </c>
      <c r="H926">
        <v>8.0178062678062592</v>
      </c>
      <c r="I926">
        <v>9.5526859504132204</v>
      </c>
    </row>
    <row r="927" spans="1:9" x14ac:dyDescent="0.25">
      <c r="A927">
        <v>925</v>
      </c>
      <c r="B927">
        <v>81.892581143740301</v>
      </c>
      <c r="C927">
        <v>140.677258566978</v>
      </c>
      <c r="D927">
        <v>41.264893769435602</v>
      </c>
      <c r="E927">
        <v>9.4191394038938192</v>
      </c>
      <c r="F927">
        <v>0.44912136176921602</v>
      </c>
      <c r="G927">
        <v>0.86895284728408595</v>
      </c>
      <c r="H927">
        <v>11.866382373844999</v>
      </c>
      <c r="I927">
        <v>3.6191247974067999</v>
      </c>
    </row>
    <row r="928" spans="1:9" x14ac:dyDescent="0.25">
      <c r="A928">
        <v>926</v>
      </c>
      <c r="B928">
        <v>65.325903263403205</v>
      </c>
      <c r="C928">
        <v>176.580579179674</v>
      </c>
      <c r="D928">
        <v>55.885634786061402</v>
      </c>
      <c r="E928">
        <v>8.4100802672093398</v>
      </c>
      <c r="F928">
        <v>0.36912927713931198</v>
      </c>
      <c r="G928">
        <v>0.87768708848438004</v>
      </c>
      <c r="H928">
        <v>16.3521647307286</v>
      </c>
      <c r="I928">
        <v>2.9505494505494498</v>
      </c>
    </row>
    <row r="929" spans="1:9" x14ac:dyDescent="0.25">
      <c r="A929">
        <v>927</v>
      </c>
      <c r="B929">
        <v>53.648393751842001</v>
      </c>
      <c r="C929">
        <v>150.10631251241901</v>
      </c>
      <c r="D929">
        <v>46.640828806832602</v>
      </c>
      <c r="E929">
        <v>5.30947015083406</v>
      </c>
      <c r="F929">
        <v>0.32430571601039399</v>
      </c>
      <c r="G929">
        <v>0.94048148097357898</v>
      </c>
      <c r="H929">
        <v>11.8474374255065</v>
      </c>
      <c r="I929">
        <v>2.9030028598665298</v>
      </c>
    </row>
    <row r="930" spans="1:9" x14ac:dyDescent="0.25">
      <c r="A930">
        <v>928</v>
      </c>
      <c r="B930">
        <v>95.452836942903105</v>
      </c>
      <c r="C930">
        <v>181.427429274292</v>
      </c>
      <c r="D930">
        <v>40.193559539837601</v>
      </c>
      <c r="E930">
        <v>7.7511830879635797</v>
      </c>
      <c r="F930">
        <v>0.48300676195537701</v>
      </c>
      <c r="G930">
        <v>0.90538029148691701</v>
      </c>
      <c r="H930">
        <v>9.9130127298444108</v>
      </c>
      <c r="I930">
        <v>3.2728410513141402</v>
      </c>
    </row>
    <row r="931" spans="1:9" x14ac:dyDescent="0.25">
      <c r="A931">
        <v>929</v>
      </c>
      <c r="B931">
        <v>53.3533461856237</v>
      </c>
      <c r="C931">
        <v>178.80935672514599</v>
      </c>
      <c r="D931">
        <v>40.745918738073598</v>
      </c>
      <c r="E931">
        <v>5.05454114061666</v>
      </c>
      <c r="F931">
        <v>0.32744078608323002</v>
      </c>
      <c r="G931">
        <v>0.933351743611053</v>
      </c>
      <c r="H931">
        <v>9.0474262579525693</v>
      </c>
      <c r="I931">
        <v>2.74157660521296</v>
      </c>
    </row>
    <row r="932" spans="1:9" x14ac:dyDescent="0.25">
      <c r="A932">
        <v>930</v>
      </c>
      <c r="B932">
        <v>79.483217674550303</v>
      </c>
      <c r="C932">
        <v>156.13908741066501</v>
      </c>
      <c r="D932">
        <v>36.582591829268502</v>
      </c>
      <c r="E932">
        <v>9.0071434811375894</v>
      </c>
      <c r="F932">
        <v>0.45625586429996101</v>
      </c>
      <c r="G932">
        <v>0.89337455441251501</v>
      </c>
      <c r="H932">
        <v>8.6119977985690692</v>
      </c>
      <c r="I932">
        <v>3.54181124219292</v>
      </c>
    </row>
    <row r="933" spans="1:9" x14ac:dyDescent="0.25">
      <c r="A933">
        <v>931</v>
      </c>
      <c r="B933">
        <v>85.487626847071397</v>
      </c>
      <c r="C933">
        <v>171.017726895023</v>
      </c>
      <c r="D933">
        <v>43.661497939457298</v>
      </c>
      <c r="E933">
        <v>6.59637755978535</v>
      </c>
      <c r="F933">
        <v>0.43796605488934798</v>
      </c>
      <c r="G933">
        <v>0.927740614305685</v>
      </c>
      <c r="H933">
        <v>10.6410978184377</v>
      </c>
      <c r="I933">
        <v>2.6500501840080202</v>
      </c>
    </row>
    <row r="934" spans="1:9" x14ac:dyDescent="0.25">
      <c r="A934">
        <v>932</v>
      </c>
      <c r="B934">
        <v>81.127709236412102</v>
      </c>
      <c r="C934">
        <v>165.35427135678299</v>
      </c>
      <c r="D934">
        <v>46.580478657266603</v>
      </c>
      <c r="E934">
        <v>5.39055596944777</v>
      </c>
      <c r="F934">
        <v>0.44110583882246901</v>
      </c>
      <c r="G934">
        <v>0.93858695536560799</v>
      </c>
      <c r="H934">
        <v>13.735552763818999</v>
      </c>
      <c r="I934">
        <v>2.4424664602683102</v>
      </c>
    </row>
    <row r="935" spans="1:9" x14ac:dyDescent="0.25">
      <c r="A935">
        <v>933</v>
      </c>
      <c r="B935">
        <v>66.968830610490102</v>
      </c>
      <c r="C935">
        <v>151.31788793103399</v>
      </c>
      <c r="D935">
        <v>45.7290005414212</v>
      </c>
      <c r="E935">
        <v>17.2401745268719</v>
      </c>
      <c r="F935">
        <v>0.396921472836675</v>
      </c>
      <c r="G935">
        <v>0.78686001100964598</v>
      </c>
      <c r="H935">
        <v>13.9557877813504</v>
      </c>
      <c r="I935">
        <v>6.0680412371134</v>
      </c>
    </row>
    <row r="936" spans="1:9" x14ac:dyDescent="0.25">
      <c r="A936">
        <v>934</v>
      </c>
      <c r="B936">
        <v>82.237451737451707</v>
      </c>
      <c r="C936">
        <v>151.85532508279499</v>
      </c>
      <c r="D936">
        <v>42.658789795281102</v>
      </c>
      <c r="E936">
        <v>10.386591308520501</v>
      </c>
      <c r="F936">
        <v>0.50933468558265704</v>
      </c>
      <c r="G936">
        <v>0.84195057028547504</v>
      </c>
      <c r="H936">
        <v>13.7144203581526</v>
      </c>
      <c r="I936">
        <v>3.2202344231955502</v>
      </c>
    </row>
    <row r="937" spans="1:9" x14ac:dyDescent="0.25">
      <c r="A937">
        <v>935</v>
      </c>
      <c r="B937">
        <v>55.806116876023999</v>
      </c>
      <c r="C937">
        <v>114.12473052048</v>
      </c>
      <c r="D937">
        <v>47.236248128375102</v>
      </c>
      <c r="E937">
        <v>12.8506751577491</v>
      </c>
      <c r="F937">
        <v>0.36424790464312401</v>
      </c>
      <c r="G937">
        <v>0.79290642699831104</v>
      </c>
      <c r="H937">
        <v>13.5127322780454</v>
      </c>
      <c r="I937">
        <v>4.4146100691016699</v>
      </c>
    </row>
    <row r="938" spans="1:9" x14ac:dyDescent="0.25">
      <c r="A938">
        <v>936</v>
      </c>
      <c r="B938">
        <v>59.9846558526961</v>
      </c>
      <c r="C938">
        <v>133.85609593604201</v>
      </c>
      <c r="D938">
        <v>44.778416086959602</v>
      </c>
      <c r="E938">
        <v>23.130371018742501</v>
      </c>
      <c r="F938">
        <v>0.39022294725712398</v>
      </c>
      <c r="G938">
        <v>0.71763830475461299</v>
      </c>
      <c r="H938">
        <v>11.8197940503432</v>
      </c>
      <c r="I938">
        <v>6.6887550200803201</v>
      </c>
    </row>
    <row r="939" spans="1:9" x14ac:dyDescent="0.25">
      <c r="A939">
        <v>937</v>
      </c>
      <c r="B939">
        <v>59.030322791000899</v>
      </c>
      <c r="C939">
        <v>160.19947212668899</v>
      </c>
      <c r="D939">
        <v>43.646207437603898</v>
      </c>
      <c r="E939">
        <v>8.62229168659381</v>
      </c>
      <c r="F939">
        <v>0.37986105729591502</v>
      </c>
      <c r="G939">
        <v>0.91372609433932295</v>
      </c>
      <c r="H939">
        <v>11.255141388174801</v>
      </c>
      <c r="I939">
        <v>3.66005361930294</v>
      </c>
    </row>
    <row r="940" spans="1:9" x14ac:dyDescent="0.25">
      <c r="A940">
        <v>938</v>
      </c>
      <c r="B940">
        <v>106.786899093841</v>
      </c>
      <c r="C940">
        <v>188.85724856280899</v>
      </c>
      <c r="D940">
        <v>29.64911496645</v>
      </c>
      <c r="E940">
        <v>3.97271656723886</v>
      </c>
      <c r="F940">
        <v>0.65017430232694495</v>
      </c>
      <c r="G940">
        <v>0.95952772312644596</v>
      </c>
      <c r="H940">
        <v>4.7394167450611402</v>
      </c>
      <c r="I940">
        <v>2.2800506115563</v>
      </c>
    </row>
    <row r="941" spans="1:9" x14ac:dyDescent="0.25">
      <c r="A941">
        <v>939</v>
      </c>
      <c r="B941">
        <v>60.616119483315302</v>
      </c>
      <c r="C941">
        <v>163.536282479676</v>
      </c>
      <c r="D941">
        <v>33.900885706689202</v>
      </c>
      <c r="E941">
        <v>6.2273349845535</v>
      </c>
      <c r="F941">
        <v>0.38059254726088698</v>
      </c>
      <c r="G941">
        <v>0.92875965392472304</v>
      </c>
      <c r="H941">
        <v>6.0204661739624701</v>
      </c>
      <c r="I941">
        <v>2.9490380679492398</v>
      </c>
    </row>
    <row r="942" spans="1:9" x14ac:dyDescent="0.25">
      <c r="A942">
        <v>940</v>
      </c>
      <c r="B942">
        <v>57.153694303440403</v>
      </c>
      <c r="C942">
        <v>156.984210526315</v>
      </c>
      <c r="D942">
        <v>35.216062219480797</v>
      </c>
      <c r="E942">
        <v>18.233516402429501</v>
      </c>
      <c r="F942">
        <v>0.37147171615594399</v>
      </c>
      <c r="G942">
        <v>0.82622829866258196</v>
      </c>
      <c r="H942">
        <v>6.93063263041065</v>
      </c>
      <c r="I942">
        <v>8.3268277571251499</v>
      </c>
    </row>
    <row r="943" spans="1:9" x14ac:dyDescent="0.25">
      <c r="A943">
        <v>941</v>
      </c>
      <c r="B943">
        <v>75.098939114391101</v>
      </c>
      <c r="C943">
        <v>160.65884444444399</v>
      </c>
      <c r="D943">
        <v>30.741679525946999</v>
      </c>
      <c r="E943">
        <v>12.057426222503301</v>
      </c>
      <c r="F943">
        <v>0.49567783735837401</v>
      </c>
      <c r="G943">
        <v>0.87472885604832995</v>
      </c>
      <c r="H943">
        <v>6.9754135002235103</v>
      </c>
      <c r="I943">
        <v>4.9295692665890503</v>
      </c>
    </row>
    <row r="944" spans="1:9" x14ac:dyDescent="0.25">
      <c r="A944">
        <v>942</v>
      </c>
      <c r="B944">
        <v>58.6432509336653</v>
      </c>
      <c r="C944">
        <v>157.53488372093</v>
      </c>
      <c r="D944">
        <v>35.525611098665401</v>
      </c>
      <c r="E944">
        <v>17.477446544616999</v>
      </c>
      <c r="F944">
        <v>0.40418596733622902</v>
      </c>
      <c r="G944">
        <v>0.79216322568938002</v>
      </c>
      <c r="H944">
        <v>8.0513166779203207</v>
      </c>
      <c r="I944">
        <v>5.5725026852846398</v>
      </c>
    </row>
    <row r="945" spans="1:9" x14ac:dyDescent="0.25">
      <c r="A945">
        <v>943</v>
      </c>
      <c r="B945">
        <v>58.294238986297302</v>
      </c>
      <c r="C945">
        <v>183.97486303577099</v>
      </c>
      <c r="D945">
        <v>45.069095244624698</v>
      </c>
      <c r="E945">
        <v>4.5537740973033696</v>
      </c>
      <c r="F945">
        <v>0.38430311894376501</v>
      </c>
      <c r="G945">
        <v>0.94577242711800102</v>
      </c>
      <c r="H945">
        <v>10.182844243792299</v>
      </c>
      <c r="I945">
        <v>2.4791505791505699</v>
      </c>
    </row>
    <row r="946" spans="1:9" x14ac:dyDescent="0.25">
      <c r="A946">
        <v>944</v>
      </c>
      <c r="B946">
        <v>100.60226946279801</v>
      </c>
      <c r="C946">
        <v>166.64535990148801</v>
      </c>
      <c r="D946">
        <v>20.994903391872299</v>
      </c>
      <c r="E946">
        <v>11.7635025836145</v>
      </c>
      <c r="F946">
        <v>0.65589051843444102</v>
      </c>
      <c r="G946">
        <v>0.88172546453106904</v>
      </c>
      <c r="H946">
        <v>5.8742102240091896</v>
      </c>
      <c r="I946">
        <v>4.6948515595640696</v>
      </c>
    </row>
    <row r="947" spans="1:9" x14ac:dyDescent="0.25">
      <c r="A947">
        <v>945</v>
      </c>
      <c r="B947">
        <v>58.762678961417102</v>
      </c>
      <c r="C947">
        <v>144.02243807673599</v>
      </c>
      <c r="D947">
        <v>46.6793043476383</v>
      </c>
      <c r="E947">
        <v>9.1880630568181196</v>
      </c>
      <c r="F947">
        <v>0.33781710667785803</v>
      </c>
      <c r="G947">
        <v>0.88697860060095002</v>
      </c>
      <c r="H947">
        <v>13.8566371681415</v>
      </c>
      <c r="I947">
        <v>3.5001607200257099</v>
      </c>
    </row>
    <row r="948" spans="1:9" x14ac:dyDescent="0.25">
      <c r="A948">
        <v>946</v>
      </c>
      <c r="B948">
        <v>76.804189700319995</v>
      </c>
      <c r="C948">
        <v>189.464849568066</v>
      </c>
      <c r="D948">
        <v>37.041081998682898</v>
      </c>
      <c r="E948">
        <v>6.8928300122992798</v>
      </c>
      <c r="F948">
        <v>0.46159171960262102</v>
      </c>
      <c r="G948">
        <v>0.93847233145117603</v>
      </c>
      <c r="H948">
        <v>11.8314285714285</v>
      </c>
      <c r="I948">
        <v>3.5899565791957699</v>
      </c>
    </row>
    <row r="949" spans="1:9" x14ac:dyDescent="0.25">
      <c r="A949">
        <v>947</v>
      </c>
      <c r="B949">
        <v>79.469615945551695</v>
      </c>
      <c r="C949">
        <v>172.342481500107</v>
      </c>
      <c r="D949">
        <v>33.269544712006301</v>
      </c>
      <c r="E949">
        <v>5.9591827550347496</v>
      </c>
      <c r="F949">
        <v>0.511092588871775</v>
      </c>
      <c r="G949">
        <v>0.92680697769102005</v>
      </c>
      <c r="H949">
        <v>11.8017883755588</v>
      </c>
      <c r="I949">
        <v>2.6256384065372802</v>
      </c>
    </row>
    <row r="950" spans="1:9" x14ac:dyDescent="0.25">
      <c r="A950">
        <v>948</v>
      </c>
      <c r="B950">
        <v>63.188040712468101</v>
      </c>
      <c r="C950">
        <v>127.268847227762</v>
      </c>
      <c r="D950">
        <v>52.221231324828601</v>
      </c>
      <c r="E950">
        <v>10.9072822522492</v>
      </c>
      <c r="F950">
        <v>0.336309410301878</v>
      </c>
      <c r="G950">
        <v>0.83834881595704103</v>
      </c>
      <c r="H950">
        <v>13.5457089552238</v>
      </c>
      <c r="I950">
        <v>4.4742785445420301</v>
      </c>
    </row>
    <row r="951" spans="1:9" x14ac:dyDescent="0.25">
      <c r="A951">
        <v>949</v>
      </c>
      <c r="B951">
        <v>70.743515850143993</v>
      </c>
      <c r="C951">
        <v>162.049478913022</v>
      </c>
      <c r="D951">
        <v>47.184570058009399</v>
      </c>
      <c r="E951">
        <v>9.0613231791326108</v>
      </c>
      <c r="F951">
        <v>0.380094098933425</v>
      </c>
      <c r="G951">
        <v>0.91301315683024797</v>
      </c>
      <c r="H951">
        <v>12.697674418604599</v>
      </c>
      <c r="I951">
        <v>4.0389221556886197</v>
      </c>
    </row>
    <row r="952" spans="1:9" x14ac:dyDescent="0.25">
      <c r="A952">
        <v>950</v>
      </c>
      <c r="B952">
        <v>52.021314878892703</v>
      </c>
      <c r="C952">
        <v>143.22173050511199</v>
      </c>
      <c r="D952">
        <v>51.377103620879403</v>
      </c>
      <c r="E952">
        <v>10.036151367577199</v>
      </c>
      <c r="F952">
        <v>0.32786786273791102</v>
      </c>
      <c r="G952">
        <v>0.87864303503631103</v>
      </c>
      <c r="H952">
        <v>14.964360587002</v>
      </c>
      <c r="I952">
        <v>4.38705473501303</v>
      </c>
    </row>
    <row r="953" spans="1:9" x14ac:dyDescent="0.25">
      <c r="A953">
        <v>951</v>
      </c>
      <c r="B953">
        <v>48.836627808751402</v>
      </c>
      <c r="C953">
        <v>151.332147093712</v>
      </c>
      <c r="D953">
        <v>45.224021997272999</v>
      </c>
      <c r="E953">
        <v>13.7679348971094</v>
      </c>
      <c r="F953">
        <v>0.30869245839981202</v>
      </c>
      <c r="G953">
        <v>0.80558507106487998</v>
      </c>
      <c r="H953">
        <v>10.5805168986083</v>
      </c>
      <c r="I953">
        <v>4.4638190954773798</v>
      </c>
    </row>
    <row r="954" spans="1:9" x14ac:dyDescent="0.25">
      <c r="A954">
        <v>952</v>
      </c>
      <c r="B954">
        <v>80.064445056458197</v>
      </c>
      <c r="C954">
        <v>123.060338785046</v>
      </c>
      <c r="D954">
        <v>35.983539723741004</v>
      </c>
      <c r="E954">
        <v>16.509477723769901</v>
      </c>
      <c r="F954">
        <v>0.431010059551035</v>
      </c>
      <c r="G954">
        <v>0.79993705098673895</v>
      </c>
      <c r="H954">
        <v>6.6680138568129301</v>
      </c>
      <c r="I954">
        <v>5.5454338936846801</v>
      </c>
    </row>
    <row r="955" spans="1:9" x14ac:dyDescent="0.25">
      <c r="A955">
        <v>953</v>
      </c>
      <c r="B955">
        <v>56.078278688524499</v>
      </c>
      <c r="C955">
        <v>168.548208528499</v>
      </c>
      <c r="D955">
        <v>50.694465224310797</v>
      </c>
      <c r="E955">
        <v>15.215919913588801</v>
      </c>
      <c r="F955">
        <v>0.351189393667242</v>
      </c>
      <c r="G955">
        <v>0.86389695342193296</v>
      </c>
      <c r="H955">
        <v>16.047864506627299</v>
      </c>
      <c r="I955">
        <v>6.44562456707457</v>
      </c>
    </row>
    <row r="956" spans="1:9" x14ac:dyDescent="0.25">
      <c r="A956">
        <v>954</v>
      </c>
      <c r="B956">
        <v>49.0336507936507</v>
      </c>
      <c r="C956">
        <v>129.03082143361999</v>
      </c>
      <c r="D956">
        <v>43.524047191181801</v>
      </c>
      <c r="E956">
        <v>6.3023614040542704</v>
      </c>
      <c r="F956">
        <v>0.32786360772997297</v>
      </c>
      <c r="G956">
        <v>0.94673232939058505</v>
      </c>
      <c r="H956">
        <v>10.229465449804399</v>
      </c>
      <c r="I956">
        <v>3.2074583635047</v>
      </c>
    </row>
    <row r="957" spans="1:9" x14ac:dyDescent="0.25">
      <c r="A957">
        <v>955</v>
      </c>
      <c r="B957">
        <v>59.7792955892034</v>
      </c>
      <c r="C957">
        <v>196.58835845896101</v>
      </c>
      <c r="D957">
        <v>49.3317607569941</v>
      </c>
      <c r="E957">
        <v>11.0539393111011</v>
      </c>
      <c r="F957">
        <v>0.36871440219622997</v>
      </c>
      <c r="G957">
        <v>0.90015844945924905</v>
      </c>
      <c r="H957">
        <v>13.550582464745499</v>
      </c>
      <c r="I957">
        <v>4.0823019801980198</v>
      </c>
    </row>
    <row r="958" spans="1:9" x14ac:dyDescent="0.25">
      <c r="A958">
        <v>956</v>
      </c>
      <c r="B958">
        <v>75.099210719530106</v>
      </c>
      <c r="C958">
        <v>164.21122771947299</v>
      </c>
      <c r="D958">
        <v>32.8494486384648</v>
      </c>
      <c r="E958">
        <v>13.6383491237365</v>
      </c>
      <c r="F958">
        <v>0.47202272727365102</v>
      </c>
      <c r="G958">
        <v>0.88116854383643195</v>
      </c>
      <c r="H958">
        <v>8.1778210116731493</v>
      </c>
      <c r="I958">
        <v>5.5362976406533502</v>
      </c>
    </row>
    <row r="959" spans="1:9" x14ac:dyDescent="0.25">
      <c r="A959">
        <v>957</v>
      </c>
      <c r="B959">
        <v>79.978368045074902</v>
      </c>
      <c r="C959">
        <v>168.37329430502299</v>
      </c>
      <c r="D959">
        <v>35.010718988675997</v>
      </c>
      <c r="E959">
        <v>11.454406557263701</v>
      </c>
      <c r="F959">
        <v>0.45824617178857102</v>
      </c>
      <c r="G959">
        <v>0.91988612916092505</v>
      </c>
      <c r="H959">
        <v>7.9576923076922998</v>
      </c>
      <c r="I959">
        <v>3.0989208633093499</v>
      </c>
    </row>
    <row r="960" spans="1:9" x14ac:dyDescent="0.25">
      <c r="A960">
        <v>958</v>
      </c>
      <c r="B960">
        <v>94.983027648507999</v>
      </c>
      <c r="C960">
        <v>167.77623330607699</v>
      </c>
      <c r="D960">
        <v>40.173885645240503</v>
      </c>
      <c r="E960">
        <v>11.575349339053201</v>
      </c>
      <c r="F960">
        <v>0.53160361958734004</v>
      </c>
      <c r="G960">
        <v>0.87606367622015202</v>
      </c>
      <c r="H960">
        <v>13.019354838709599</v>
      </c>
      <c r="I960">
        <v>4.4745240761478096</v>
      </c>
    </row>
    <row r="961" spans="1:9" x14ac:dyDescent="0.25">
      <c r="A961">
        <v>959</v>
      </c>
      <c r="B961">
        <v>48.684481534090899</v>
      </c>
      <c r="C961">
        <v>182.733046800382</v>
      </c>
      <c r="D961">
        <v>34.244019438572302</v>
      </c>
      <c r="E961">
        <v>5.6337909346370996</v>
      </c>
      <c r="F961">
        <v>0.33102617252598399</v>
      </c>
      <c r="G961">
        <v>0.92911621542481204</v>
      </c>
      <c r="H961">
        <v>7.9636493228795402</v>
      </c>
      <c r="I961">
        <v>2.58168120539254</v>
      </c>
    </row>
    <row r="962" spans="1:9" x14ac:dyDescent="0.25">
      <c r="A962">
        <v>960</v>
      </c>
      <c r="B962">
        <v>97.476633341083399</v>
      </c>
      <c r="C962">
        <v>194.30156267316801</v>
      </c>
      <c r="D962">
        <v>39.408656735972599</v>
      </c>
      <c r="E962">
        <v>7.9277378969678196</v>
      </c>
      <c r="F962">
        <v>0.51139706441043697</v>
      </c>
      <c r="G962">
        <v>0.92172603913051898</v>
      </c>
      <c r="H962">
        <v>10.0816993464052</v>
      </c>
      <c r="I962">
        <v>2.9562211981566802</v>
      </c>
    </row>
    <row r="963" spans="1:9" x14ac:dyDescent="0.25">
      <c r="A963">
        <v>961</v>
      </c>
      <c r="B963">
        <v>42.294886047804297</v>
      </c>
      <c r="C963">
        <v>138.087044534412</v>
      </c>
      <c r="D963">
        <v>36.504871888623498</v>
      </c>
      <c r="E963">
        <v>26.143939663787499</v>
      </c>
      <c r="F963">
        <v>0.28406378234194701</v>
      </c>
      <c r="G963">
        <v>0.71228937026858097</v>
      </c>
      <c r="H963">
        <v>8.4445073612683998</v>
      </c>
      <c r="I963">
        <v>10.690140845070401</v>
      </c>
    </row>
    <row r="964" spans="1:9" x14ac:dyDescent="0.25">
      <c r="A964">
        <v>962</v>
      </c>
      <c r="B964">
        <v>55.636549259826403</v>
      </c>
      <c r="C964">
        <v>176.18572793883399</v>
      </c>
      <c r="D964">
        <v>41.188584005458601</v>
      </c>
      <c r="E964">
        <v>21.767120208107499</v>
      </c>
      <c r="F964">
        <v>0.33283444045844301</v>
      </c>
      <c r="G964">
        <v>0.80535564969934703</v>
      </c>
      <c r="H964">
        <v>9.6987870619946097</v>
      </c>
      <c r="I964">
        <v>7.3281121187139302</v>
      </c>
    </row>
    <row r="965" spans="1:9" x14ac:dyDescent="0.25">
      <c r="A965">
        <v>963</v>
      </c>
      <c r="B965">
        <v>50.215619907233297</v>
      </c>
      <c r="C965">
        <v>151.05408180729</v>
      </c>
      <c r="D965">
        <v>38.994092669909797</v>
      </c>
      <c r="E965">
        <v>16.592873837502001</v>
      </c>
      <c r="F965">
        <v>0.30494211223112899</v>
      </c>
      <c r="G965">
        <v>0.80995734445038703</v>
      </c>
      <c r="H965">
        <v>8.8744063324538196</v>
      </c>
      <c r="I965">
        <v>7.1040816326530596</v>
      </c>
    </row>
    <row r="966" spans="1:9" x14ac:dyDescent="0.25">
      <c r="A966">
        <v>964</v>
      </c>
      <c r="B966">
        <v>75.982093511661304</v>
      </c>
      <c r="C966">
        <v>204.69377625047699</v>
      </c>
      <c r="D966">
        <v>32.854728405961197</v>
      </c>
      <c r="E966">
        <v>8.81923487968335</v>
      </c>
      <c r="F966">
        <v>0.41714624880484102</v>
      </c>
      <c r="G966">
        <v>0.90342885558374397</v>
      </c>
      <c r="H966">
        <v>6.4261119081778997</v>
      </c>
      <c r="I966">
        <v>3.3893442622950798</v>
      </c>
    </row>
    <row r="967" spans="1:9" x14ac:dyDescent="0.25">
      <c r="A967">
        <v>965</v>
      </c>
      <c r="B967">
        <v>66.481303772336204</v>
      </c>
      <c r="C967">
        <v>141.64546363409099</v>
      </c>
      <c r="D967">
        <v>33.268858777629902</v>
      </c>
      <c r="E967">
        <v>8.4435217067082196</v>
      </c>
      <c r="F967">
        <v>0.42087227099311397</v>
      </c>
      <c r="G967">
        <v>0.87959273684100703</v>
      </c>
      <c r="H967">
        <v>7.3130841121495296</v>
      </c>
      <c r="I967">
        <v>3.0651851851851801</v>
      </c>
    </row>
    <row r="968" spans="1:9" x14ac:dyDescent="0.25">
      <c r="A968">
        <v>966</v>
      </c>
      <c r="B968">
        <v>79.632702780166198</v>
      </c>
      <c r="C968">
        <v>164.620669562453</v>
      </c>
      <c r="D968">
        <v>31.975961839365802</v>
      </c>
      <c r="E968">
        <v>7.0372937607055297</v>
      </c>
      <c r="F968">
        <v>0.50184367259536899</v>
      </c>
      <c r="G968">
        <v>0.92525819861341896</v>
      </c>
      <c r="H968">
        <v>7.1276480173818504</v>
      </c>
      <c r="I968">
        <v>2.8378433784337802</v>
      </c>
    </row>
    <row r="969" spans="1:9" x14ac:dyDescent="0.25">
      <c r="A969">
        <v>967</v>
      </c>
      <c r="B969">
        <v>83.580022845538707</v>
      </c>
      <c r="C969">
        <v>217.411640819452</v>
      </c>
      <c r="D969">
        <v>30.9393527894605</v>
      </c>
      <c r="E969">
        <v>2.5100269028931401</v>
      </c>
      <c r="F969">
        <v>0.48631182136203599</v>
      </c>
      <c r="G969">
        <v>0.97707817544922304</v>
      </c>
      <c r="H969">
        <v>6.3911182450508202</v>
      </c>
      <c r="I969">
        <v>2.1476086428744798</v>
      </c>
    </row>
    <row r="970" spans="1:9" x14ac:dyDescent="0.25">
      <c r="A970">
        <v>968</v>
      </c>
      <c r="B970">
        <v>49.186731167933601</v>
      </c>
      <c r="C970">
        <v>119.317634369944</v>
      </c>
      <c r="D970">
        <v>41.574269728272299</v>
      </c>
      <c r="E970">
        <v>13.841546029983601</v>
      </c>
      <c r="F970">
        <v>0.309850621451427</v>
      </c>
      <c r="G970">
        <v>0.83044646767178498</v>
      </c>
      <c r="H970">
        <v>9.3066743383198993</v>
      </c>
      <c r="I970">
        <v>5.8088071348940904</v>
      </c>
    </row>
    <row r="971" spans="1:9" x14ac:dyDescent="0.25">
      <c r="A971">
        <v>969</v>
      </c>
      <c r="B971">
        <v>56.191664035364603</v>
      </c>
      <c r="C971">
        <v>160.20596471576499</v>
      </c>
      <c r="D971">
        <v>43.226404671651302</v>
      </c>
      <c r="E971">
        <v>7.4344776132643897</v>
      </c>
      <c r="F971">
        <v>0.33881263774868597</v>
      </c>
      <c r="G971">
        <v>0.92612281300237598</v>
      </c>
      <c r="H971">
        <v>9.5743621655258195</v>
      </c>
      <c r="I971">
        <v>3.9847165796091999</v>
      </c>
    </row>
    <row r="972" spans="1:9" x14ac:dyDescent="0.25">
      <c r="A972">
        <v>970</v>
      </c>
      <c r="B972">
        <v>71.408395755305804</v>
      </c>
      <c r="C972">
        <v>165.50804597701099</v>
      </c>
      <c r="D972">
        <v>39.940420818523997</v>
      </c>
      <c r="E972">
        <v>7.9390233480273196</v>
      </c>
      <c r="F972">
        <v>0.42199012331986002</v>
      </c>
      <c r="G972">
        <v>0.91667868894451099</v>
      </c>
      <c r="H972">
        <v>9.7919042189281598</v>
      </c>
      <c r="I972">
        <v>3.0828866768759502</v>
      </c>
    </row>
    <row r="973" spans="1:9" x14ac:dyDescent="0.25">
      <c r="A973">
        <v>971</v>
      </c>
      <c r="B973">
        <v>67.464910990142698</v>
      </c>
      <c r="C973">
        <v>110.768366752641</v>
      </c>
      <c r="D973">
        <v>41.979017197826202</v>
      </c>
      <c r="E973">
        <v>7.5347160879342097</v>
      </c>
      <c r="F973">
        <v>0.36920717709086898</v>
      </c>
      <c r="G973">
        <v>0.87949778127884704</v>
      </c>
      <c r="H973">
        <v>9.7736602052451502</v>
      </c>
      <c r="I973">
        <v>3.22453954496208</v>
      </c>
    </row>
    <row r="974" spans="1:9" x14ac:dyDescent="0.25">
      <c r="A974">
        <v>972</v>
      </c>
      <c r="B974">
        <v>60.792702615434202</v>
      </c>
      <c r="C974">
        <v>118.07440476190401</v>
      </c>
      <c r="D974">
        <v>42.524354287240101</v>
      </c>
      <c r="E974">
        <v>23.513611100209602</v>
      </c>
      <c r="F974">
        <v>0.38904040319866301</v>
      </c>
      <c r="G974">
        <v>0.71328055189181205</v>
      </c>
      <c r="H974">
        <v>11.901808785529701</v>
      </c>
      <c r="I974">
        <v>9.3464991023339294</v>
      </c>
    </row>
    <row r="975" spans="1:9" x14ac:dyDescent="0.25">
      <c r="A975">
        <v>973</v>
      </c>
      <c r="B975">
        <v>64.900882413297694</v>
      </c>
      <c r="C975">
        <v>176.23555113341399</v>
      </c>
      <c r="D975">
        <v>40.4234393155158</v>
      </c>
      <c r="E975">
        <v>10.610855763150701</v>
      </c>
      <c r="F975">
        <v>0.40612330282417097</v>
      </c>
      <c r="G975">
        <v>0.91231122379698504</v>
      </c>
      <c r="H975">
        <v>10.8843430369787</v>
      </c>
      <c r="I975">
        <v>3.4283425316004901</v>
      </c>
    </row>
    <row r="976" spans="1:9" x14ac:dyDescent="0.25">
      <c r="A976">
        <v>974</v>
      </c>
      <c r="B976">
        <v>75.410313517217702</v>
      </c>
      <c r="C976">
        <v>122.061820938263</v>
      </c>
      <c r="D976">
        <v>38.809281370320498</v>
      </c>
      <c r="E976">
        <v>7.6850554494058301</v>
      </c>
      <c r="F976">
        <v>0.46681478000818499</v>
      </c>
      <c r="G976">
        <v>0.88847817357131198</v>
      </c>
      <c r="H976">
        <v>10.548431105047699</v>
      </c>
      <c r="I976">
        <v>3.8099496925656702</v>
      </c>
    </row>
    <row r="977" spans="1:9" x14ac:dyDescent="0.25">
      <c r="A977">
        <v>975</v>
      </c>
      <c r="B977">
        <v>104.805002033346</v>
      </c>
      <c r="C977">
        <v>164.526572791278</v>
      </c>
      <c r="D977">
        <v>29.765876646548701</v>
      </c>
      <c r="E977">
        <v>12.5034464154398</v>
      </c>
      <c r="F977">
        <v>0.56113571624111103</v>
      </c>
      <c r="G977">
        <v>0.86977426092969901</v>
      </c>
      <c r="H977">
        <v>8.4239302694136295</v>
      </c>
      <c r="I977">
        <v>5.7819654808031</v>
      </c>
    </row>
    <row r="978" spans="1:9" x14ac:dyDescent="0.25">
      <c r="A978">
        <v>976</v>
      </c>
      <c r="B978">
        <v>67.236937403000496</v>
      </c>
      <c r="C978">
        <v>166.25135336942299</v>
      </c>
      <c r="D978">
        <v>46.669521051782098</v>
      </c>
      <c r="E978">
        <v>11.7094811637012</v>
      </c>
      <c r="F978">
        <v>0.39009135443061699</v>
      </c>
      <c r="G978">
        <v>0.87026774419189401</v>
      </c>
      <c r="H978">
        <v>13.2291805463024</v>
      </c>
      <c r="I978">
        <v>4.9598939343718902</v>
      </c>
    </row>
    <row r="979" spans="1:9" x14ac:dyDescent="0.25">
      <c r="A979">
        <v>977</v>
      </c>
      <c r="B979">
        <v>84.504440819285804</v>
      </c>
      <c r="C979">
        <v>130.75866388308901</v>
      </c>
      <c r="D979">
        <v>43.600646048543901</v>
      </c>
      <c r="E979">
        <v>20.620942073307599</v>
      </c>
      <c r="F979">
        <v>0.48174988858856299</v>
      </c>
      <c r="G979">
        <v>0.77505090515679598</v>
      </c>
      <c r="H979">
        <v>16.839926962872699</v>
      </c>
      <c r="I979">
        <v>8.8041155520379899</v>
      </c>
    </row>
    <row r="980" spans="1:9" x14ac:dyDescent="0.25">
      <c r="A980">
        <v>978</v>
      </c>
      <c r="B980">
        <v>83.399517199758606</v>
      </c>
      <c r="C980">
        <v>154.39424287855999</v>
      </c>
      <c r="D980">
        <v>44.114886352697198</v>
      </c>
      <c r="E980">
        <v>14.526721483065</v>
      </c>
      <c r="F980">
        <v>0.476385407474607</v>
      </c>
      <c r="G980">
        <v>0.85626022904939103</v>
      </c>
      <c r="H980">
        <v>16.151649746192799</v>
      </c>
      <c r="I980">
        <v>6.8878885316184304</v>
      </c>
    </row>
    <row r="981" spans="1:9" x14ac:dyDescent="0.25">
      <c r="A981">
        <v>979</v>
      </c>
      <c r="B981">
        <v>56.516273133375797</v>
      </c>
      <c r="C981">
        <v>170.80064605445301</v>
      </c>
      <c r="D981">
        <v>50.874110113676601</v>
      </c>
      <c r="E981">
        <v>7.1253343139512397</v>
      </c>
      <c r="F981">
        <v>0.34125622398838601</v>
      </c>
      <c r="G981">
        <v>0.92753214446135201</v>
      </c>
      <c r="H981">
        <v>15.003858024691301</v>
      </c>
      <c r="I981">
        <v>3.1875865251499702</v>
      </c>
    </row>
    <row r="982" spans="1:9" x14ac:dyDescent="0.25">
      <c r="A982">
        <v>980</v>
      </c>
      <c r="B982">
        <v>59.121400000000001</v>
      </c>
      <c r="C982">
        <v>174.47222504315999</v>
      </c>
      <c r="D982">
        <v>48.428892265258298</v>
      </c>
      <c r="E982">
        <v>6.5212321032368799</v>
      </c>
      <c r="F982">
        <v>0.35883349867849101</v>
      </c>
      <c r="G982">
        <v>0.92745611112590998</v>
      </c>
      <c r="H982">
        <v>14.839941262848701</v>
      </c>
      <c r="I982">
        <v>3.2817037754114202</v>
      </c>
    </row>
    <row r="983" spans="1:9" x14ac:dyDescent="0.25">
      <c r="A983">
        <v>981</v>
      </c>
      <c r="B983">
        <v>59.744122008049096</v>
      </c>
      <c r="C983">
        <v>97.494051655057604</v>
      </c>
      <c r="D983">
        <v>47.545985511671503</v>
      </c>
      <c r="E983">
        <v>5.8389735514922201</v>
      </c>
      <c r="F983">
        <v>0.35914079129173598</v>
      </c>
      <c r="G983">
        <v>0.88522867442301301</v>
      </c>
      <c r="H983">
        <v>13.9976617303195</v>
      </c>
      <c r="I983">
        <v>3.2942442173211401</v>
      </c>
    </row>
    <row r="984" spans="1:9" x14ac:dyDescent="0.25">
      <c r="A984">
        <v>982</v>
      </c>
      <c r="B984">
        <v>63.8368689011455</v>
      </c>
      <c r="C984">
        <v>167.946245957521</v>
      </c>
      <c r="D984">
        <v>47.867372211063298</v>
      </c>
      <c r="E984">
        <v>7.2491093017272004</v>
      </c>
      <c r="F984">
        <v>0.38171327375217801</v>
      </c>
      <c r="G984">
        <v>0.91415660625055495</v>
      </c>
      <c r="H984">
        <v>15.087163232963499</v>
      </c>
      <c r="I984">
        <v>3.2966325036603199</v>
      </c>
    </row>
    <row r="985" spans="1:9" x14ac:dyDescent="0.25">
      <c r="A985">
        <v>983</v>
      </c>
      <c r="B985">
        <v>68.356373152709295</v>
      </c>
      <c r="C985">
        <v>121.53480475382</v>
      </c>
      <c r="D985">
        <v>47.616533514753002</v>
      </c>
      <c r="E985">
        <v>18.917306722827298</v>
      </c>
      <c r="F985">
        <v>0.41572449701017999</v>
      </c>
      <c r="G985">
        <v>0.73653862351483501</v>
      </c>
      <c r="H985">
        <v>15.711391018619899</v>
      </c>
      <c r="I985">
        <v>6.7796610169491496</v>
      </c>
    </row>
    <row r="986" spans="1:9" x14ac:dyDescent="0.25">
      <c r="A986">
        <v>984</v>
      </c>
      <c r="B986">
        <v>80.287633482604207</v>
      </c>
      <c r="C986">
        <v>154.89861021098801</v>
      </c>
      <c r="D986">
        <v>39.863896880147998</v>
      </c>
      <c r="E986">
        <v>6.7783940744971103</v>
      </c>
      <c r="F986">
        <v>0.46293496615275698</v>
      </c>
      <c r="G986">
        <v>0.92131876405401003</v>
      </c>
      <c r="H986">
        <v>11.185648452929501</v>
      </c>
      <c r="I986">
        <v>3.1918406993686199</v>
      </c>
    </row>
    <row r="987" spans="1:9" x14ac:dyDescent="0.25">
      <c r="A987">
        <v>985</v>
      </c>
      <c r="B987">
        <v>81.426016260162598</v>
      </c>
      <c r="C987">
        <v>165.04996724435699</v>
      </c>
      <c r="D987">
        <v>46.042323784728701</v>
      </c>
      <c r="E987">
        <v>5.8193350713813299</v>
      </c>
      <c r="F987">
        <v>0.45007262987558899</v>
      </c>
      <c r="G987">
        <v>0.93036894217926702</v>
      </c>
      <c r="H987">
        <v>14.332677165354299</v>
      </c>
      <c r="I987">
        <v>2.9043123793177399</v>
      </c>
    </row>
    <row r="988" spans="1:9" x14ac:dyDescent="0.25">
      <c r="A988">
        <v>986</v>
      </c>
      <c r="B988">
        <v>87.169392033542906</v>
      </c>
      <c r="C988">
        <v>118.26339285714199</v>
      </c>
      <c r="D988">
        <v>42.0880197889418</v>
      </c>
      <c r="E988">
        <v>22.3452979519456</v>
      </c>
      <c r="F988">
        <v>0.48656263292348401</v>
      </c>
      <c r="G988">
        <v>0.68549577459471001</v>
      </c>
      <c r="H988">
        <v>12.945324881141</v>
      </c>
      <c r="I988">
        <v>7.2367647058823499</v>
      </c>
    </row>
    <row r="989" spans="1:9" x14ac:dyDescent="0.25">
      <c r="A989">
        <v>987</v>
      </c>
      <c r="B989">
        <v>91.749397590361397</v>
      </c>
      <c r="C989">
        <v>143.95048347678201</v>
      </c>
      <c r="D989">
        <v>39.603238681810801</v>
      </c>
      <c r="E989">
        <v>11.4777557180754</v>
      </c>
      <c r="F989">
        <v>0.51670303066572298</v>
      </c>
      <c r="G989">
        <v>0.84991595089019101</v>
      </c>
      <c r="H989">
        <v>12.544323483670199</v>
      </c>
      <c r="I989">
        <v>4.3320920785375696</v>
      </c>
    </row>
    <row r="990" spans="1:9" x14ac:dyDescent="0.25">
      <c r="A990">
        <v>988</v>
      </c>
      <c r="B990">
        <v>77.417404448283307</v>
      </c>
      <c r="C990">
        <v>185.65006536761501</v>
      </c>
      <c r="D990">
        <v>51.651640143071297</v>
      </c>
      <c r="E990">
        <v>4.8446448529898403</v>
      </c>
      <c r="F990">
        <v>0.38234178882914399</v>
      </c>
      <c r="G990">
        <v>0.94367456853163001</v>
      </c>
      <c r="H990">
        <v>12.7451133698201</v>
      </c>
      <c r="I990">
        <v>2.7583117189342099</v>
      </c>
    </row>
    <row r="991" spans="1:9" x14ac:dyDescent="0.25">
      <c r="A991">
        <v>989</v>
      </c>
      <c r="B991">
        <v>77.055068836044995</v>
      </c>
      <c r="C991">
        <v>136.83971746807899</v>
      </c>
      <c r="D991">
        <v>47.536042445395502</v>
      </c>
      <c r="E991">
        <v>10.0839739671163</v>
      </c>
      <c r="F991">
        <v>0.41875202011456297</v>
      </c>
      <c r="G991">
        <v>0.86849790893238099</v>
      </c>
      <c r="H991">
        <v>14.055389221556799</v>
      </c>
      <c r="I991">
        <v>4.5661119515884998</v>
      </c>
    </row>
    <row r="992" spans="1:9" x14ac:dyDescent="0.25">
      <c r="A992">
        <v>990</v>
      </c>
      <c r="B992">
        <v>90.451600235617505</v>
      </c>
      <c r="C992">
        <v>143.85872230189199</v>
      </c>
      <c r="D992">
        <v>41.103157498379197</v>
      </c>
      <c r="E992">
        <v>10.220086859197799</v>
      </c>
      <c r="F992">
        <v>0.49171646027878102</v>
      </c>
      <c r="G992">
        <v>0.87753343256211902</v>
      </c>
      <c r="H992">
        <v>11.1211453744493</v>
      </c>
      <c r="I992">
        <v>3.7935055615356998</v>
      </c>
    </row>
    <row r="993" spans="1:9" x14ac:dyDescent="0.25">
      <c r="A993">
        <v>991</v>
      </c>
      <c r="B993">
        <v>63.0254199823165</v>
      </c>
      <c r="C993">
        <v>154.46458923512699</v>
      </c>
      <c r="D993">
        <v>48.7136965308543</v>
      </c>
      <c r="E993">
        <v>8.8909277874930392</v>
      </c>
      <c r="F993">
        <v>0.373726276144493</v>
      </c>
      <c r="G993">
        <v>0.89706683665964604</v>
      </c>
      <c r="H993">
        <v>15.5991666666666</v>
      </c>
      <c r="I993">
        <v>3.66087962962962</v>
      </c>
    </row>
    <row r="994" spans="1:9" x14ac:dyDescent="0.25">
      <c r="A994">
        <v>992</v>
      </c>
      <c r="B994">
        <v>48.429291514981799</v>
      </c>
      <c r="C994">
        <v>103.63973063973</v>
      </c>
      <c r="D994">
        <v>52.003784549043203</v>
      </c>
      <c r="E994">
        <v>14.3297986117118</v>
      </c>
      <c r="F994">
        <v>0.299974632107816</v>
      </c>
      <c r="G994">
        <v>0.71245093210912602</v>
      </c>
      <c r="H994">
        <v>16.5034619188921</v>
      </c>
      <c r="I994">
        <v>4.8613861386138604</v>
      </c>
    </row>
    <row r="995" spans="1:9" x14ac:dyDescent="0.25">
      <c r="A995">
        <v>993</v>
      </c>
      <c r="B995">
        <v>56.194823203143002</v>
      </c>
      <c r="C995">
        <v>164.466549025625</v>
      </c>
      <c r="D995">
        <v>49.246249389418203</v>
      </c>
      <c r="E995">
        <v>9.1766354360670999</v>
      </c>
      <c r="F995">
        <v>0.335473466514352</v>
      </c>
      <c r="G995">
        <v>0.89715231256386796</v>
      </c>
      <c r="H995">
        <v>15.3935986159169</v>
      </c>
      <c r="I995">
        <v>3.15093288777499</v>
      </c>
    </row>
    <row r="996" spans="1:9" x14ac:dyDescent="0.25">
      <c r="A996">
        <v>994</v>
      </c>
      <c r="B996">
        <v>54.742087542087503</v>
      </c>
      <c r="C996">
        <v>164.62123980569501</v>
      </c>
      <c r="D996">
        <v>49.527706208009803</v>
      </c>
      <c r="E996">
        <v>4.89791224095808</v>
      </c>
      <c r="F996">
        <v>0.31158759927708302</v>
      </c>
      <c r="G996">
        <v>0.9434295850562</v>
      </c>
      <c r="H996">
        <v>14.1621392190152</v>
      </c>
      <c r="I996">
        <v>2.5250978996083999</v>
      </c>
    </row>
    <row r="997" spans="1:9" x14ac:dyDescent="0.25">
      <c r="A997">
        <v>995</v>
      </c>
      <c r="B997">
        <v>83.321890467826904</v>
      </c>
      <c r="C997">
        <v>145.13894606834</v>
      </c>
      <c r="D997">
        <v>46.506333188570999</v>
      </c>
      <c r="E997">
        <v>26.1711394290264</v>
      </c>
      <c r="F997">
        <v>0.44300595837096202</v>
      </c>
      <c r="G997">
        <v>0.76313755019493401</v>
      </c>
      <c r="H997">
        <v>14.4125793421811</v>
      </c>
      <c r="I997">
        <v>10.6115606936416</v>
      </c>
    </row>
    <row r="998" spans="1:9" x14ac:dyDescent="0.25">
      <c r="A998">
        <v>996</v>
      </c>
      <c r="B998">
        <v>74.042604651162705</v>
      </c>
      <c r="C998">
        <v>110.702432347056</v>
      </c>
      <c r="D998">
        <v>42.070414262090203</v>
      </c>
      <c r="E998">
        <v>9.7640823283588496</v>
      </c>
      <c r="F998">
        <v>0.40056275081564802</v>
      </c>
      <c r="G998">
        <v>0.83624582035996198</v>
      </c>
      <c r="H998">
        <v>10.302631578947301</v>
      </c>
      <c r="I998">
        <v>4.0729783037475302</v>
      </c>
    </row>
    <row r="999" spans="1:9" x14ac:dyDescent="0.25">
      <c r="A999">
        <v>997</v>
      </c>
      <c r="B999">
        <v>105.72953216374199</v>
      </c>
      <c r="C999">
        <v>183.480708661417</v>
      </c>
      <c r="D999">
        <v>38.8621979140718</v>
      </c>
      <c r="E999">
        <v>5.9494459193699596</v>
      </c>
      <c r="F999">
        <v>0.55845463078913105</v>
      </c>
      <c r="G999">
        <v>0.94033582843750096</v>
      </c>
      <c r="H999">
        <v>14.3166351606805</v>
      </c>
      <c r="I999">
        <v>2.8311479181044299</v>
      </c>
    </row>
    <row r="1000" spans="1:9" x14ac:dyDescent="0.25">
      <c r="A1000">
        <v>998</v>
      </c>
      <c r="B1000">
        <v>104.71692400847699</v>
      </c>
      <c r="C1000">
        <v>177.91608243042199</v>
      </c>
      <c r="D1000">
        <v>36.387530675148199</v>
      </c>
      <c r="E1000">
        <v>7.414150629351</v>
      </c>
      <c r="F1000">
        <v>0.56163571493965803</v>
      </c>
      <c r="G1000">
        <v>0.92425844404440105</v>
      </c>
      <c r="H1000">
        <v>10.019169329073399</v>
      </c>
      <c r="I1000">
        <v>3.2522437411431202</v>
      </c>
    </row>
    <row r="1001" spans="1:9" x14ac:dyDescent="0.25">
      <c r="A1001">
        <v>999</v>
      </c>
      <c r="B1001">
        <v>106.28673587081801</v>
      </c>
      <c r="C1001">
        <v>183.078476700328</v>
      </c>
      <c r="D1001">
        <v>45.8062144273866</v>
      </c>
      <c r="E1001">
        <v>4.4852305800918497</v>
      </c>
      <c r="F1001">
        <v>0.51073983991286898</v>
      </c>
      <c r="G1001">
        <v>0.95074786419905299</v>
      </c>
      <c r="H1001">
        <v>14.4669421487603</v>
      </c>
      <c r="I1001">
        <v>2.4483627204030198</v>
      </c>
    </row>
    <row r="1002" spans="1:9" x14ac:dyDescent="0.25">
      <c r="A1002">
        <v>1000</v>
      </c>
      <c r="B1002">
        <v>70.507905686546394</v>
      </c>
      <c r="C1002">
        <v>194.709958365196</v>
      </c>
      <c r="D1002">
        <v>38.365262041825098</v>
      </c>
      <c r="E1002">
        <v>3.8046314578946401</v>
      </c>
      <c r="F1002">
        <v>0.44833975084431399</v>
      </c>
      <c r="G1002">
        <v>0.95853438390638002</v>
      </c>
      <c r="H1002">
        <v>13.2665310274669</v>
      </c>
      <c r="I1002">
        <v>2.26949152542372</v>
      </c>
    </row>
    <row r="1003" spans="1:9" x14ac:dyDescent="0.25">
      <c r="A1003">
        <v>1001</v>
      </c>
      <c r="B1003">
        <v>83.073517126148701</v>
      </c>
      <c r="C1003">
        <v>143.575906526994</v>
      </c>
      <c r="D1003">
        <v>46.469788092400002</v>
      </c>
      <c r="E1003">
        <v>8.7187787787403899</v>
      </c>
      <c r="F1003">
        <v>0.45149698242203901</v>
      </c>
      <c r="G1003">
        <v>0.90323565808851902</v>
      </c>
      <c r="H1003">
        <v>14.751233958538901</v>
      </c>
      <c r="I1003">
        <v>4.3493347247586698</v>
      </c>
    </row>
    <row r="1004" spans="1:9" x14ac:dyDescent="0.25">
      <c r="A1004">
        <v>1002</v>
      </c>
      <c r="B1004">
        <v>67.915615615615593</v>
      </c>
      <c r="C1004">
        <v>190.46571834992801</v>
      </c>
      <c r="D1004">
        <v>41.691631636875698</v>
      </c>
      <c r="E1004">
        <v>6.35944328171575</v>
      </c>
      <c r="F1004">
        <v>0.43033506626053297</v>
      </c>
      <c r="G1004">
        <v>0.92543688193261298</v>
      </c>
      <c r="H1004">
        <v>13.524607329842899</v>
      </c>
      <c r="I1004">
        <v>2.6795580110497199</v>
      </c>
    </row>
    <row r="1005" spans="1:9" x14ac:dyDescent="0.25">
      <c r="A1005">
        <v>1003</v>
      </c>
      <c r="B1005">
        <v>62.578797468354402</v>
      </c>
      <c r="C1005">
        <v>191.183430287108</v>
      </c>
      <c r="D1005">
        <v>45.564708463091797</v>
      </c>
      <c r="E1005">
        <v>6.4498434969721297</v>
      </c>
      <c r="F1005">
        <v>0.38859815525605002</v>
      </c>
      <c r="G1005">
        <v>0.93174298749756101</v>
      </c>
      <c r="H1005">
        <v>14.872117400419199</v>
      </c>
      <c r="I1005">
        <v>3.2941753926701498</v>
      </c>
    </row>
    <row r="1006" spans="1:9" x14ac:dyDescent="0.25">
      <c r="A1006">
        <v>1004</v>
      </c>
      <c r="B1006">
        <v>63.507726269315597</v>
      </c>
      <c r="C1006">
        <v>116.51872058194201</v>
      </c>
      <c r="D1006">
        <v>40.898681685088299</v>
      </c>
      <c r="E1006">
        <v>9.1872880281395606</v>
      </c>
      <c r="F1006">
        <v>0.40140904243818598</v>
      </c>
      <c r="G1006">
        <v>0.82756577631218198</v>
      </c>
      <c r="H1006">
        <v>14.0422993492407</v>
      </c>
      <c r="I1006">
        <v>3.7255993150684898</v>
      </c>
    </row>
    <row r="1007" spans="1:9" x14ac:dyDescent="0.25">
      <c r="A1007">
        <v>1005</v>
      </c>
      <c r="B1007">
        <v>79.520251113811199</v>
      </c>
      <c r="C1007">
        <v>200.376855345911</v>
      </c>
      <c r="D1007">
        <v>40.100913706053497</v>
      </c>
      <c r="E1007">
        <v>3.46232074131425</v>
      </c>
      <c r="F1007">
        <v>0.47917961049615698</v>
      </c>
      <c r="G1007">
        <v>0.96551740387643403</v>
      </c>
      <c r="H1007">
        <v>14.647058823529401</v>
      </c>
      <c r="I1007">
        <v>2.0904498816101</v>
      </c>
    </row>
    <row r="1008" spans="1:9" x14ac:dyDescent="0.25">
      <c r="A1008">
        <v>1006</v>
      </c>
      <c r="B1008">
        <v>64.242690058479496</v>
      </c>
      <c r="C1008">
        <v>154.44016227180501</v>
      </c>
      <c r="D1008">
        <v>47.524808608577601</v>
      </c>
      <c r="E1008">
        <v>12.7270954144927</v>
      </c>
      <c r="F1008">
        <v>0.36664753249054799</v>
      </c>
      <c r="G1008">
        <v>0.86367626062917502</v>
      </c>
      <c r="H1008">
        <v>13.8308886971527</v>
      </c>
      <c r="I1008">
        <v>5.2138749101365898</v>
      </c>
    </row>
    <row r="1009" spans="1:9" x14ac:dyDescent="0.25">
      <c r="A1009">
        <v>1007</v>
      </c>
      <c r="B1009">
        <v>92.092550216120003</v>
      </c>
      <c r="C1009">
        <v>157.10605461020899</v>
      </c>
      <c r="D1009">
        <v>37.230341297895698</v>
      </c>
      <c r="E1009">
        <v>9.2581255959206903</v>
      </c>
      <c r="F1009">
        <v>0.52183758106145295</v>
      </c>
      <c r="G1009">
        <v>0.88732541802843201</v>
      </c>
      <c r="H1009">
        <v>12.5061728395061</v>
      </c>
      <c r="I1009">
        <v>3.6282211658743999</v>
      </c>
    </row>
    <row r="1010" spans="1:9" x14ac:dyDescent="0.25">
      <c r="A1010">
        <v>1008</v>
      </c>
      <c r="B1010">
        <v>126.49289099526</v>
      </c>
      <c r="C1010">
        <v>163.24806064880099</v>
      </c>
      <c r="D1010">
        <v>38.016824863260702</v>
      </c>
      <c r="E1010">
        <v>10.310315389955401</v>
      </c>
      <c r="F1010">
        <v>0.60547696629065895</v>
      </c>
      <c r="G1010">
        <v>0.88962462336643999</v>
      </c>
      <c r="H1010">
        <v>14.3420289855072</v>
      </c>
      <c r="I1010">
        <v>4.12115384615384</v>
      </c>
    </row>
    <row r="1011" spans="1:9" x14ac:dyDescent="0.25">
      <c r="A1011">
        <v>1009</v>
      </c>
      <c r="B1011">
        <v>111.99130602782</v>
      </c>
      <c r="C1011">
        <v>162.47631998499401</v>
      </c>
      <c r="D1011">
        <v>15.743410940382701</v>
      </c>
      <c r="E1011">
        <v>11.6438247744163</v>
      </c>
      <c r="F1011">
        <v>0.73165054321104295</v>
      </c>
      <c r="G1011">
        <v>0.87724925275728205</v>
      </c>
      <c r="H1011">
        <v>3.6947063089194998</v>
      </c>
      <c r="I1011">
        <v>3.32357142857142</v>
      </c>
    </row>
    <row r="1012" spans="1:9" x14ac:dyDescent="0.25">
      <c r="A1012">
        <v>1010</v>
      </c>
      <c r="B1012">
        <v>113.294930875576</v>
      </c>
      <c r="C1012">
        <v>127.617171717171</v>
      </c>
      <c r="D1012">
        <v>14.3704433770567</v>
      </c>
      <c r="E1012">
        <v>22.9956485682882</v>
      </c>
      <c r="F1012">
        <v>0.73689971292437295</v>
      </c>
      <c r="G1012">
        <v>0.69331046065229096</v>
      </c>
      <c r="H1012">
        <v>3.7860501567398099</v>
      </c>
      <c r="I1012">
        <v>6.6991404011461304</v>
      </c>
    </row>
    <row r="1013" spans="1:9" x14ac:dyDescent="0.25">
      <c r="A1013">
        <v>1011</v>
      </c>
      <c r="B1013">
        <v>100.44130757800799</v>
      </c>
      <c r="C1013">
        <v>203.88535875033</v>
      </c>
      <c r="D1013">
        <v>18.381709502205201</v>
      </c>
      <c r="E1013">
        <v>4.5850385722954501</v>
      </c>
      <c r="F1013">
        <v>0.67542705372448597</v>
      </c>
      <c r="G1013">
        <v>0.94980052949083005</v>
      </c>
      <c r="H1013">
        <v>4.7509596928982702</v>
      </c>
      <c r="I1013">
        <v>2.19475250202867</v>
      </c>
    </row>
    <row r="1014" spans="1:9" x14ac:dyDescent="0.25">
      <c r="A1014">
        <v>1012</v>
      </c>
      <c r="B1014">
        <v>98.984809427361398</v>
      </c>
      <c r="C1014">
        <v>163.03873239436601</v>
      </c>
      <c r="D1014">
        <v>16.517943063930701</v>
      </c>
      <c r="E1014">
        <v>22.432919246046001</v>
      </c>
      <c r="F1014">
        <v>0.68044596421113601</v>
      </c>
      <c r="G1014">
        <v>0.76479578796768</v>
      </c>
      <c r="H1014">
        <v>3.7971918876755</v>
      </c>
      <c r="I1014">
        <v>7.4956521739130402</v>
      </c>
    </row>
    <row r="1015" spans="1:9" x14ac:dyDescent="0.25">
      <c r="A1015">
        <v>1013</v>
      </c>
      <c r="B1015">
        <v>94.010596885813101</v>
      </c>
      <c r="C1015">
        <v>167.18210609659499</v>
      </c>
      <c r="D1015">
        <v>16.031540967460199</v>
      </c>
      <c r="E1015">
        <v>12.236589407779601</v>
      </c>
      <c r="F1015">
        <v>0.65624981162042395</v>
      </c>
      <c r="G1015">
        <v>0.86340826314947405</v>
      </c>
      <c r="H1015">
        <v>3.4461488250652699</v>
      </c>
      <c r="I1015">
        <v>4.0129259694477</v>
      </c>
    </row>
    <row r="1016" spans="1:9" x14ac:dyDescent="0.25">
      <c r="A1016">
        <v>1014</v>
      </c>
      <c r="B1016">
        <v>93.946514837819095</v>
      </c>
      <c r="C1016">
        <v>173.15651438240201</v>
      </c>
      <c r="D1016">
        <v>16.0992260919766</v>
      </c>
      <c r="E1016">
        <v>16.483687077542701</v>
      </c>
      <c r="F1016">
        <v>0.65959658532018295</v>
      </c>
      <c r="G1016">
        <v>0.80881157593035402</v>
      </c>
      <c r="H1016">
        <v>4.0583079268292597</v>
      </c>
      <c r="I1016">
        <v>4.8333333333333304</v>
      </c>
    </row>
    <row r="1017" spans="1:9" x14ac:dyDescent="0.25">
      <c r="A1017">
        <v>1015</v>
      </c>
      <c r="B1017">
        <v>92.667821782178194</v>
      </c>
      <c r="C1017">
        <v>123.19210053859899</v>
      </c>
      <c r="D1017">
        <v>15.8763039586795</v>
      </c>
      <c r="E1017">
        <v>20.788673688048899</v>
      </c>
      <c r="F1017">
        <v>0.64945534917993997</v>
      </c>
      <c r="G1017">
        <v>0.69926934866624701</v>
      </c>
      <c r="H1017">
        <v>4.4966352624495203</v>
      </c>
      <c r="I1017">
        <v>6.2995079950799502</v>
      </c>
    </row>
    <row r="1018" spans="1:9" x14ac:dyDescent="0.25">
      <c r="A1018">
        <v>1016</v>
      </c>
      <c r="B1018">
        <v>87.906472438338</v>
      </c>
      <c r="C1018">
        <v>138.57334335462801</v>
      </c>
      <c r="D1018">
        <v>17.3945591620855</v>
      </c>
      <c r="E1018">
        <v>10.493059812477</v>
      </c>
      <c r="F1018">
        <v>0.60628788680072399</v>
      </c>
      <c r="G1018">
        <v>0.88612729917511501</v>
      </c>
      <c r="H1018">
        <v>5.0856372218476</v>
      </c>
      <c r="I1018">
        <v>3.76463262764632</v>
      </c>
    </row>
    <row r="1019" spans="1:9" x14ac:dyDescent="0.25">
      <c r="A1019">
        <v>1017</v>
      </c>
      <c r="B1019">
        <v>93.619279778393306</v>
      </c>
      <c r="C1019">
        <v>152.155032371983</v>
      </c>
      <c r="D1019">
        <v>16.097315121741602</v>
      </c>
      <c r="E1019">
        <v>8.2378822851630193</v>
      </c>
      <c r="F1019">
        <v>0.65635906660056398</v>
      </c>
      <c r="G1019">
        <v>0.91290539135297999</v>
      </c>
      <c r="H1019">
        <v>4.5210456357997302</v>
      </c>
      <c r="I1019">
        <v>3.8290946083418098</v>
      </c>
    </row>
    <row r="1020" spans="1:9" x14ac:dyDescent="0.25">
      <c r="A1020">
        <v>1018</v>
      </c>
      <c r="B1020">
        <v>99.939066059225496</v>
      </c>
      <c r="C1020">
        <v>192.67246963562701</v>
      </c>
      <c r="D1020">
        <v>35.5306099780423</v>
      </c>
      <c r="E1020">
        <v>7.2783754036293598</v>
      </c>
      <c r="F1020">
        <v>0.502718382003701</v>
      </c>
      <c r="G1020">
        <v>0.92505425189469803</v>
      </c>
      <c r="H1020">
        <v>7.22871572871572</v>
      </c>
      <c r="I1020">
        <v>2.9958041958041899</v>
      </c>
    </row>
    <row r="1021" spans="1:9" x14ac:dyDescent="0.25">
      <c r="A1021">
        <v>1019</v>
      </c>
      <c r="B1021">
        <v>148.38410280818599</v>
      </c>
      <c r="C1021">
        <v>161.89325599515101</v>
      </c>
      <c r="D1021">
        <v>25.047980944928099</v>
      </c>
      <c r="E1021">
        <v>6.3457223406092904</v>
      </c>
      <c r="F1021">
        <v>0.74258536637413697</v>
      </c>
      <c r="G1021">
        <v>0.93376979730043497</v>
      </c>
      <c r="H1021">
        <v>7.5021337126600196</v>
      </c>
      <c r="I1021">
        <v>2.6939582156973398</v>
      </c>
    </row>
    <row r="1022" spans="1:9" x14ac:dyDescent="0.25">
      <c r="A1022">
        <v>1020</v>
      </c>
      <c r="B1022">
        <v>54.813121272365798</v>
      </c>
      <c r="C1022">
        <v>123.057783527382</v>
      </c>
      <c r="D1022">
        <v>35.6061060888619</v>
      </c>
      <c r="E1022">
        <v>27.5676802526981</v>
      </c>
      <c r="F1022">
        <v>0.394832699181002</v>
      </c>
      <c r="G1022">
        <v>0.69862529305285204</v>
      </c>
      <c r="H1022">
        <v>9.0898176967541104</v>
      </c>
      <c r="I1022">
        <v>9.2849035187287097</v>
      </c>
    </row>
    <row r="1023" spans="1:9" x14ac:dyDescent="0.25">
      <c r="A1023">
        <v>1021</v>
      </c>
      <c r="B1023">
        <v>48.792046063203003</v>
      </c>
      <c r="C1023">
        <v>170.933578265493</v>
      </c>
      <c r="D1023">
        <v>29.1323313167305</v>
      </c>
      <c r="E1023">
        <v>5.5543503253253199</v>
      </c>
      <c r="F1023">
        <v>0.354354539206999</v>
      </c>
      <c r="G1023">
        <v>0.93655676607290494</v>
      </c>
      <c r="H1023">
        <v>6.5081232492997199</v>
      </c>
      <c r="I1023">
        <v>2.7578320802005001</v>
      </c>
    </row>
    <row r="1024" spans="1:9" x14ac:dyDescent="0.25">
      <c r="A1024">
        <v>1022</v>
      </c>
      <c r="B1024">
        <v>76.746078262368499</v>
      </c>
      <c r="C1024">
        <v>196.93621335684301</v>
      </c>
      <c r="D1024">
        <v>32.2231972529936</v>
      </c>
      <c r="E1024">
        <v>4.1850851578280199</v>
      </c>
      <c r="F1024">
        <v>0.46544109631903802</v>
      </c>
      <c r="G1024">
        <v>0.95731151406264803</v>
      </c>
      <c r="H1024">
        <v>7.8642447418738</v>
      </c>
      <c r="I1024">
        <v>2.5069801616458398</v>
      </c>
    </row>
    <row r="1025" spans="1:9" x14ac:dyDescent="0.25">
      <c r="A1025">
        <v>1023</v>
      </c>
      <c r="B1025">
        <v>71.088083889418499</v>
      </c>
      <c r="C1025">
        <v>155.087268264324</v>
      </c>
      <c r="D1025">
        <v>33.476810535675902</v>
      </c>
      <c r="E1025">
        <v>2.7479800874936799</v>
      </c>
      <c r="F1025">
        <v>0.425539775142315</v>
      </c>
      <c r="G1025">
        <v>0.96551995581817096</v>
      </c>
      <c r="H1025">
        <v>7.7801204819277103</v>
      </c>
      <c r="I1025">
        <v>2.13221601489757</v>
      </c>
    </row>
    <row r="1026" spans="1:9" x14ac:dyDescent="0.25">
      <c r="A1026">
        <v>1024</v>
      </c>
      <c r="B1026">
        <v>59.748887866237098</v>
      </c>
      <c r="C1026">
        <v>162.277449822904</v>
      </c>
      <c r="D1026">
        <v>31.240141726233801</v>
      </c>
      <c r="E1026">
        <v>14.597101812947701</v>
      </c>
      <c r="F1026">
        <v>0.38053987051403898</v>
      </c>
      <c r="G1026">
        <v>0.80370233006778402</v>
      </c>
      <c r="H1026">
        <v>7.0075901328273202</v>
      </c>
      <c r="I1026">
        <v>4.1293929712460002</v>
      </c>
    </row>
    <row r="1027" spans="1:9" x14ac:dyDescent="0.25">
      <c r="A1027">
        <v>1025</v>
      </c>
      <c r="B1027">
        <v>68.7536992840095</v>
      </c>
      <c r="C1027">
        <v>144.89306230667199</v>
      </c>
      <c r="D1027">
        <v>36.332219131432403</v>
      </c>
      <c r="E1027">
        <v>23.0244329704778</v>
      </c>
      <c r="F1027">
        <v>0.41868944103733302</v>
      </c>
      <c r="G1027">
        <v>0.75689238262320602</v>
      </c>
      <c r="H1027">
        <v>8.34335839598997</v>
      </c>
      <c r="I1027">
        <v>8.64147407870081</v>
      </c>
    </row>
    <row r="1028" spans="1:9" x14ac:dyDescent="0.25">
      <c r="A1028">
        <v>1026</v>
      </c>
      <c r="B1028">
        <v>60.996729175752201</v>
      </c>
      <c r="C1028">
        <v>192.91154210028299</v>
      </c>
      <c r="D1028">
        <v>36.580761173733002</v>
      </c>
      <c r="E1028">
        <v>4.5219440576367704</v>
      </c>
      <c r="F1028">
        <v>0.36896423881134799</v>
      </c>
      <c r="G1028">
        <v>0.94904096712204999</v>
      </c>
      <c r="H1028">
        <v>8.0988372093023209</v>
      </c>
      <c r="I1028">
        <v>2.2638833399920002</v>
      </c>
    </row>
    <row r="1029" spans="1:9" x14ac:dyDescent="0.25">
      <c r="A1029">
        <v>1027</v>
      </c>
      <c r="B1029">
        <v>49.8689508323654</v>
      </c>
      <c r="C1029">
        <v>174.231957612939</v>
      </c>
      <c r="D1029">
        <v>37.360547816097103</v>
      </c>
      <c r="E1029">
        <v>5.5708763475484702</v>
      </c>
      <c r="F1029">
        <v>0.32927544297775901</v>
      </c>
      <c r="G1029">
        <v>0.932134855353696</v>
      </c>
      <c r="H1029">
        <v>9.02715877437325</v>
      </c>
      <c r="I1029">
        <v>2.65494028230184</v>
      </c>
    </row>
    <row r="1030" spans="1:9" x14ac:dyDescent="0.25">
      <c r="A1030">
        <v>1028</v>
      </c>
      <c r="B1030">
        <v>59.265077248843198</v>
      </c>
      <c r="C1030">
        <v>132.89547581903199</v>
      </c>
      <c r="D1030">
        <v>27.347718036159101</v>
      </c>
      <c r="E1030">
        <v>26.726238814880499</v>
      </c>
      <c r="F1030">
        <v>0.41708951000629102</v>
      </c>
      <c r="G1030">
        <v>0.667926085928639</v>
      </c>
      <c r="H1030">
        <v>5.0329670329670302</v>
      </c>
      <c r="I1030">
        <v>7.09375</v>
      </c>
    </row>
    <row r="1031" spans="1:9" x14ac:dyDescent="0.25">
      <c r="A1031">
        <v>1029</v>
      </c>
      <c r="B1031">
        <v>52.519371893000802</v>
      </c>
      <c r="C1031">
        <v>136.91201353637899</v>
      </c>
      <c r="D1031">
        <v>38.428985360320603</v>
      </c>
      <c r="E1031">
        <v>11.183671046167699</v>
      </c>
      <c r="F1031">
        <v>0.36077173355932501</v>
      </c>
      <c r="G1031">
        <v>0.844574974065886</v>
      </c>
      <c r="H1031">
        <v>9.1433891992551199</v>
      </c>
      <c r="I1031">
        <v>4.2257053291536</v>
      </c>
    </row>
    <row r="1032" spans="1:9" x14ac:dyDescent="0.25">
      <c r="A1032">
        <v>1030</v>
      </c>
      <c r="B1032">
        <v>49.653425062879101</v>
      </c>
      <c r="C1032">
        <v>155.74181761641901</v>
      </c>
      <c r="D1032">
        <v>36.929429534978702</v>
      </c>
      <c r="E1032">
        <v>5.3845659900779896</v>
      </c>
      <c r="F1032">
        <v>0.35416131822554098</v>
      </c>
      <c r="G1032">
        <v>0.92949018542692696</v>
      </c>
      <c r="H1032">
        <v>8.0103060587133008</v>
      </c>
      <c r="I1032">
        <v>2.7027027027027</v>
      </c>
    </row>
    <row r="1033" spans="1:9" x14ac:dyDescent="0.25">
      <c r="A1033">
        <v>1031</v>
      </c>
      <c r="B1033">
        <v>54.428352783623403</v>
      </c>
      <c r="C1033">
        <v>139.639234293193</v>
      </c>
      <c r="D1033">
        <v>31.5757859202003</v>
      </c>
      <c r="E1033">
        <v>9.0662099036193897</v>
      </c>
      <c r="F1033">
        <v>0.36597306255413897</v>
      </c>
      <c r="G1033">
        <v>0.88609482379489701</v>
      </c>
      <c r="H1033">
        <v>5.5235294117646996</v>
      </c>
      <c r="I1033">
        <v>3.6764159702878301</v>
      </c>
    </row>
    <row r="1034" spans="1:9" x14ac:dyDescent="0.25">
      <c r="A1034">
        <v>1032</v>
      </c>
      <c r="B1034">
        <v>55.1121825023518</v>
      </c>
      <c r="C1034">
        <v>166.88295975547601</v>
      </c>
      <c r="D1034">
        <v>32.726791873621103</v>
      </c>
      <c r="E1034">
        <v>12.137184913700599</v>
      </c>
      <c r="F1034">
        <v>0.36539158532771299</v>
      </c>
      <c r="G1034">
        <v>0.870948351592295</v>
      </c>
      <c r="H1034">
        <v>6.6368106779065599</v>
      </c>
      <c r="I1034">
        <v>5.5787461773700304</v>
      </c>
    </row>
    <row r="1035" spans="1:9" x14ac:dyDescent="0.25">
      <c r="A1035">
        <v>1033</v>
      </c>
      <c r="B1035">
        <v>53.6677795031055</v>
      </c>
      <c r="C1035">
        <v>80.361274753353598</v>
      </c>
      <c r="D1035">
        <v>33.731469768177703</v>
      </c>
      <c r="E1035">
        <v>8.1394995773447896</v>
      </c>
      <c r="F1035">
        <v>0.35827500397608297</v>
      </c>
      <c r="G1035">
        <v>0.78598606172687302</v>
      </c>
      <c r="H1035">
        <v>6.21875</v>
      </c>
      <c r="I1035">
        <v>3.4103146286084902</v>
      </c>
    </row>
    <row r="1036" spans="1:9" x14ac:dyDescent="0.25">
      <c r="A1036">
        <v>1034</v>
      </c>
      <c r="B1036">
        <v>69.330745015739694</v>
      </c>
      <c r="C1036">
        <v>183.59946983085001</v>
      </c>
      <c r="D1036">
        <v>33.8808910603477</v>
      </c>
      <c r="E1036">
        <v>10.488888016912799</v>
      </c>
      <c r="F1036">
        <v>0.43562440211863301</v>
      </c>
      <c r="G1036">
        <v>0.895531549297784</v>
      </c>
      <c r="H1036">
        <v>7.9977355072463698</v>
      </c>
      <c r="I1036">
        <v>4.1931956257594099</v>
      </c>
    </row>
    <row r="1037" spans="1:9" x14ac:dyDescent="0.25">
      <c r="A1037">
        <v>1035</v>
      </c>
      <c r="B1037">
        <v>86.405168088308997</v>
      </c>
      <c r="C1037">
        <v>169.02224694104501</v>
      </c>
      <c r="D1037">
        <v>30.7544330374431</v>
      </c>
      <c r="E1037">
        <v>12.571304152488199</v>
      </c>
      <c r="F1037">
        <v>0.53045063765187705</v>
      </c>
      <c r="G1037">
        <v>0.83585477047157797</v>
      </c>
      <c r="H1037">
        <v>8.2954216867469803</v>
      </c>
      <c r="I1037">
        <v>3.9055627425614401</v>
      </c>
    </row>
    <row r="1038" spans="1:9" x14ac:dyDescent="0.25">
      <c r="A1038">
        <v>1036</v>
      </c>
      <c r="B1038">
        <v>61.5901160216101</v>
      </c>
      <c r="C1038">
        <v>176.72659688354901</v>
      </c>
      <c r="D1038">
        <v>34.022370802997401</v>
      </c>
      <c r="E1038">
        <v>5.2715350431988703</v>
      </c>
      <c r="F1038">
        <v>0.39645070419351702</v>
      </c>
      <c r="G1038">
        <v>0.94300892882752796</v>
      </c>
      <c r="H1038">
        <v>7.2802971071149303</v>
      </c>
      <c r="I1038">
        <v>2.7825802226588001</v>
      </c>
    </row>
    <row r="1039" spans="1:9" x14ac:dyDescent="0.25">
      <c r="A1039">
        <v>1037</v>
      </c>
      <c r="B1039">
        <v>57.325444794415503</v>
      </c>
      <c r="C1039">
        <v>189.426949856649</v>
      </c>
      <c r="D1039">
        <v>32.969236776457599</v>
      </c>
      <c r="E1039">
        <v>5.6298261359089397</v>
      </c>
      <c r="F1039">
        <v>0.36582537571909202</v>
      </c>
      <c r="G1039">
        <v>0.94049575708158195</v>
      </c>
      <c r="H1039">
        <v>7.0878176382660598</v>
      </c>
      <c r="I1039">
        <v>2.7561151079136601</v>
      </c>
    </row>
    <row r="1040" spans="1:9" x14ac:dyDescent="0.25">
      <c r="A1040">
        <v>1038</v>
      </c>
      <c r="B1040">
        <v>53.071223386279101</v>
      </c>
      <c r="C1040">
        <v>178.525260316236</v>
      </c>
      <c r="D1040">
        <v>32.789690160712802</v>
      </c>
      <c r="E1040">
        <v>5.6337460612277903</v>
      </c>
      <c r="F1040">
        <v>0.359037161355793</v>
      </c>
      <c r="G1040">
        <v>0.93880758563386701</v>
      </c>
      <c r="H1040">
        <v>6.9851135094901302</v>
      </c>
      <c r="I1040">
        <v>2.8115203761755398</v>
      </c>
    </row>
    <row r="1041" spans="1:9" x14ac:dyDescent="0.25">
      <c r="A1041">
        <v>1039</v>
      </c>
      <c r="B1041">
        <v>71.209738955823298</v>
      </c>
      <c r="C1041">
        <v>171.86265852512901</v>
      </c>
      <c r="D1041">
        <v>26.8991240403309</v>
      </c>
      <c r="E1041">
        <v>15.2056289796886</v>
      </c>
      <c r="F1041">
        <v>0.43462771366789699</v>
      </c>
      <c r="G1041">
        <v>0.84520491998401703</v>
      </c>
      <c r="H1041">
        <v>4.8161993769470399</v>
      </c>
      <c r="I1041">
        <v>4.9348314606741503</v>
      </c>
    </row>
    <row r="1042" spans="1:9" x14ac:dyDescent="0.25">
      <c r="A1042">
        <v>1040</v>
      </c>
      <c r="B1042">
        <v>48.821060231023097</v>
      </c>
      <c r="C1042">
        <v>166.70720359377501</v>
      </c>
      <c r="D1042">
        <v>30.728868332607899</v>
      </c>
      <c r="E1042">
        <v>5.0225510170706196</v>
      </c>
      <c r="F1042">
        <v>0.33521589323679801</v>
      </c>
      <c r="G1042">
        <v>0.94117888999453903</v>
      </c>
      <c r="H1042">
        <v>6.4237516869095801</v>
      </c>
      <c r="I1042">
        <v>2.6469258589511702</v>
      </c>
    </row>
    <row r="1043" spans="1:9" x14ac:dyDescent="0.25">
      <c r="A1043">
        <v>1041</v>
      </c>
      <c r="B1043">
        <v>60.692334989354102</v>
      </c>
      <c r="C1043">
        <v>151.589584692324</v>
      </c>
      <c r="D1043">
        <v>34.177535834842899</v>
      </c>
      <c r="E1043">
        <v>15.116248403709999</v>
      </c>
      <c r="F1043">
        <v>0.38863431381183799</v>
      </c>
      <c r="G1043">
        <v>0.82561305725424905</v>
      </c>
      <c r="H1043">
        <v>7.3274970155192998</v>
      </c>
      <c r="I1043">
        <v>4.94400663625051</v>
      </c>
    </row>
    <row r="1044" spans="1:9" x14ac:dyDescent="0.25">
      <c r="A1044">
        <v>1042</v>
      </c>
      <c r="B1044">
        <v>55.551745539177602</v>
      </c>
      <c r="C1044">
        <v>166.472841623785</v>
      </c>
      <c r="D1044">
        <v>32.4109762980505</v>
      </c>
      <c r="E1044">
        <v>17.9614013832322</v>
      </c>
      <c r="F1044">
        <v>0.36417635007231097</v>
      </c>
      <c r="G1044">
        <v>0.83608773455577601</v>
      </c>
      <c r="H1044">
        <v>5.8919202518363001</v>
      </c>
      <c r="I1044">
        <v>7.7119718309859104</v>
      </c>
    </row>
    <row r="1045" spans="1:9" x14ac:dyDescent="0.25">
      <c r="A1045">
        <v>1043</v>
      </c>
      <c r="B1045">
        <v>49.3524337158686</v>
      </c>
      <c r="C1045">
        <v>161.300584094653</v>
      </c>
      <c r="D1045">
        <v>34.027425945017498</v>
      </c>
      <c r="E1045">
        <v>11.414614881722599</v>
      </c>
      <c r="F1045">
        <v>0.32876646034787199</v>
      </c>
      <c r="G1045">
        <v>0.85254260353079003</v>
      </c>
      <c r="H1045">
        <v>6.2766488413547199</v>
      </c>
      <c r="I1045">
        <v>3.0531982267257698</v>
      </c>
    </row>
    <row r="1046" spans="1:9" x14ac:dyDescent="0.25">
      <c r="A1046">
        <v>1044</v>
      </c>
      <c r="B1046">
        <v>43.497698398084999</v>
      </c>
      <c r="C1046">
        <v>135.53947368421001</v>
      </c>
      <c r="D1046">
        <v>32.379098267562298</v>
      </c>
      <c r="E1046">
        <v>13.114452482502999</v>
      </c>
      <c r="F1046">
        <v>0.29656908163653101</v>
      </c>
      <c r="G1046">
        <v>0.80809728752732102</v>
      </c>
      <c r="H1046">
        <v>5.9975278121137201</v>
      </c>
      <c r="I1046">
        <v>4.3748782862706896</v>
      </c>
    </row>
    <row r="1047" spans="1:9" x14ac:dyDescent="0.25">
      <c r="A1047">
        <v>1045</v>
      </c>
      <c r="B1047">
        <v>45.983592763988199</v>
      </c>
      <c r="C1047">
        <v>182.128377285228</v>
      </c>
      <c r="D1047">
        <v>33.220338328786603</v>
      </c>
      <c r="E1047">
        <v>6.8979693995617097</v>
      </c>
      <c r="F1047">
        <v>0.31540163774513202</v>
      </c>
      <c r="G1047">
        <v>0.92619975599076598</v>
      </c>
      <c r="H1047">
        <v>7.3597201767304803</v>
      </c>
      <c r="I1047">
        <v>3.07244357759821</v>
      </c>
    </row>
    <row r="1048" spans="1:9" x14ac:dyDescent="0.25">
      <c r="A1048">
        <v>1046</v>
      </c>
      <c r="B1048">
        <v>67.102525156635593</v>
      </c>
      <c r="C1048">
        <v>159.29285977633</v>
      </c>
      <c r="D1048">
        <v>31.112558118802198</v>
      </c>
      <c r="E1048">
        <v>16.104544704565601</v>
      </c>
      <c r="F1048">
        <v>0.45806535364457401</v>
      </c>
      <c r="G1048">
        <v>0.83801319097272498</v>
      </c>
      <c r="H1048">
        <v>6.0470311581422598</v>
      </c>
      <c r="I1048">
        <v>7.0411064156742196</v>
      </c>
    </row>
    <row r="1049" spans="1:9" x14ac:dyDescent="0.25">
      <c r="A1049">
        <v>1047</v>
      </c>
      <c r="B1049">
        <v>57.444359464627098</v>
      </c>
      <c r="C1049">
        <v>122.73526863084901</v>
      </c>
      <c r="D1049">
        <v>37.021641154880299</v>
      </c>
      <c r="E1049">
        <v>26.1477928835142</v>
      </c>
      <c r="F1049">
        <v>0.37755638936380098</v>
      </c>
      <c r="G1049">
        <v>0.67171141987401495</v>
      </c>
      <c r="H1049">
        <v>7.8203492276695696</v>
      </c>
      <c r="I1049">
        <v>8.5123595505617899</v>
      </c>
    </row>
    <row r="1050" spans="1:9" x14ac:dyDescent="0.25">
      <c r="A1050">
        <v>1048</v>
      </c>
      <c r="B1050">
        <v>60.121177457484897</v>
      </c>
      <c r="C1050">
        <v>237.409457281031</v>
      </c>
      <c r="D1050">
        <v>37.013688100615603</v>
      </c>
      <c r="E1050">
        <v>4.3778234314042104</v>
      </c>
      <c r="F1050">
        <v>0.39165189998372202</v>
      </c>
      <c r="G1050">
        <v>0.95891678049305396</v>
      </c>
      <c r="H1050">
        <v>7.3352329869259103</v>
      </c>
      <c r="I1050">
        <v>2.3746020516448501</v>
      </c>
    </row>
    <row r="1051" spans="1:9" x14ac:dyDescent="0.25">
      <c r="A1051">
        <v>1049</v>
      </c>
      <c r="B1051">
        <v>67.142175506534798</v>
      </c>
      <c r="C1051">
        <v>157.42367131549099</v>
      </c>
      <c r="D1051">
        <v>34.085150841359699</v>
      </c>
      <c r="E1051">
        <v>9.8776963670402704</v>
      </c>
      <c r="F1051">
        <v>0.42493288887745401</v>
      </c>
      <c r="G1051">
        <v>0.89402494281564104</v>
      </c>
      <c r="H1051">
        <v>6.8109890109890099</v>
      </c>
      <c r="I1051">
        <v>2.92921739130434</v>
      </c>
    </row>
    <row r="1052" spans="1:9" x14ac:dyDescent="0.25">
      <c r="A1052">
        <v>1050</v>
      </c>
      <c r="B1052">
        <v>75.101905749142801</v>
      </c>
      <c r="C1052">
        <v>161.33313694684401</v>
      </c>
      <c r="D1052">
        <v>28.662906071328099</v>
      </c>
      <c r="E1052">
        <v>9.1931172678551203</v>
      </c>
      <c r="F1052">
        <v>0.44559709439211398</v>
      </c>
      <c r="G1052">
        <v>0.91044101260591404</v>
      </c>
      <c r="H1052">
        <v>4.9069599711503704</v>
      </c>
      <c r="I1052">
        <v>4.4596437211348103</v>
      </c>
    </row>
    <row r="1053" spans="1:9" x14ac:dyDescent="0.25">
      <c r="A1053">
        <v>1051</v>
      </c>
      <c r="B1053">
        <v>63.8658152554233</v>
      </c>
      <c r="C1053">
        <v>153.777572913174</v>
      </c>
      <c r="D1053">
        <v>28.936354637419999</v>
      </c>
      <c r="E1053">
        <v>12.4393368811555</v>
      </c>
      <c r="F1053">
        <v>0.41836719158591701</v>
      </c>
      <c r="G1053">
        <v>0.812534158114808</v>
      </c>
      <c r="H1053">
        <v>5.9749492213947102</v>
      </c>
      <c r="I1053">
        <v>3.4426713947990502</v>
      </c>
    </row>
    <row r="1054" spans="1:9" x14ac:dyDescent="0.25">
      <c r="A1054">
        <v>1052</v>
      </c>
      <c r="B1054">
        <v>60.335923084393499</v>
      </c>
      <c r="C1054">
        <v>163.320405545715</v>
      </c>
      <c r="D1054">
        <v>38.2226252182911</v>
      </c>
      <c r="E1054">
        <v>7.7180617428691498</v>
      </c>
      <c r="F1054">
        <v>0.35399832722991598</v>
      </c>
      <c r="G1054">
        <v>0.90186791695067103</v>
      </c>
      <c r="H1054">
        <v>6.9036195286195197</v>
      </c>
      <c r="I1054">
        <v>3.2827701893122399</v>
      </c>
    </row>
    <row r="1055" spans="1:9" x14ac:dyDescent="0.25">
      <c r="A1055">
        <v>1053</v>
      </c>
      <c r="B1055">
        <v>53.6587810278522</v>
      </c>
      <c r="C1055">
        <v>191.62001322459699</v>
      </c>
      <c r="D1055">
        <v>42.696263271310698</v>
      </c>
      <c r="E1055">
        <v>16.412048695881001</v>
      </c>
      <c r="F1055">
        <v>0.30638041081419598</v>
      </c>
      <c r="G1055">
        <v>0.84411851198068399</v>
      </c>
      <c r="H1055">
        <v>7.7923771313941801</v>
      </c>
      <c r="I1055">
        <v>6.4202981651376101</v>
      </c>
    </row>
    <row r="1056" spans="1:9" x14ac:dyDescent="0.25">
      <c r="A1056">
        <v>1054</v>
      </c>
      <c r="B1056">
        <v>63.043398591956702</v>
      </c>
      <c r="C1056">
        <v>164.59947924643799</v>
      </c>
      <c r="D1056">
        <v>36.898823191460401</v>
      </c>
      <c r="E1056">
        <v>7.7809446754004297</v>
      </c>
      <c r="F1056">
        <v>0.363292695822516</v>
      </c>
      <c r="G1056">
        <v>0.91154012164438603</v>
      </c>
      <c r="H1056">
        <v>7.1577167019027401</v>
      </c>
      <c r="I1056">
        <v>3.6905904443980799</v>
      </c>
    </row>
    <row r="1057" spans="1:9" x14ac:dyDescent="0.25">
      <c r="A1057">
        <v>1055</v>
      </c>
      <c r="B1057">
        <v>90.756599622878696</v>
      </c>
      <c r="C1057">
        <v>163.42372383400601</v>
      </c>
      <c r="D1057">
        <v>32.069045980716702</v>
      </c>
      <c r="E1057">
        <v>6.8948950934778601</v>
      </c>
      <c r="F1057">
        <v>0.53984350714598905</v>
      </c>
      <c r="G1057">
        <v>0.90149622724718304</v>
      </c>
      <c r="H1057">
        <v>5.10382513661202</v>
      </c>
      <c r="I1057">
        <v>2.79528222409435</v>
      </c>
    </row>
    <row r="1058" spans="1:9" x14ac:dyDescent="0.25">
      <c r="A1058">
        <v>1056</v>
      </c>
      <c r="B1058">
        <v>96.950317641309596</v>
      </c>
      <c r="C1058">
        <v>201.38591964614801</v>
      </c>
      <c r="D1058">
        <v>32.841635010419601</v>
      </c>
      <c r="E1058">
        <v>3.7364218414726098</v>
      </c>
      <c r="F1058">
        <v>0.50557356825980904</v>
      </c>
      <c r="G1058">
        <v>0.96026437245440699</v>
      </c>
      <c r="H1058">
        <v>6.6486842105263104</v>
      </c>
      <c r="I1058">
        <v>2.3027052238805901</v>
      </c>
    </row>
    <row r="1059" spans="1:9" x14ac:dyDescent="0.25">
      <c r="A1059">
        <v>1057</v>
      </c>
      <c r="B1059">
        <v>102.32256355932201</v>
      </c>
      <c r="C1059">
        <v>109.28534354918401</v>
      </c>
      <c r="D1059">
        <v>32.4282505038137</v>
      </c>
      <c r="E1059">
        <v>11.0556183027911</v>
      </c>
      <c r="F1059">
        <v>0.51058083592113801</v>
      </c>
      <c r="G1059">
        <v>0.80076121679187795</v>
      </c>
      <c r="H1059">
        <v>5.7037297677691701</v>
      </c>
      <c r="I1059">
        <v>4.0606430606430601</v>
      </c>
    </row>
    <row r="1060" spans="1:9" x14ac:dyDescent="0.25">
      <c r="A1060">
        <v>1058</v>
      </c>
      <c r="B1060">
        <v>81.689189189189193</v>
      </c>
      <c r="C1060">
        <v>157.44365675589799</v>
      </c>
      <c r="D1060">
        <v>37.174862625523801</v>
      </c>
      <c r="E1060">
        <v>6.7682723878350703</v>
      </c>
      <c r="F1060">
        <v>0.43926192291358102</v>
      </c>
      <c r="G1060">
        <v>0.91172432672943804</v>
      </c>
      <c r="H1060">
        <v>6.81398332264272</v>
      </c>
      <c r="I1060">
        <v>2.9310902620511099</v>
      </c>
    </row>
    <row r="1061" spans="1:9" x14ac:dyDescent="0.25">
      <c r="A1061">
        <v>1059</v>
      </c>
      <c r="B1061">
        <v>76.317647058823496</v>
      </c>
      <c r="C1061">
        <v>193.129381818181</v>
      </c>
      <c r="D1061">
        <v>28.11476454836</v>
      </c>
      <c r="E1061">
        <v>5.0102215762684299</v>
      </c>
      <c r="F1061">
        <v>0.53925957695043303</v>
      </c>
      <c r="G1061">
        <v>0.94952829361930702</v>
      </c>
      <c r="H1061">
        <v>8.7742966751918097</v>
      </c>
      <c r="I1061">
        <v>2.6264674493062898</v>
      </c>
    </row>
    <row r="1062" spans="1:9" x14ac:dyDescent="0.25">
      <c r="A1062">
        <v>1060</v>
      </c>
      <c r="B1062">
        <v>76.206141341160503</v>
      </c>
      <c r="C1062">
        <v>160.72005813953399</v>
      </c>
      <c r="D1062">
        <v>32.6584579150732</v>
      </c>
      <c r="E1062">
        <v>12.4958241267126</v>
      </c>
      <c r="F1062">
        <v>0.52039748321205304</v>
      </c>
      <c r="G1062">
        <v>0.83881543239954304</v>
      </c>
      <c r="H1062">
        <v>11.5815217391304</v>
      </c>
      <c r="I1062">
        <v>4.3375850340135997</v>
      </c>
    </row>
    <row r="1063" spans="1:9" x14ac:dyDescent="0.25">
      <c r="A1063">
        <v>1061</v>
      </c>
      <c r="B1063">
        <v>81.033932584269607</v>
      </c>
      <c r="C1063">
        <v>196.641414141414</v>
      </c>
      <c r="D1063">
        <v>31.089322565449802</v>
      </c>
      <c r="E1063">
        <v>12.1343198908025</v>
      </c>
      <c r="F1063">
        <v>0.55685466174484199</v>
      </c>
      <c r="G1063">
        <v>0.88967749856973799</v>
      </c>
      <c r="H1063">
        <v>11.418604651162701</v>
      </c>
      <c r="I1063">
        <v>4.9146341463414602</v>
      </c>
    </row>
    <row r="1064" spans="1:9" x14ac:dyDescent="0.25">
      <c r="A1064">
        <v>1062</v>
      </c>
      <c r="B1064">
        <v>74.5582682291666</v>
      </c>
      <c r="C1064">
        <v>112.49168130618899</v>
      </c>
      <c r="D1064">
        <v>34.120817431940999</v>
      </c>
      <c r="E1064">
        <v>4.3324663838441504</v>
      </c>
      <c r="F1064">
        <v>0.50042769217252203</v>
      </c>
      <c r="G1064">
        <v>0.92151165565049598</v>
      </c>
      <c r="H1064">
        <v>11.8287596048298</v>
      </c>
      <c r="I1064">
        <v>2.68186356073211</v>
      </c>
    </row>
    <row r="1065" spans="1:9" x14ac:dyDescent="0.25">
      <c r="A1065">
        <v>1063</v>
      </c>
      <c r="B1065">
        <v>81.039852599972704</v>
      </c>
      <c r="C1065">
        <v>127.982033096926</v>
      </c>
      <c r="D1065">
        <v>24.676756952730202</v>
      </c>
      <c r="E1065">
        <v>14.2728191514801</v>
      </c>
      <c r="F1065">
        <v>0.57964021278733202</v>
      </c>
      <c r="G1065">
        <v>0.79001264461941201</v>
      </c>
      <c r="H1065">
        <v>6.3978912319644801</v>
      </c>
      <c r="I1065">
        <v>4.5373525557011796</v>
      </c>
    </row>
    <row r="1066" spans="1:9" x14ac:dyDescent="0.25">
      <c r="A1066">
        <v>1064</v>
      </c>
      <c r="B1066">
        <v>84.246080139372793</v>
      </c>
      <c r="C1066">
        <v>171.51506402209299</v>
      </c>
      <c r="D1066">
        <v>21.7436516964056</v>
      </c>
      <c r="E1066">
        <v>8.0706765838541497</v>
      </c>
      <c r="F1066">
        <v>0.60286197809281605</v>
      </c>
      <c r="G1066">
        <v>0.91082787990783198</v>
      </c>
      <c r="H1066">
        <v>5.4194117647058802</v>
      </c>
      <c r="I1066">
        <v>2.8651870119194398</v>
      </c>
    </row>
    <row r="1067" spans="1:9" x14ac:dyDescent="0.25">
      <c r="A1067">
        <v>1065</v>
      </c>
      <c r="B1067">
        <v>78.269483568075103</v>
      </c>
      <c r="C1067">
        <v>197.26159238858199</v>
      </c>
      <c r="D1067">
        <v>29.077178693051401</v>
      </c>
      <c r="E1067">
        <v>5.4351516347673101</v>
      </c>
      <c r="F1067">
        <v>0.53984488680463605</v>
      </c>
      <c r="G1067">
        <v>0.93726433121343999</v>
      </c>
      <c r="H1067">
        <v>9.0643224699828409</v>
      </c>
      <c r="I1067">
        <v>2.4898388227049701</v>
      </c>
    </row>
    <row r="1068" spans="1:9" x14ac:dyDescent="0.25">
      <c r="A1068">
        <v>1066</v>
      </c>
      <c r="B1068">
        <v>108.65641025641</v>
      </c>
      <c r="C1068">
        <v>182.15415439973799</v>
      </c>
      <c r="D1068">
        <v>20.983653484908</v>
      </c>
      <c r="E1068">
        <v>4.8675944864734104</v>
      </c>
      <c r="F1068">
        <v>0.745855721160816</v>
      </c>
      <c r="G1068">
        <v>0.94002155229130702</v>
      </c>
      <c r="H1068">
        <v>10.5502717391304</v>
      </c>
      <c r="I1068">
        <v>2.6055268751897902</v>
      </c>
    </row>
    <row r="1069" spans="1:9" x14ac:dyDescent="0.25">
      <c r="A1069">
        <v>1067</v>
      </c>
      <c r="B1069">
        <v>111.759015697921</v>
      </c>
      <c r="C1069">
        <v>206.18194652783899</v>
      </c>
      <c r="D1069">
        <v>20.5964321115488</v>
      </c>
      <c r="E1069">
        <v>3.7745753871360801</v>
      </c>
      <c r="F1069">
        <v>0.75102538001949803</v>
      </c>
      <c r="G1069">
        <v>0.96485965973405596</v>
      </c>
      <c r="H1069">
        <v>10.523560209424</v>
      </c>
      <c r="I1069">
        <v>2.24681122448979</v>
      </c>
    </row>
    <row r="1070" spans="1:9" x14ac:dyDescent="0.25">
      <c r="A1070">
        <v>1068</v>
      </c>
      <c r="B1070">
        <v>88.740476576430495</v>
      </c>
      <c r="C1070">
        <v>188.21203417821499</v>
      </c>
      <c r="D1070">
        <v>21.796183753745101</v>
      </c>
      <c r="E1070">
        <v>10.432485688981201</v>
      </c>
      <c r="F1070">
        <v>0.57427445560151602</v>
      </c>
      <c r="G1070">
        <v>0.90071042732477302</v>
      </c>
      <c r="H1070">
        <v>4.83785572468563</v>
      </c>
      <c r="I1070">
        <v>4.977294921875</v>
      </c>
    </row>
    <row r="1071" spans="1:9" x14ac:dyDescent="0.25">
      <c r="A1071">
        <v>1069</v>
      </c>
      <c r="B1071">
        <v>96.7274641148325</v>
      </c>
      <c r="C1071">
        <v>180.97136485280899</v>
      </c>
      <c r="D1071">
        <v>21.1984491200446</v>
      </c>
      <c r="E1071">
        <v>6.7827532996696904</v>
      </c>
      <c r="F1071">
        <v>0.65209367117039696</v>
      </c>
      <c r="G1071">
        <v>0.92457571740762301</v>
      </c>
      <c r="H1071">
        <v>5.85219899062725</v>
      </c>
      <c r="I1071">
        <v>2.9147458162298698</v>
      </c>
    </row>
    <row r="1072" spans="1:9" x14ac:dyDescent="0.25">
      <c r="A1072">
        <v>1070</v>
      </c>
      <c r="B1072">
        <v>94.977066988533494</v>
      </c>
      <c r="C1072">
        <v>197.38899945720999</v>
      </c>
      <c r="D1072">
        <v>21.277085225545701</v>
      </c>
      <c r="E1072">
        <v>8.8331735657684405</v>
      </c>
      <c r="F1072">
        <v>0.60540827643464901</v>
      </c>
      <c r="G1072">
        <v>0.91860551729434203</v>
      </c>
      <c r="H1072">
        <v>5.9599686028257404</v>
      </c>
      <c r="I1072">
        <v>2.8140472078295899</v>
      </c>
    </row>
    <row r="1073" spans="1:9" x14ac:dyDescent="0.25">
      <c r="A1073">
        <v>1071</v>
      </c>
      <c r="B1073">
        <v>95.286904546277796</v>
      </c>
      <c r="C1073">
        <v>202.45094180489099</v>
      </c>
      <c r="D1073">
        <v>20.000021559008498</v>
      </c>
      <c r="E1073">
        <v>13.775388972488001</v>
      </c>
      <c r="F1073">
        <v>0.61020643634250704</v>
      </c>
      <c r="G1073">
        <v>0.87623175550871601</v>
      </c>
      <c r="H1073">
        <v>5.1229868228404101</v>
      </c>
      <c r="I1073">
        <v>4.9687760199833404</v>
      </c>
    </row>
    <row r="1074" spans="1:9" x14ac:dyDescent="0.25">
      <c r="A1074">
        <v>1072</v>
      </c>
      <c r="B1074">
        <v>88.712017065655303</v>
      </c>
      <c r="C1074">
        <v>179.89687127259299</v>
      </c>
      <c r="D1074">
        <v>21.4633534916922</v>
      </c>
      <c r="E1074">
        <v>8.6989060816870598</v>
      </c>
      <c r="F1074">
        <v>0.58107426672024398</v>
      </c>
      <c r="G1074">
        <v>0.90082084170808696</v>
      </c>
      <c r="H1074">
        <v>5.1937224129475199</v>
      </c>
      <c r="I1074">
        <v>3.46446540880503</v>
      </c>
    </row>
    <row r="1075" spans="1:9" x14ac:dyDescent="0.25">
      <c r="A1075">
        <v>1073</v>
      </c>
      <c r="B1075">
        <v>77.587218438973196</v>
      </c>
      <c r="C1075">
        <v>125.253479740179</v>
      </c>
      <c r="D1075">
        <v>25.495602921293699</v>
      </c>
      <c r="E1075">
        <v>5.2538952529005503</v>
      </c>
      <c r="F1075">
        <v>0.58002762302970501</v>
      </c>
      <c r="G1075">
        <v>0.92146784664609804</v>
      </c>
      <c r="H1075">
        <v>9.4502712477396003</v>
      </c>
      <c r="I1075">
        <v>3.04086751254057</v>
      </c>
    </row>
    <row r="1076" spans="1:9" x14ac:dyDescent="0.25">
      <c r="A1076">
        <v>1074</v>
      </c>
      <c r="B1076">
        <v>80.377506538796794</v>
      </c>
      <c r="C1076">
        <v>168.15427889532901</v>
      </c>
      <c r="D1076">
        <v>23.032154563538999</v>
      </c>
      <c r="E1076">
        <v>18.6315711777033</v>
      </c>
      <c r="F1076">
        <v>0.60287669409178402</v>
      </c>
      <c r="G1076">
        <v>0.82167532443542002</v>
      </c>
      <c r="H1076">
        <v>7.6079207920791996</v>
      </c>
      <c r="I1076">
        <v>8.0510440835266799</v>
      </c>
    </row>
    <row r="1077" spans="1:9" x14ac:dyDescent="0.25">
      <c r="A1077">
        <v>1075</v>
      </c>
      <c r="B1077">
        <v>88.286893364146493</v>
      </c>
      <c r="C1077">
        <v>169.56103835360099</v>
      </c>
      <c r="D1077">
        <v>17.414287578661199</v>
      </c>
      <c r="E1077">
        <v>10.707669780473299</v>
      </c>
      <c r="F1077">
        <v>0.65988543703796498</v>
      </c>
      <c r="G1077">
        <v>0.89169107022317295</v>
      </c>
      <c r="H1077">
        <v>5.8187919463087203</v>
      </c>
      <c r="I1077">
        <v>4.0047358834243996</v>
      </c>
    </row>
    <row r="1078" spans="1:9" x14ac:dyDescent="0.25">
      <c r="A1078">
        <v>1076</v>
      </c>
      <c r="B1078">
        <v>85.516063348416296</v>
      </c>
      <c r="C1078">
        <v>161.26842434229201</v>
      </c>
      <c r="D1078">
        <v>24.8856915338405</v>
      </c>
      <c r="E1078">
        <v>5.9037916181455898</v>
      </c>
      <c r="F1078">
        <v>0.61265559543824499</v>
      </c>
      <c r="G1078">
        <v>0.93070583537214702</v>
      </c>
      <c r="H1078">
        <v>7.8628099173553698</v>
      </c>
      <c r="I1078">
        <v>2.8558149589277901</v>
      </c>
    </row>
    <row r="1079" spans="1:9" x14ac:dyDescent="0.25">
      <c r="A1079">
        <v>1077</v>
      </c>
      <c r="B1079">
        <v>89.311375993308204</v>
      </c>
      <c r="C1079">
        <v>161.40288600288599</v>
      </c>
      <c r="D1079">
        <v>23.217910846432499</v>
      </c>
      <c r="E1079">
        <v>21.6855793681835</v>
      </c>
      <c r="F1079">
        <v>0.62502524662957004</v>
      </c>
      <c r="G1079">
        <v>0.75627080061021501</v>
      </c>
      <c r="H1079">
        <v>7.3946540880503102</v>
      </c>
      <c r="I1079">
        <v>5.3615241635687703</v>
      </c>
    </row>
    <row r="1080" spans="1:9" x14ac:dyDescent="0.25">
      <c r="A1080">
        <v>1078</v>
      </c>
      <c r="B1080">
        <v>84.440809298321099</v>
      </c>
      <c r="C1080">
        <v>146.742901810479</v>
      </c>
      <c r="D1080">
        <v>24.536278263500499</v>
      </c>
      <c r="E1080">
        <v>14.0892505261317</v>
      </c>
      <c r="F1080">
        <v>0.58195769662036001</v>
      </c>
      <c r="G1080">
        <v>0.82573521437209996</v>
      </c>
      <c r="H1080">
        <v>7.25</v>
      </c>
      <c r="I1080">
        <v>3.5517553793884402</v>
      </c>
    </row>
    <row r="1081" spans="1:9" x14ac:dyDescent="0.25">
      <c r="A1081">
        <v>1079</v>
      </c>
      <c r="B1081">
        <v>87.6374382119063</v>
      </c>
      <c r="C1081">
        <v>134.06996935648601</v>
      </c>
      <c r="D1081">
        <v>21.358146581991299</v>
      </c>
      <c r="E1081">
        <v>21.094471746540101</v>
      </c>
      <c r="F1081">
        <v>0.61130623694152297</v>
      </c>
      <c r="G1081">
        <v>0.75027391531286902</v>
      </c>
      <c r="H1081">
        <v>6.3800157356412202</v>
      </c>
      <c r="I1081">
        <v>7.2774999999999999</v>
      </c>
    </row>
    <row r="1082" spans="1:9" x14ac:dyDescent="0.25">
      <c r="A1082">
        <v>1080</v>
      </c>
      <c r="B1082">
        <v>122.43324706956901</v>
      </c>
      <c r="C1082">
        <v>206.78134926637401</v>
      </c>
      <c r="D1082">
        <v>11.866749587838999</v>
      </c>
      <c r="E1082">
        <v>4.2598237731178301</v>
      </c>
      <c r="F1082">
        <v>0.80588017764338704</v>
      </c>
      <c r="G1082">
        <v>0.959454914393575</v>
      </c>
      <c r="H1082">
        <v>4.6848072562358203</v>
      </c>
      <c r="I1082">
        <v>2.48164656528578</v>
      </c>
    </row>
    <row r="1083" spans="1:9" x14ac:dyDescent="0.25">
      <c r="A1083">
        <v>1081</v>
      </c>
      <c r="B1083">
        <v>112.593437945791</v>
      </c>
      <c r="C1083">
        <v>136.300632911392</v>
      </c>
      <c r="D1083">
        <v>19.412866325574001</v>
      </c>
      <c r="E1083">
        <v>12.526717060067</v>
      </c>
      <c r="F1083">
        <v>0.74426866100884603</v>
      </c>
      <c r="G1083">
        <v>0.83196915037927699</v>
      </c>
      <c r="H1083">
        <v>8.3747228381374708</v>
      </c>
      <c r="I1083">
        <v>4.1361916771752796</v>
      </c>
    </row>
    <row r="1084" spans="1:9" x14ac:dyDescent="0.25">
      <c r="A1084">
        <v>1082</v>
      </c>
      <c r="B1084">
        <v>121.10502283104999</v>
      </c>
      <c r="C1084">
        <v>96.607197844495701</v>
      </c>
      <c r="D1084">
        <v>29.665226986678899</v>
      </c>
      <c r="E1084">
        <v>10.9944334350606</v>
      </c>
      <c r="F1084">
        <v>0.622674119373267</v>
      </c>
      <c r="G1084">
        <v>0.79732154747470196</v>
      </c>
      <c r="H1084">
        <v>10.8699690402476</v>
      </c>
      <c r="I1084">
        <v>5.0810313075506404</v>
      </c>
    </row>
    <row r="1085" spans="1:9" x14ac:dyDescent="0.25">
      <c r="A1085">
        <v>1083</v>
      </c>
      <c r="B1085">
        <v>65.301730769230701</v>
      </c>
      <c r="C1085">
        <v>163.89130434782601</v>
      </c>
      <c r="D1085">
        <v>46.2709951830441</v>
      </c>
      <c r="E1085">
        <v>17.5450110109634</v>
      </c>
      <c r="F1085">
        <v>0.36550729403173798</v>
      </c>
      <c r="G1085">
        <v>0.80999140070014997</v>
      </c>
      <c r="H1085">
        <v>10.941132637853899</v>
      </c>
      <c r="I1085">
        <v>5.9788519637462203</v>
      </c>
    </row>
    <row r="1086" spans="1:9" x14ac:dyDescent="0.25">
      <c r="A1086">
        <v>1084</v>
      </c>
      <c r="B1086">
        <v>61.5010418639893</v>
      </c>
      <c r="C1086">
        <v>159.944910840125</v>
      </c>
      <c r="D1086">
        <v>46.028519940998599</v>
      </c>
      <c r="E1086">
        <v>7.9358772137035203</v>
      </c>
      <c r="F1086">
        <v>0.34528560143191001</v>
      </c>
      <c r="G1086">
        <v>0.90865807202416604</v>
      </c>
      <c r="H1086">
        <v>11.506245407788301</v>
      </c>
      <c r="I1086">
        <v>3.0938673341677001</v>
      </c>
    </row>
    <row r="1087" spans="1:9" x14ac:dyDescent="0.25">
      <c r="A1087">
        <v>1085</v>
      </c>
      <c r="B1087">
        <v>62.544606196341903</v>
      </c>
      <c r="C1087">
        <v>158.15286266245101</v>
      </c>
      <c r="D1087">
        <v>46.5440679425813</v>
      </c>
      <c r="E1087">
        <v>9.4413214301967301</v>
      </c>
      <c r="F1087">
        <v>0.34798977437038198</v>
      </c>
      <c r="G1087">
        <v>0.88981578718096099</v>
      </c>
      <c r="H1087">
        <v>11.4866008462623</v>
      </c>
      <c r="I1087">
        <v>3.3283181085437898</v>
      </c>
    </row>
    <row r="1088" spans="1:9" x14ac:dyDescent="0.25">
      <c r="A1088">
        <v>1086</v>
      </c>
      <c r="B1088">
        <v>77.959674946335397</v>
      </c>
      <c r="C1088">
        <v>114.351432880844</v>
      </c>
      <c r="D1088">
        <v>41.220995594132603</v>
      </c>
      <c r="E1088">
        <v>8.3539240739506209</v>
      </c>
      <c r="F1088">
        <v>0.47844141842146298</v>
      </c>
      <c r="G1088">
        <v>0.88140071588825897</v>
      </c>
      <c r="H1088">
        <v>15.8793793793793</v>
      </c>
      <c r="I1088">
        <v>3.86611374407582</v>
      </c>
    </row>
    <row r="1089" spans="1:9" x14ac:dyDescent="0.25">
      <c r="A1089">
        <v>1087</v>
      </c>
      <c r="B1089">
        <v>75.430616418346403</v>
      </c>
      <c r="C1089">
        <v>151.64023799640199</v>
      </c>
      <c r="D1089">
        <v>43.372803526984399</v>
      </c>
      <c r="E1089">
        <v>11.607781680214501</v>
      </c>
      <c r="F1089">
        <v>0.46260490452367398</v>
      </c>
      <c r="G1089">
        <v>0.86636125357228799</v>
      </c>
      <c r="H1089">
        <v>17.0743427017225</v>
      </c>
      <c r="I1089">
        <v>4.1098901098900997</v>
      </c>
    </row>
    <row r="1090" spans="1:9" x14ac:dyDescent="0.25">
      <c r="A1090">
        <v>1088</v>
      </c>
      <c r="B1090">
        <v>95.922802404207303</v>
      </c>
      <c r="C1090">
        <v>168.54089927892301</v>
      </c>
      <c r="D1090">
        <v>36.547621608603102</v>
      </c>
      <c r="E1090">
        <v>5.5019438588519503</v>
      </c>
      <c r="F1090">
        <v>0.46607048087069097</v>
      </c>
      <c r="G1090">
        <v>0.94037500238956895</v>
      </c>
      <c r="H1090">
        <v>6.6544655929721799</v>
      </c>
      <c r="I1090">
        <v>2.81583257506824</v>
      </c>
    </row>
    <row r="1091" spans="1:9" x14ac:dyDescent="0.25">
      <c r="A1091">
        <v>1089</v>
      </c>
      <c r="B1091">
        <v>74.630637488106501</v>
      </c>
      <c r="C1091">
        <v>158.190250215703</v>
      </c>
      <c r="D1091">
        <v>43.464767349393597</v>
      </c>
      <c r="E1091">
        <v>7.5001205240433597</v>
      </c>
      <c r="F1091">
        <v>0.45724037472048701</v>
      </c>
      <c r="G1091">
        <v>0.91035930111979402</v>
      </c>
      <c r="H1091">
        <v>14.3488524590163</v>
      </c>
      <c r="I1091">
        <v>3.1486681065514701</v>
      </c>
    </row>
    <row r="1092" spans="1:9" x14ac:dyDescent="0.25">
      <c r="A1092">
        <v>1090</v>
      </c>
      <c r="B1092">
        <v>62.1984803558191</v>
      </c>
      <c r="C1092">
        <v>185.36502332618801</v>
      </c>
      <c r="D1092">
        <v>46.954093714940598</v>
      </c>
      <c r="E1092">
        <v>7.6521704820193204</v>
      </c>
      <c r="F1092">
        <v>0.38233193117304598</v>
      </c>
      <c r="G1092">
        <v>0.90206025489880703</v>
      </c>
      <c r="H1092">
        <v>14.8822070675759</v>
      </c>
      <c r="I1092">
        <v>2.8960256924929699</v>
      </c>
    </row>
    <row r="1093" spans="1:9" x14ac:dyDescent="0.25">
      <c r="A1093">
        <v>1091</v>
      </c>
      <c r="B1093">
        <v>94.782509070078206</v>
      </c>
      <c r="C1093">
        <v>134.08566284468799</v>
      </c>
      <c r="D1093">
        <v>35.443967854520203</v>
      </c>
      <c r="E1093">
        <v>6.8685120404990503</v>
      </c>
      <c r="F1093">
        <v>0.46115739833789099</v>
      </c>
      <c r="G1093">
        <v>0.91073523164069203</v>
      </c>
      <c r="H1093">
        <v>6.6996254681647898</v>
      </c>
      <c r="I1093">
        <v>3.4978639500492901</v>
      </c>
    </row>
    <row r="1094" spans="1:9" x14ac:dyDescent="0.25">
      <c r="A1094">
        <v>1092</v>
      </c>
      <c r="B1094">
        <v>106.622802247598</v>
      </c>
      <c r="C1094">
        <v>176.703724062113</v>
      </c>
      <c r="D1094">
        <v>32.796607243412303</v>
      </c>
      <c r="E1094">
        <v>6.1717850932088503</v>
      </c>
      <c r="F1094">
        <v>0.521939894847257</v>
      </c>
      <c r="G1094">
        <v>0.93273028391420398</v>
      </c>
      <c r="H1094">
        <v>5.8518263266712598</v>
      </c>
      <c r="I1094">
        <v>2.7168972332015802</v>
      </c>
    </row>
    <row r="1095" spans="1:9" x14ac:dyDescent="0.25">
      <c r="A1095">
        <v>1093</v>
      </c>
      <c r="B1095">
        <v>94.146299483648804</v>
      </c>
      <c r="C1095">
        <v>177.05321992709599</v>
      </c>
      <c r="D1095">
        <v>19.804932775169199</v>
      </c>
      <c r="E1095">
        <v>7.9888459504610303</v>
      </c>
      <c r="F1095">
        <v>0.63733533821701904</v>
      </c>
      <c r="G1095">
        <v>0.91261278097707499</v>
      </c>
      <c r="H1095">
        <v>5.2145135566188197</v>
      </c>
      <c r="I1095">
        <v>3.1766241299303899</v>
      </c>
    </row>
    <row r="1096" spans="1:9" x14ac:dyDescent="0.25">
      <c r="A1096">
        <v>1094</v>
      </c>
      <c r="B1096">
        <v>99.994421608925407</v>
      </c>
      <c r="C1096">
        <v>153.36780269929099</v>
      </c>
      <c r="D1096">
        <v>19.347204817306501</v>
      </c>
      <c r="E1096">
        <v>6.83226198070619</v>
      </c>
      <c r="F1096">
        <v>0.68731110043357502</v>
      </c>
      <c r="G1096">
        <v>0.91144022893601595</v>
      </c>
      <c r="H1096">
        <v>6.2207527975584904</v>
      </c>
      <c r="I1096">
        <v>3.0903563941299699</v>
      </c>
    </row>
    <row r="1097" spans="1:9" x14ac:dyDescent="0.25">
      <c r="A1097">
        <v>1095</v>
      </c>
      <c r="B1097">
        <v>94.6057019903173</v>
      </c>
      <c r="C1097">
        <v>176.93936507936499</v>
      </c>
      <c r="D1097">
        <v>19.9712129999646</v>
      </c>
      <c r="E1097">
        <v>9.5981304396485392</v>
      </c>
      <c r="F1097">
        <v>0.65318780762816098</v>
      </c>
      <c r="G1097">
        <v>0.90335954748090996</v>
      </c>
      <c r="H1097">
        <v>6.0073800738007304</v>
      </c>
      <c r="I1097">
        <v>4.0355699272433299</v>
      </c>
    </row>
    <row r="1098" spans="1:9" x14ac:dyDescent="0.25">
      <c r="A1098">
        <v>1096</v>
      </c>
      <c r="B1098">
        <v>98.764962346413</v>
      </c>
      <c r="C1098">
        <v>174.76041179223199</v>
      </c>
      <c r="D1098">
        <v>18.371739610015702</v>
      </c>
      <c r="E1098">
        <v>5.3834793245696799</v>
      </c>
      <c r="F1098">
        <v>0.64759315369637505</v>
      </c>
      <c r="G1098">
        <v>0.93366340173512097</v>
      </c>
      <c r="H1098">
        <v>4.9830508474576201</v>
      </c>
      <c r="I1098">
        <v>2.7044058744993298</v>
      </c>
    </row>
    <row r="1099" spans="1:9" x14ac:dyDescent="0.25">
      <c r="A1099">
        <v>1097</v>
      </c>
      <c r="B1099">
        <v>78.914844941535307</v>
      </c>
      <c r="C1099">
        <v>190.95724852071001</v>
      </c>
      <c r="D1099">
        <v>26.884098254746299</v>
      </c>
      <c r="E1099">
        <v>13.1479694181814</v>
      </c>
      <c r="F1099">
        <v>0.58111777986884705</v>
      </c>
      <c r="G1099">
        <v>0.88401018668231401</v>
      </c>
      <c r="H1099">
        <v>9.7741635687732291</v>
      </c>
      <c r="I1099">
        <v>5.3584274362191504</v>
      </c>
    </row>
    <row r="1100" spans="1:9" x14ac:dyDescent="0.25">
      <c r="A1100">
        <v>1098</v>
      </c>
      <c r="B1100">
        <v>77.248887476160206</v>
      </c>
      <c r="C1100">
        <v>160.444588296219</v>
      </c>
      <c r="D1100">
        <v>20.804412115684201</v>
      </c>
      <c r="E1100">
        <v>5.7080344445984998</v>
      </c>
      <c r="F1100">
        <v>0.64319536078106199</v>
      </c>
      <c r="G1100">
        <v>0.93348101726027999</v>
      </c>
      <c r="H1100">
        <v>8.6368477103301302</v>
      </c>
      <c r="I1100">
        <v>3.0926260799678502</v>
      </c>
    </row>
    <row r="1101" spans="1:9" x14ac:dyDescent="0.25">
      <c r="A1101">
        <v>1099</v>
      </c>
      <c r="B1101">
        <v>88.604314946619198</v>
      </c>
      <c r="C1101">
        <v>179.48570036879801</v>
      </c>
      <c r="D1101">
        <v>19.705211594124901</v>
      </c>
      <c r="E1101">
        <v>5.1872029074892296</v>
      </c>
      <c r="F1101">
        <v>0.64962406407614404</v>
      </c>
      <c r="G1101">
        <v>0.94461353257027303</v>
      </c>
      <c r="H1101">
        <v>6.3416046319272104</v>
      </c>
      <c r="I1101">
        <v>2.75251657255094</v>
      </c>
    </row>
    <row r="1102" spans="1:9" x14ac:dyDescent="0.25">
      <c r="A1102">
        <v>1100</v>
      </c>
      <c r="B1102">
        <v>96.798001427551696</v>
      </c>
      <c r="C1102">
        <v>179.379162887132</v>
      </c>
      <c r="D1102">
        <v>18.704685942425499</v>
      </c>
      <c r="E1102">
        <v>11.861890976484499</v>
      </c>
      <c r="F1102">
        <v>0.70047564101988702</v>
      </c>
      <c r="G1102">
        <v>0.90404338717988397</v>
      </c>
      <c r="H1102">
        <v>6.5734439834024796</v>
      </c>
      <c r="I1102">
        <v>5.1644815256257397</v>
      </c>
    </row>
    <row r="1103" spans="1:9" x14ac:dyDescent="0.25">
      <c r="A1103">
        <v>1101</v>
      </c>
      <c r="B1103">
        <v>85.812341699286193</v>
      </c>
      <c r="C1103">
        <v>207.66135230152801</v>
      </c>
      <c r="D1103">
        <v>24.8345320409016</v>
      </c>
      <c r="E1103">
        <v>4.12222878873001</v>
      </c>
      <c r="F1103">
        <v>0.58142207075255903</v>
      </c>
      <c r="G1103">
        <v>0.95817548081187598</v>
      </c>
      <c r="H1103">
        <v>7.5400340715502496</v>
      </c>
      <c r="I1103">
        <v>2.3962210941906301</v>
      </c>
    </row>
    <row r="1104" spans="1:9" x14ac:dyDescent="0.25">
      <c r="A1104">
        <v>1102</v>
      </c>
      <c r="B1104">
        <v>90.674868189806602</v>
      </c>
      <c r="C1104">
        <v>152.68052984729201</v>
      </c>
      <c r="D1104">
        <v>23.369858930421699</v>
      </c>
      <c r="E1104">
        <v>11.1093743641767</v>
      </c>
      <c r="F1104">
        <v>0.64281582987154195</v>
      </c>
      <c r="G1104">
        <v>0.86104237102558401</v>
      </c>
      <c r="H1104">
        <v>8.5188536953242799</v>
      </c>
      <c r="I1104">
        <v>4.5028134143596601</v>
      </c>
    </row>
    <row r="1105" spans="1:9" x14ac:dyDescent="0.25">
      <c r="A1105">
        <v>1103</v>
      </c>
      <c r="B1105">
        <v>90.416487967595899</v>
      </c>
      <c r="C1105">
        <v>127.688935281837</v>
      </c>
      <c r="D1105">
        <v>24.0514949739181</v>
      </c>
      <c r="E1105">
        <v>18.0669543275318</v>
      </c>
      <c r="F1105">
        <v>0.62706013271859895</v>
      </c>
      <c r="G1105">
        <v>0.74004766745400197</v>
      </c>
      <c r="H1105">
        <v>8.0128928283642207</v>
      </c>
      <c r="I1105">
        <v>5.6631299734748</v>
      </c>
    </row>
    <row r="1106" spans="1:9" x14ac:dyDescent="0.25">
      <c r="A1106">
        <v>1104</v>
      </c>
      <c r="B1106">
        <v>87.157659574467999</v>
      </c>
      <c r="C1106">
        <v>120.90421455938601</v>
      </c>
      <c r="D1106">
        <v>23.297588918901699</v>
      </c>
      <c r="E1106">
        <v>14.151923771737501</v>
      </c>
      <c r="F1106">
        <v>0.59601301978573196</v>
      </c>
      <c r="G1106">
        <v>0.72382382591238503</v>
      </c>
      <c r="H1106">
        <v>6.8610223642172503</v>
      </c>
      <c r="I1106">
        <v>3.7070539419087098</v>
      </c>
    </row>
    <row r="1107" spans="1:9" x14ac:dyDescent="0.25">
      <c r="A1107">
        <v>1105</v>
      </c>
      <c r="B1107">
        <v>78.490687679083095</v>
      </c>
      <c r="C1107">
        <v>154.937922129519</v>
      </c>
      <c r="D1107">
        <v>32.8013490151206</v>
      </c>
      <c r="E1107">
        <v>6.4994534496804004</v>
      </c>
      <c r="F1107">
        <v>0.54068616760602894</v>
      </c>
      <c r="G1107">
        <v>0.92853950050324296</v>
      </c>
      <c r="H1107">
        <v>11.785470085469999</v>
      </c>
      <c r="I1107">
        <v>2.8788057356118602</v>
      </c>
    </row>
    <row r="1108" spans="1:9" x14ac:dyDescent="0.25">
      <c r="A1108">
        <v>1106</v>
      </c>
      <c r="B1108">
        <v>88.512905476107406</v>
      </c>
      <c r="C1108">
        <v>133.383909868085</v>
      </c>
      <c r="D1108">
        <v>31.633250402986501</v>
      </c>
      <c r="E1108">
        <v>8.6444926557697599</v>
      </c>
      <c r="F1108">
        <v>0.59530140780391405</v>
      </c>
      <c r="G1108">
        <v>0.88811232753101299</v>
      </c>
      <c r="H1108">
        <v>12.9950248756218</v>
      </c>
      <c r="I1108">
        <v>3.8122781373982</v>
      </c>
    </row>
    <row r="1109" spans="1:9" x14ac:dyDescent="0.25">
      <c r="A1109">
        <v>1107</v>
      </c>
      <c r="B1109">
        <v>89.0293237582286</v>
      </c>
      <c r="C1109">
        <v>154.65369168983599</v>
      </c>
      <c r="D1109">
        <v>24.752165630206999</v>
      </c>
      <c r="E1109">
        <v>3.55198528636926</v>
      </c>
      <c r="F1109">
        <v>0.60556626985494899</v>
      </c>
      <c r="G1109">
        <v>0.96747235387643504</v>
      </c>
      <c r="H1109">
        <v>8.9343434343434307</v>
      </c>
      <c r="I1109">
        <v>2.77751695357329</v>
      </c>
    </row>
    <row r="1110" spans="1:9" x14ac:dyDescent="0.25">
      <c r="A1110">
        <v>1108</v>
      </c>
      <c r="B1110">
        <v>70.044121271875696</v>
      </c>
      <c r="C1110">
        <v>189.22820259011701</v>
      </c>
      <c r="D1110">
        <v>25.377501630703598</v>
      </c>
      <c r="E1110">
        <v>6.3185003417575398</v>
      </c>
      <c r="F1110">
        <v>0.54951616879194598</v>
      </c>
      <c r="G1110">
        <v>0.93980119858122801</v>
      </c>
      <c r="H1110">
        <v>8.1820534943917096</v>
      </c>
      <c r="I1110">
        <v>2.7034844384303098</v>
      </c>
    </row>
    <row r="1111" spans="1:9" x14ac:dyDescent="0.25">
      <c r="A1111">
        <v>1109</v>
      </c>
      <c r="B1111">
        <v>74.8298611111111</v>
      </c>
      <c r="C1111">
        <v>191.375198728139</v>
      </c>
      <c r="D1111">
        <v>29.2926780407149</v>
      </c>
      <c r="E1111">
        <v>6.4731180229611498</v>
      </c>
      <c r="F1111">
        <v>0.53413539314598202</v>
      </c>
      <c r="G1111">
        <v>0.93381469059736999</v>
      </c>
      <c r="H1111">
        <v>10.409680207433</v>
      </c>
      <c r="I1111">
        <v>2.8196221815965798</v>
      </c>
    </row>
    <row r="1112" spans="1:9" x14ac:dyDescent="0.25">
      <c r="A1112">
        <v>1110</v>
      </c>
      <c r="B1112">
        <v>79.897229916897501</v>
      </c>
      <c r="C1112">
        <v>113.27028101802701</v>
      </c>
      <c r="D1112">
        <v>33.4708793552171</v>
      </c>
      <c r="E1112">
        <v>6.0899420434446698</v>
      </c>
      <c r="F1112">
        <v>0.53631927709067995</v>
      </c>
      <c r="G1112">
        <v>0.90388664785984496</v>
      </c>
      <c r="H1112">
        <v>11.9961315280464</v>
      </c>
      <c r="I1112">
        <v>3.48106486689163</v>
      </c>
    </row>
    <row r="1113" spans="1:9" x14ac:dyDescent="0.25">
      <c r="A1113">
        <v>1111</v>
      </c>
      <c r="B1113">
        <v>93.877575395640406</v>
      </c>
      <c r="C1113">
        <v>166.95746579416999</v>
      </c>
      <c r="D1113">
        <v>30.304737355593801</v>
      </c>
      <c r="E1113">
        <v>12.3387258732813</v>
      </c>
      <c r="F1113">
        <v>0.61801496504012898</v>
      </c>
      <c r="G1113">
        <v>0.84097669812212095</v>
      </c>
      <c r="H1113">
        <v>11.169523809523801</v>
      </c>
      <c r="I1113">
        <v>3.9919282511210699</v>
      </c>
    </row>
    <row r="1114" spans="1:9" x14ac:dyDescent="0.25">
      <c r="A1114">
        <v>1112</v>
      </c>
      <c r="B1114">
        <v>85.226735862562606</v>
      </c>
      <c r="C1114">
        <v>153.26195795006501</v>
      </c>
      <c r="D1114">
        <v>30.906974263350001</v>
      </c>
      <c r="E1114">
        <v>9.8089986704126595</v>
      </c>
      <c r="F1114">
        <v>0.57282966622070397</v>
      </c>
      <c r="G1114">
        <v>0.88269750440837402</v>
      </c>
      <c r="H1114">
        <v>11.2049649904519</v>
      </c>
      <c r="I1114">
        <v>4.0595841784989801</v>
      </c>
    </row>
    <row r="1115" spans="1:9" x14ac:dyDescent="0.25">
      <c r="A1115">
        <v>1113</v>
      </c>
      <c r="B1115">
        <v>85.810919540229804</v>
      </c>
      <c r="C1115">
        <v>129.78946276706</v>
      </c>
      <c r="D1115">
        <v>28.5901224269663</v>
      </c>
      <c r="E1115">
        <v>19.799252770580701</v>
      </c>
      <c r="F1115">
        <v>0.58484884641105905</v>
      </c>
      <c r="G1115">
        <v>0.76995461116188002</v>
      </c>
      <c r="H1115">
        <v>9.9070891514500499</v>
      </c>
      <c r="I1115">
        <v>8.5645569620253106</v>
      </c>
    </row>
    <row r="1116" spans="1:9" x14ac:dyDescent="0.25">
      <c r="A1116">
        <v>1114</v>
      </c>
      <c r="B1116">
        <v>83.676566049983705</v>
      </c>
      <c r="C1116">
        <v>132.206915180983</v>
      </c>
      <c r="D1116">
        <v>26.2921323354404</v>
      </c>
      <c r="E1116">
        <v>20.671953757093299</v>
      </c>
      <c r="F1116">
        <v>0.57460889619754496</v>
      </c>
      <c r="G1116">
        <v>0.77805180711698096</v>
      </c>
      <c r="H1116">
        <v>8.4231250000000006</v>
      </c>
      <c r="I1116">
        <v>8.2248275862068905</v>
      </c>
    </row>
    <row r="1117" spans="1:9" x14ac:dyDescent="0.25">
      <c r="A1117">
        <v>1115</v>
      </c>
      <c r="B1117">
        <v>72.644472897994007</v>
      </c>
      <c r="C1117">
        <v>152.658503857765</v>
      </c>
      <c r="D1117">
        <v>24.124258421982901</v>
      </c>
      <c r="E1117">
        <v>13.0361184117719</v>
      </c>
      <c r="F1117">
        <v>0.57489984112963399</v>
      </c>
      <c r="G1117">
        <v>0.82749931337008098</v>
      </c>
      <c r="H1117">
        <v>9.4421553090332804</v>
      </c>
      <c r="I1117">
        <v>4.0886814469078097</v>
      </c>
    </row>
    <row r="1118" spans="1:9" x14ac:dyDescent="0.25">
      <c r="A1118">
        <v>1116</v>
      </c>
      <c r="B1118">
        <v>73.795128939828004</v>
      </c>
      <c r="C1118">
        <v>184.66965660958499</v>
      </c>
      <c r="D1118">
        <v>22.772878952813599</v>
      </c>
      <c r="E1118">
        <v>9.8280333449931394</v>
      </c>
      <c r="F1118">
        <v>0.56274162161984098</v>
      </c>
      <c r="G1118">
        <v>0.90400469826447905</v>
      </c>
      <c r="H1118">
        <v>7.8794326241134698</v>
      </c>
      <c r="I1118">
        <v>4.5479495268138797</v>
      </c>
    </row>
    <row r="1119" spans="1:9" x14ac:dyDescent="0.25">
      <c r="A1119">
        <v>1117</v>
      </c>
      <c r="B1119">
        <v>67.243361449546995</v>
      </c>
      <c r="C1119">
        <v>164.11686617121401</v>
      </c>
      <c r="D1119">
        <v>26.9281660338041</v>
      </c>
      <c r="E1119">
        <v>10.7040283056078</v>
      </c>
      <c r="F1119">
        <v>0.496504700573069</v>
      </c>
      <c r="G1119">
        <v>0.88482826503991296</v>
      </c>
      <c r="H1119">
        <v>8.9124847001223895</v>
      </c>
      <c r="I1119">
        <v>4.4957859249894598</v>
      </c>
    </row>
    <row r="1120" spans="1:9" x14ac:dyDescent="0.25">
      <c r="A1120">
        <v>1118</v>
      </c>
      <c r="B1120">
        <v>80.806534602521197</v>
      </c>
      <c r="C1120">
        <v>147.369659929807</v>
      </c>
      <c r="D1120">
        <v>30.354827863525198</v>
      </c>
      <c r="E1120">
        <v>8.1182540487112291</v>
      </c>
      <c r="F1120">
        <v>0.55674123187942404</v>
      </c>
      <c r="G1120">
        <v>0.90236758032840303</v>
      </c>
      <c r="H1120">
        <v>10.894459102902299</v>
      </c>
      <c r="I1120">
        <v>3.7247507585609001</v>
      </c>
    </row>
    <row r="1121" spans="1:9" x14ac:dyDescent="0.25">
      <c r="A1121">
        <v>1119</v>
      </c>
      <c r="B1121">
        <v>84.674683272492999</v>
      </c>
      <c r="C1121">
        <v>124.51328714714001</v>
      </c>
      <c r="D1121">
        <v>29.519647391326099</v>
      </c>
      <c r="E1121">
        <v>11.148576369529399</v>
      </c>
      <c r="F1121">
        <v>0.58310362692238404</v>
      </c>
      <c r="G1121">
        <v>0.857504288948714</v>
      </c>
      <c r="H1121">
        <v>11.5521769177608</v>
      </c>
      <c r="I1121">
        <v>4.8148929755803396</v>
      </c>
    </row>
    <row r="1122" spans="1:9" x14ac:dyDescent="0.25">
      <c r="A1122">
        <v>1120</v>
      </c>
      <c r="B1122">
        <v>78.196241345202694</v>
      </c>
      <c r="C1122">
        <v>135.94379454080899</v>
      </c>
      <c r="D1122">
        <v>32.722619336700802</v>
      </c>
      <c r="E1122">
        <v>7.8068959973235401</v>
      </c>
      <c r="F1122">
        <v>0.55340586598011898</v>
      </c>
      <c r="G1122">
        <v>0.89227775352022098</v>
      </c>
      <c r="H1122">
        <v>12.0606936416184</v>
      </c>
      <c r="I1122">
        <v>3.6119344773790898</v>
      </c>
    </row>
    <row r="1123" spans="1:9" x14ac:dyDescent="0.25">
      <c r="A1123">
        <v>1121</v>
      </c>
      <c r="B1123">
        <v>87.349728424864196</v>
      </c>
      <c r="C1123">
        <v>160.59347392955101</v>
      </c>
      <c r="D1123">
        <v>26.594305368196601</v>
      </c>
      <c r="E1123">
        <v>5.2991181883843597</v>
      </c>
      <c r="F1123">
        <v>0.61107667857828996</v>
      </c>
      <c r="G1123">
        <v>0.93706840723642704</v>
      </c>
      <c r="H1123">
        <v>9.8600612870275697</v>
      </c>
      <c r="I1123">
        <v>2.71009933774834</v>
      </c>
    </row>
    <row r="1124" spans="1:9" x14ac:dyDescent="0.25">
      <c r="A1124">
        <v>1122</v>
      </c>
      <c r="B1124">
        <v>91.676256814052095</v>
      </c>
      <c r="C1124">
        <v>155.38806624451999</v>
      </c>
      <c r="D1124">
        <v>18.558245407152398</v>
      </c>
      <c r="E1124">
        <v>4.8449225490843997</v>
      </c>
      <c r="F1124">
        <v>0.67129400084910795</v>
      </c>
      <c r="G1124">
        <v>0.93825197224283796</v>
      </c>
      <c r="H1124">
        <v>7.1184210526315699</v>
      </c>
      <c r="I1124">
        <v>2.6108314878195999</v>
      </c>
    </row>
    <row r="1125" spans="1:9" x14ac:dyDescent="0.25">
      <c r="A1125">
        <v>1123</v>
      </c>
      <c r="B1125">
        <v>84.246216216216197</v>
      </c>
      <c r="C1125">
        <v>134.642292034718</v>
      </c>
      <c r="D1125">
        <v>25.8772486719756</v>
      </c>
      <c r="E1125">
        <v>6.0437370368838703</v>
      </c>
      <c r="F1125">
        <v>0.58746271292961805</v>
      </c>
      <c r="G1125">
        <v>0.90650612046775303</v>
      </c>
      <c r="H1125">
        <v>8.8438978240302699</v>
      </c>
      <c r="I1125">
        <v>2.9023684210526302</v>
      </c>
    </row>
    <row r="1126" spans="1:9" x14ac:dyDescent="0.25">
      <c r="A1126">
        <v>1124</v>
      </c>
      <c r="B1126">
        <v>89.587567244471003</v>
      </c>
      <c r="C1126">
        <v>164.87549971444801</v>
      </c>
      <c r="D1126">
        <v>28.209055969912601</v>
      </c>
      <c r="E1126">
        <v>13.1541399901636</v>
      </c>
      <c r="F1126">
        <v>0.63177369481514201</v>
      </c>
      <c r="G1126">
        <v>0.82554350327189097</v>
      </c>
      <c r="H1126">
        <v>10.9605263157894</v>
      </c>
      <c r="I1126">
        <v>3.9643493761140798</v>
      </c>
    </row>
    <row r="1127" spans="1:9" x14ac:dyDescent="0.25">
      <c r="A1127">
        <v>1125</v>
      </c>
      <c r="B1127">
        <v>44.014464392070103</v>
      </c>
      <c r="C1127">
        <v>197.96981891348</v>
      </c>
      <c r="D1127">
        <v>22.975438361248798</v>
      </c>
      <c r="E1127">
        <v>9.4033913010079395</v>
      </c>
      <c r="F1127">
        <v>0.40768580009544497</v>
      </c>
      <c r="G1127">
        <v>0.90198179471308704</v>
      </c>
      <c r="H1127">
        <v>5.1785977859778596</v>
      </c>
      <c r="I1127">
        <v>3.3125827814569502</v>
      </c>
    </row>
    <row r="1128" spans="1:9" x14ac:dyDescent="0.25">
      <c r="A1128">
        <v>1126</v>
      </c>
      <c r="B1128">
        <v>36.466889632106998</v>
      </c>
      <c r="C1128">
        <v>145.39484580681</v>
      </c>
      <c r="D1128">
        <v>24.270335947082799</v>
      </c>
      <c r="E1128">
        <v>7.5172051903467301</v>
      </c>
      <c r="F1128">
        <v>0.33722718090612802</v>
      </c>
      <c r="G1128">
        <v>0.90368455322428498</v>
      </c>
      <c r="H1128">
        <v>5.9966905681191296</v>
      </c>
      <c r="I1128">
        <v>3.4991027366531999</v>
      </c>
    </row>
    <row r="1129" spans="1:9" x14ac:dyDescent="0.25">
      <c r="A1129">
        <v>1127</v>
      </c>
      <c r="B1129">
        <v>31.445155555555498</v>
      </c>
      <c r="C1129">
        <v>98.035942885278104</v>
      </c>
      <c r="D1129">
        <v>30.6639951511399</v>
      </c>
      <c r="E1129">
        <v>8.0328895863653393</v>
      </c>
      <c r="F1129">
        <v>0.28248471685797</v>
      </c>
      <c r="G1129">
        <v>0.86323849226498595</v>
      </c>
      <c r="H1129">
        <v>6.5772187281621202</v>
      </c>
      <c r="I1129">
        <v>4.1036895674300196</v>
      </c>
    </row>
    <row r="1130" spans="1:9" x14ac:dyDescent="0.25">
      <c r="A1130">
        <v>1128</v>
      </c>
      <c r="B1130">
        <v>52.159326010451103</v>
      </c>
      <c r="C1130">
        <v>185.75619295958199</v>
      </c>
      <c r="D1130">
        <v>32.230113007981799</v>
      </c>
      <c r="E1130">
        <v>4.49268651546861</v>
      </c>
      <c r="F1130">
        <v>0.39265206455312501</v>
      </c>
      <c r="G1130">
        <v>0.94573786167325002</v>
      </c>
      <c r="H1130">
        <v>7.1739872068230204</v>
      </c>
      <c r="I1130">
        <v>2.5235474006116201</v>
      </c>
    </row>
    <row r="1131" spans="1:9" x14ac:dyDescent="0.25">
      <c r="A1131">
        <v>1129</v>
      </c>
      <c r="B1131">
        <v>38.4031997848884</v>
      </c>
      <c r="C1131">
        <v>111.065217391304</v>
      </c>
      <c r="D1131">
        <v>34.130733832269001</v>
      </c>
      <c r="E1131">
        <v>44.357086287045497</v>
      </c>
      <c r="F1131">
        <v>0.287993077512954</v>
      </c>
      <c r="G1131">
        <v>0.53681689985999803</v>
      </c>
      <c r="H1131">
        <v>6.7165834719911199</v>
      </c>
      <c r="I1131">
        <v>14.1818181818181</v>
      </c>
    </row>
    <row r="1132" spans="1:9" x14ac:dyDescent="0.25">
      <c r="A1132">
        <v>1130</v>
      </c>
      <c r="B1132">
        <v>54.137943137943097</v>
      </c>
      <c r="C1132">
        <v>160.81084939329</v>
      </c>
      <c r="D1132">
        <v>32.326980927864099</v>
      </c>
      <c r="E1132">
        <v>14.7762436371827</v>
      </c>
      <c r="F1132">
        <v>0.42982211943626503</v>
      </c>
      <c r="G1132">
        <v>0.81630926224286804</v>
      </c>
      <c r="H1132">
        <v>8.1818181818181799</v>
      </c>
      <c r="I1132">
        <v>4.0702901512055503</v>
      </c>
    </row>
    <row r="1133" spans="1:9" x14ac:dyDescent="0.25">
      <c r="A1133">
        <v>1131</v>
      </c>
      <c r="B1133">
        <v>46.455116070538999</v>
      </c>
      <c r="C1133">
        <v>188.01427725508199</v>
      </c>
      <c r="D1133">
        <v>32.8413235530139</v>
      </c>
      <c r="E1133">
        <v>7.4364219434436603</v>
      </c>
      <c r="F1133">
        <v>0.39178924695895101</v>
      </c>
      <c r="G1133">
        <v>0.92745270903009602</v>
      </c>
      <c r="H1133">
        <v>8.2305882352941104</v>
      </c>
      <c r="I1133">
        <v>3.0509895227008101</v>
      </c>
    </row>
    <row r="1134" spans="1:9" x14ac:dyDescent="0.25">
      <c r="A1134">
        <v>1132</v>
      </c>
      <c r="B1134">
        <v>40.727142402038801</v>
      </c>
      <c r="C1134">
        <v>120.44439890710299</v>
      </c>
      <c r="D1134">
        <v>34.661349341855903</v>
      </c>
      <c r="E1134">
        <v>5.8594562374304102</v>
      </c>
      <c r="F1134">
        <v>0.32207432911973999</v>
      </c>
      <c r="G1134">
        <v>0.91328937735221305</v>
      </c>
      <c r="H1134">
        <v>8.5705882352941103</v>
      </c>
      <c r="I1134">
        <v>3.5861504907306401</v>
      </c>
    </row>
    <row r="1135" spans="1:9" x14ac:dyDescent="0.25">
      <c r="A1135">
        <v>1133</v>
      </c>
      <c r="B1135">
        <v>36.790874149994998</v>
      </c>
      <c r="C1135">
        <v>148.590786912596</v>
      </c>
      <c r="D1135">
        <v>31.466752949767098</v>
      </c>
      <c r="E1135">
        <v>5.6563843786327404</v>
      </c>
      <c r="F1135">
        <v>0.32922618248014701</v>
      </c>
      <c r="G1135">
        <v>0.93318560029230702</v>
      </c>
      <c r="H1135">
        <v>7.3963927855711402</v>
      </c>
      <c r="I1135">
        <v>3.1284072249589401</v>
      </c>
    </row>
    <row r="1136" spans="1:9" x14ac:dyDescent="0.25">
      <c r="A1136">
        <v>1134</v>
      </c>
      <c r="B1136">
        <v>37.4339668615984</v>
      </c>
      <c r="C1136">
        <v>127.100742888204</v>
      </c>
      <c r="D1136">
        <v>30.555698931696998</v>
      </c>
      <c r="E1136">
        <v>10.9839531536725</v>
      </c>
      <c r="F1136">
        <v>0.33563451915057102</v>
      </c>
      <c r="G1136">
        <v>0.84410856199729201</v>
      </c>
      <c r="H1136">
        <v>7.3463927376970801</v>
      </c>
      <c r="I1136">
        <v>4.8338150289017303</v>
      </c>
    </row>
    <row r="1137" spans="1:9" x14ac:dyDescent="0.25">
      <c r="A1137">
        <v>1135</v>
      </c>
      <c r="B1137">
        <v>37.093455426878499</v>
      </c>
      <c r="C1137">
        <v>155.72380475236099</v>
      </c>
      <c r="D1137">
        <v>38.307294890443401</v>
      </c>
      <c r="E1137">
        <v>7.1470265586089203</v>
      </c>
      <c r="F1137">
        <v>0.301432794343303</v>
      </c>
      <c r="G1137">
        <v>0.91175779747651498</v>
      </c>
      <c r="H1137">
        <v>9.2258225324027894</v>
      </c>
      <c r="I1137">
        <v>3.1158156911581498</v>
      </c>
    </row>
    <row r="1138" spans="1:9" x14ac:dyDescent="0.25">
      <c r="A1138">
        <v>1136</v>
      </c>
      <c r="B1138">
        <v>65.972477064220101</v>
      </c>
      <c r="C1138">
        <v>124.96058091286299</v>
      </c>
      <c r="D1138">
        <v>48.224544183968398</v>
      </c>
      <c r="E1138">
        <v>23.378494529668</v>
      </c>
      <c r="F1138">
        <v>0.35816698879879399</v>
      </c>
      <c r="G1138">
        <v>0.66492561480032397</v>
      </c>
      <c r="H1138">
        <v>12.806930693069299</v>
      </c>
      <c r="I1138">
        <v>6.7746478873239404</v>
      </c>
    </row>
    <row r="1139" spans="1:9" x14ac:dyDescent="0.25">
      <c r="A1139">
        <v>1137</v>
      </c>
      <c r="B1139">
        <v>58.883920296570899</v>
      </c>
      <c r="C1139">
        <v>62.678209459459403</v>
      </c>
      <c r="D1139">
        <v>47.937723239155801</v>
      </c>
      <c r="E1139">
        <v>23.323229897830501</v>
      </c>
      <c r="F1139">
        <v>0.33454954271529302</v>
      </c>
      <c r="G1139">
        <v>0.55823950487279195</v>
      </c>
      <c r="H1139">
        <v>12.514435695537999</v>
      </c>
      <c r="I1139">
        <v>8.5049504950494992</v>
      </c>
    </row>
    <row r="1140" spans="1:9" x14ac:dyDescent="0.25">
      <c r="A1140">
        <v>1138</v>
      </c>
      <c r="B1140">
        <v>52.332816308442197</v>
      </c>
      <c r="C1140">
        <v>100.564082278481</v>
      </c>
      <c r="D1140">
        <v>47.335790620594402</v>
      </c>
      <c r="E1140">
        <v>16.4431016903124</v>
      </c>
      <c r="F1140">
        <v>0.31773811633586502</v>
      </c>
      <c r="G1140">
        <v>0.71969869064934899</v>
      </c>
      <c r="H1140">
        <v>13.0645682001614</v>
      </c>
      <c r="I1140">
        <v>4.6690856313497804</v>
      </c>
    </row>
    <row r="1141" spans="1:9" x14ac:dyDescent="0.25">
      <c r="A1141">
        <v>1139</v>
      </c>
      <c r="B1141">
        <v>69.659974093264196</v>
      </c>
      <c r="C1141">
        <v>161.519460010188</v>
      </c>
      <c r="D1141">
        <v>33.822525555970898</v>
      </c>
      <c r="E1141">
        <v>7.9685391040558597</v>
      </c>
      <c r="F1141">
        <v>0.44729466272692098</v>
      </c>
      <c r="G1141">
        <v>0.90928119092877202</v>
      </c>
      <c r="H1141">
        <v>9.9351351351351305</v>
      </c>
      <c r="I1141">
        <v>3.13968510294711</v>
      </c>
    </row>
    <row r="1142" spans="1:9" x14ac:dyDescent="0.25">
      <c r="A1142">
        <v>1140</v>
      </c>
      <c r="B1142">
        <v>49.411707554044199</v>
      </c>
      <c r="C1142">
        <v>133.52147717914201</v>
      </c>
      <c r="D1142">
        <v>43.325494749829701</v>
      </c>
      <c r="E1142">
        <v>6.7182727804567204</v>
      </c>
      <c r="F1142">
        <v>0.32607994174319499</v>
      </c>
      <c r="G1142">
        <v>0.91590673524078403</v>
      </c>
      <c r="H1142">
        <v>11.898260869565201</v>
      </c>
      <c r="I1142">
        <v>3.1694564604100002</v>
      </c>
    </row>
    <row r="1143" spans="1:9" x14ac:dyDescent="0.25">
      <c r="A1143">
        <v>1141</v>
      </c>
      <c r="B1143">
        <v>68.321598477640293</v>
      </c>
      <c r="C1143">
        <v>193.852477691285</v>
      </c>
      <c r="D1143">
        <v>42.845484050113001</v>
      </c>
      <c r="E1143">
        <v>6.0675149097056202</v>
      </c>
      <c r="F1143">
        <v>0.43608562209333401</v>
      </c>
      <c r="G1143">
        <v>0.93497965008073902</v>
      </c>
      <c r="H1143">
        <v>16.116161616161602</v>
      </c>
      <c r="I1143">
        <v>2.94626723728007</v>
      </c>
    </row>
    <row r="1144" spans="1:9" x14ac:dyDescent="0.25">
      <c r="A1144">
        <v>1142</v>
      </c>
      <c r="B1144">
        <v>61.763676148796499</v>
      </c>
      <c r="C1144">
        <v>189.87257257257201</v>
      </c>
      <c r="D1144">
        <v>34.960412269231902</v>
      </c>
      <c r="E1144">
        <v>7.2370049652804598</v>
      </c>
      <c r="F1144">
        <v>0.41500194724339401</v>
      </c>
      <c r="G1144">
        <v>0.923708350827664</v>
      </c>
      <c r="H1144">
        <v>9.2795414462081105</v>
      </c>
      <c r="I1144">
        <v>2.9216887980932902</v>
      </c>
    </row>
    <row r="1145" spans="1:9" x14ac:dyDescent="0.25">
      <c r="A1145">
        <v>1143</v>
      </c>
      <c r="B1145">
        <v>120.27810411180801</v>
      </c>
      <c r="C1145">
        <v>165.185207396301</v>
      </c>
      <c r="D1145">
        <v>34.084099456904703</v>
      </c>
      <c r="E1145">
        <v>7.9062829397100201</v>
      </c>
      <c r="F1145">
        <v>0.578506782100631</v>
      </c>
      <c r="G1145">
        <v>0.89866944746595201</v>
      </c>
      <c r="H1145">
        <v>8.8245743893412207</v>
      </c>
      <c r="I1145">
        <v>3.3982777179763102</v>
      </c>
    </row>
    <row r="1146" spans="1:9" x14ac:dyDescent="0.25">
      <c r="A1146">
        <v>1144</v>
      </c>
      <c r="B1146">
        <v>62.945084145261198</v>
      </c>
      <c r="C1146">
        <v>152.61779964700199</v>
      </c>
      <c r="D1146">
        <v>49.559992648963799</v>
      </c>
      <c r="E1146">
        <v>16.731530384903401</v>
      </c>
      <c r="F1146">
        <v>0.332546939644977</v>
      </c>
      <c r="G1146">
        <v>0.85689841305548298</v>
      </c>
      <c r="H1146">
        <v>11.276793248945101</v>
      </c>
      <c r="I1146">
        <v>6.6333460511255202</v>
      </c>
    </row>
    <row r="1147" spans="1:9" x14ac:dyDescent="0.25">
      <c r="A1147">
        <v>1145</v>
      </c>
      <c r="B1147">
        <v>42.261191817373202</v>
      </c>
      <c r="C1147">
        <v>154.352690508021</v>
      </c>
      <c r="D1147">
        <v>27.0908085427291</v>
      </c>
      <c r="E1147">
        <v>11.0195923109454</v>
      </c>
      <c r="F1147">
        <v>0.36798118407101699</v>
      </c>
      <c r="G1147">
        <v>0.86342922737038597</v>
      </c>
      <c r="H1147">
        <v>6.6486966824644496</v>
      </c>
      <c r="I1147">
        <v>4.53223046206503</v>
      </c>
    </row>
    <row r="1148" spans="1:9" x14ac:dyDescent="0.25">
      <c r="A1148">
        <v>1146</v>
      </c>
      <c r="B1148">
        <v>28.2904934907659</v>
      </c>
      <c r="C1148">
        <v>154.627276447718</v>
      </c>
      <c r="D1148">
        <v>30.461731970000901</v>
      </c>
      <c r="E1148">
        <v>9.5115021883760207</v>
      </c>
      <c r="F1148">
        <v>0.25086177246646202</v>
      </c>
      <c r="G1148">
        <v>0.88338096947359801</v>
      </c>
      <c r="H1148">
        <v>6.9901538461538397</v>
      </c>
      <c r="I1148">
        <v>3.6699604743082999</v>
      </c>
    </row>
    <row r="1149" spans="1:9" x14ac:dyDescent="0.25">
      <c r="A1149">
        <v>1147</v>
      </c>
      <c r="B1149">
        <v>31.591764972776701</v>
      </c>
      <c r="C1149">
        <v>176.19754253308099</v>
      </c>
      <c r="D1149">
        <v>26.0954749617473</v>
      </c>
      <c r="E1149">
        <v>20.677839100432699</v>
      </c>
      <c r="F1149">
        <v>0.30719030687708698</v>
      </c>
      <c r="G1149">
        <v>0.79002086317351905</v>
      </c>
      <c r="H1149">
        <v>6.2283950617283903</v>
      </c>
      <c r="I1149">
        <v>7.9450000000000003</v>
      </c>
    </row>
    <row r="1150" spans="1:9" x14ac:dyDescent="0.25">
      <c r="A1150">
        <v>1148</v>
      </c>
      <c r="B1150">
        <v>34.344380762521801</v>
      </c>
      <c r="C1150">
        <v>132.371251013239</v>
      </c>
      <c r="D1150">
        <v>27.167354998135099</v>
      </c>
      <c r="E1150">
        <v>23.9135108403466</v>
      </c>
      <c r="F1150">
        <v>0.32447503094200802</v>
      </c>
      <c r="G1150">
        <v>0.70867127565156596</v>
      </c>
      <c r="H1150">
        <v>6.7646443514644297</v>
      </c>
      <c r="I1150">
        <v>9.4470499243570298</v>
      </c>
    </row>
    <row r="1151" spans="1:9" x14ac:dyDescent="0.25">
      <c r="A1151">
        <v>1149</v>
      </c>
      <c r="B1151">
        <v>30.237250554323701</v>
      </c>
      <c r="C1151">
        <v>173.603175694253</v>
      </c>
      <c r="D1151">
        <v>29.7238152128572</v>
      </c>
      <c r="E1151">
        <v>5.4420522973823102</v>
      </c>
      <c r="F1151">
        <v>0.27199019425576199</v>
      </c>
      <c r="G1151">
        <v>0.94439585671238802</v>
      </c>
      <c r="H1151">
        <v>6.7300177619893402</v>
      </c>
      <c r="I1151">
        <v>2.8822990611403698</v>
      </c>
    </row>
    <row r="1152" spans="1:9" x14ac:dyDescent="0.25">
      <c r="A1152">
        <v>1150</v>
      </c>
      <c r="B1152">
        <v>31.077539250240299</v>
      </c>
      <c r="C1152">
        <v>141.45041539134201</v>
      </c>
      <c r="D1152">
        <v>27.6583302127782</v>
      </c>
      <c r="E1152">
        <v>10.758899164713499</v>
      </c>
      <c r="F1152">
        <v>0.27968346444461201</v>
      </c>
      <c r="G1152">
        <v>0.89096293089565404</v>
      </c>
      <c r="H1152">
        <v>6.4210526315789398</v>
      </c>
      <c r="I1152">
        <v>5.0384683566743398</v>
      </c>
    </row>
    <row r="1153" spans="1:9" x14ac:dyDescent="0.25">
      <c r="A1153">
        <v>1151</v>
      </c>
      <c r="B1153">
        <v>33.678329571106097</v>
      </c>
      <c r="C1153">
        <v>163.487635125129</v>
      </c>
      <c r="D1153">
        <v>27.457180799921801</v>
      </c>
      <c r="E1153">
        <v>9.0415148955864009</v>
      </c>
      <c r="F1153">
        <v>0.29192721150151901</v>
      </c>
      <c r="G1153">
        <v>0.87728898597331795</v>
      </c>
      <c r="H1153">
        <v>7.1658851113716198</v>
      </c>
      <c r="I1153">
        <v>2.78215223097112</v>
      </c>
    </row>
    <row r="1154" spans="1:9" x14ac:dyDescent="0.25">
      <c r="A1154">
        <v>1152</v>
      </c>
      <c r="B1154">
        <v>53.518196457326802</v>
      </c>
      <c r="C1154">
        <v>164.168015081297</v>
      </c>
      <c r="D1154">
        <v>28.467925093348899</v>
      </c>
      <c r="E1154">
        <v>4.6618886310358203</v>
      </c>
      <c r="F1154">
        <v>0.37498766288787</v>
      </c>
      <c r="G1154">
        <v>0.946061756070948</v>
      </c>
      <c r="H1154">
        <v>7.39619047619047</v>
      </c>
      <c r="I1154">
        <v>2.7595129375951202</v>
      </c>
    </row>
    <row r="1155" spans="1:9" x14ac:dyDescent="0.25">
      <c r="A1155">
        <v>1153</v>
      </c>
      <c r="B1155">
        <v>34.324516243564702</v>
      </c>
      <c r="C1155">
        <v>146.73587119483699</v>
      </c>
      <c r="D1155">
        <v>28.262279346333798</v>
      </c>
      <c r="E1155">
        <v>9.7770399203013501</v>
      </c>
      <c r="F1155">
        <v>0.296815926042311</v>
      </c>
      <c r="G1155">
        <v>0.88761644601124401</v>
      </c>
      <c r="H1155">
        <v>6.9973684210526299</v>
      </c>
      <c r="I1155">
        <v>3.9693649373881899</v>
      </c>
    </row>
    <row r="1156" spans="1:9" x14ac:dyDescent="0.25">
      <c r="A1156">
        <v>1154</v>
      </c>
      <c r="B1156">
        <v>35.575909814973599</v>
      </c>
      <c r="C1156">
        <v>152.87484105358701</v>
      </c>
      <c r="D1156">
        <v>30.523098133554701</v>
      </c>
      <c r="E1156">
        <v>9.1844620768264402</v>
      </c>
      <c r="F1156">
        <v>0.30967268269810699</v>
      </c>
      <c r="G1156">
        <v>0.89027849227898403</v>
      </c>
      <c r="H1156">
        <v>8.1059999999999999</v>
      </c>
      <c r="I1156">
        <v>3.5168387965873298</v>
      </c>
    </row>
    <row r="1157" spans="1:9" x14ac:dyDescent="0.25">
      <c r="A1157">
        <v>1155</v>
      </c>
      <c r="B1157">
        <v>34.401687085760102</v>
      </c>
      <c r="C1157">
        <v>165.66250894591499</v>
      </c>
      <c r="D1157">
        <v>28.369831666446998</v>
      </c>
      <c r="E1157">
        <v>6.6222126674942201</v>
      </c>
      <c r="F1157">
        <v>0.30443949958656102</v>
      </c>
      <c r="G1157">
        <v>0.92435273866782797</v>
      </c>
      <c r="H1157">
        <v>8.6754385964912206</v>
      </c>
      <c r="I1157">
        <v>2.9052670080468102</v>
      </c>
    </row>
    <row r="1158" spans="1:9" x14ac:dyDescent="0.25">
      <c r="A1158">
        <v>1156</v>
      </c>
      <c r="B1158">
        <v>47.282625482625399</v>
      </c>
      <c r="C1158">
        <v>188.590885416666</v>
      </c>
      <c r="D1158">
        <v>27.877563369327898</v>
      </c>
      <c r="E1158">
        <v>4.8850686539147103</v>
      </c>
      <c r="F1158">
        <v>0.38852161163826898</v>
      </c>
      <c r="G1158">
        <v>0.94472795769692597</v>
      </c>
      <c r="H1158">
        <v>7.3555675094136603</v>
      </c>
      <c r="I1158">
        <v>2.6870350690754501</v>
      </c>
    </row>
    <row r="1159" spans="1:9" x14ac:dyDescent="0.25">
      <c r="A1159">
        <v>1157</v>
      </c>
      <c r="B1159">
        <v>37.468785151855997</v>
      </c>
      <c r="C1159">
        <v>136.595484477892</v>
      </c>
      <c r="D1159">
        <v>30.437043911191001</v>
      </c>
      <c r="E1159">
        <v>5.8970220046173898</v>
      </c>
      <c r="F1159">
        <v>0.32365973409406301</v>
      </c>
      <c r="G1159">
        <v>0.91546382018938099</v>
      </c>
      <c r="H1159">
        <v>7.3170300530347596</v>
      </c>
      <c r="I1159">
        <v>2.90637269707037</v>
      </c>
    </row>
    <row r="1160" spans="1:9" x14ac:dyDescent="0.25">
      <c r="A1160">
        <v>1158</v>
      </c>
      <c r="B1160">
        <v>34.070860448300799</v>
      </c>
      <c r="C1160">
        <v>116.02129983615499</v>
      </c>
      <c r="D1160">
        <v>33.285213761005103</v>
      </c>
      <c r="E1160">
        <v>21.101542664563102</v>
      </c>
      <c r="F1160">
        <v>0.29765500255084898</v>
      </c>
      <c r="G1160">
        <v>0.72990573848136797</v>
      </c>
      <c r="H1160">
        <v>8.4925104853205493</v>
      </c>
      <c r="I1160">
        <v>6.3660030627871302</v>
      </c>
    </row>
    <row r="1161" spans="1:9" x14ac:dyDescent="0.25">
      <c r="A1161">
        <v>1159</v>
      </c>
      <c r="B1161">
        <v>34.4931640625</v>
      </c>
      <c r="C1161">
        <v>137.10286975717401</v>
      </c>
      <c r="D1161">
        <v>33.351176402790401</v>
      </c>
      <c r="E1161">
        <v>17.096793810828999</v>
      </c>
      <c r="F1161">
        <v>0.30636578376155599</v>
      </c>
      <c r="G1161">
        <v>0.78103126355640495</v>
      </c>
      <c r="H1161">
        <v>8.2770387507229604</v>
      </c>
      <c r="I1161">
        <v>6.1650306748466202</v>
      </c>
    </row>
    <row r="1162" spans="1:9" x14ac:dyDescent="0.25">
      <c r="A1162">
        <v>1160</v>
      </c>
      <c r="B1162">
        <v>63.315602369980198</v>
      </c>
      <c r="C1162">
        <v>153.238343195266</v>
      </c>
      <c r="D1162">
        <v>23.573831914242401</v>
      </c>
      <c r="E1162">
        <v>13.6467596624249</v>
      </c>
      <c r="F1162">
        <v>0.48284081586869598</v>
      </c>
      <c r="G1162">
        <v>0.81676280498423304</v>
      </c>
      <c r="H1162">
        <v>6.4983801295896297</v>
      </c>
      <c r="I1162">
        <v>3.7281776416538999</v>
      </c>
    </row>
    <row r="1163" spans="1:9" x14ac:dyDescent="0.25">
      <c r="A1163">
        <v>1161</v>
      </c>
      <c r="B1163">
        <v>32.1637914324481</v>
      </c>
      <c r="C1163">
        <v>168.73291587258299</v>
      </c>
      <c r="D1163">
        <v>30.102071238505602</v>
      </c>
      <c r="E1163">
        <v>10.3766709981227</v>
      </c>
      <c r="F1163">
        <v>0.31067805542649601</v>
      </c>
      <c r="G1163">
        <v>0.91137573375593695</v>
      </c>
      <c r="H1163">
        <v>7.4102773246329496</v>
      </c>
      <c r="I1163">
        <v>4.9201160031637201</v>
      </c>
    </row>
    <row r="1164" spans="1:9" x14ac:dyDescent="0.25">
      <c r="A1164">
        <v>1162</v>
      </c>
      <c r="B1164">
        <v>38.433574879227002</v>
      </c>
      <c r="C1164">
        <v>158.379675810473</v>
      </c>
      <c r="D1164">
        <v>34.441615040857201</v>
      </c>
      <c r="E1164">
        <v>5.8388583808264301</v>
      </c>
      <c r="F1164">
        <v>0.34938633453086398</v>
      </c>
      <c r="G1164">
        <v>0.93256388363304898</v>
      </c>
      <c r="H1164">
        <v>8.9611895161290303</v>
      </c>
      <c r="I1164">
        <v>2.7245108135942302</v>
      </c>
    </row>
    <row r="1165" spans="1:9" x14ac:dyDescent="0.25">
      <c r="A1165">
        <v>1163</v>
      </c>
      <c r="B1165">
        <v>33.966727162734401</v>
      </c>
      <c r="C1165">
        <v>188.72289395441001</v>
      </c>
      <c r="D1165">
        <v>32.1889741485016</v>
      </c>
      <c r="E1165">
        <v>12.6018996292387</v>
      </c>
      <c r="F1165">
        <v>0.31047550089111098</v>
      </c>
      <c r="G1165">
        <v>0.89653519347977295</v>
      </c>
      <c r="H1165">
        <v>7.8703488372093</v>
      </c>
      <c r="I1165">
        <v>4.5264452644526401</v>
      </c>
    </row>
    <row r="1166" spans="1:9" x14ac:dyDescent="0.25">
      <c r="A1166">
        <v>1164</v>
      </c>
      <c r="B1166">
        <v>35.764861294583802</v>
      </c>
      <c r="C1166">
        <v>106.77458659704</v>
      </c>
      <c r="D1166">
        <v>27.953388479380202</v>
      </c>
      <c r="E1166">
        <v>26.274775304991898</v>
      </c>
      <c r="F1166">
        <v>0.33331884089623298</v>
      </c>
      <c r="G1166">
        <v>0.626004464957714</v>
      </c>
      <c r="H1166">
        <v>6.7109160724081098</v>
      </c>
      <c r="I1166">
        <v>6.8194070080862499</v>
      </c>
    </row>
    <row r="1167" spans="1:9" x14ac:dyDescent="0.25">
      <c r="A1167">
        <v>1165</v>
      </c>
      <c r="B1167">
        <v>32.9783224709549</v>
      </c>
      <c r="C1167">
        <v>156.717143054882</v>
      </c>
      <c r="D1167">
        <v>28.597381882057899</v>
      </c>
      <c r="E1167">
        <v>7.3777991266588296</v>
      </c>
      <c r="F1167">
        <v>0.32724460069815597</v>
      </c>
      <c r="G1167">
        <v>0.90989308678492498</v>
      </c>
      <c r="H1167">
        <v>7.3654851830331198</v>
      </c>
      <c r="I1167">
        <v>2.8883768561187901</v>
      </c>
    </row>
    <row r="1168" spans="1:9" x14ac:dyDescent="0.25">
      <c r="A1168">
        <v>1166</v>
      </c>
      <c r="B1168">
        <v>32.390335128665399</v>
      </c>
      <c r="C1168">
        <v>149.454637607704</v>
      </c>
      <c r="D1168">
        <v>31.9770411246819</v>
      </c>
      <c r="E1168">
        <v>15.410406176479899</v>
      </c>
      <c r="F1168">
        <v>0.29336284913879301</v>
      </c>
      <c r="G1168">
        <v>0.83632730036761804</v>
      </c>
      <c r="H1168">
        <v>8.3619047619047606</v>
      </c>
      <c r="I1168">
        <v>6.3157099697885197</v>
      </c>
    </row>
    <row r="1169" spans="1:9" x14ac:dyDescent="0.25">
      <c r="A1169">
        <v>1167</v>
      </c>
      <c r="B1169">
        <v>46.687728937728899</v>
      </c>
      <c r="C1169">
        <v>168.259064731628</v>
      </c>
      <c r="D1169">
        <v>30.757364868709001</v>
      </c>
      <c r="E1169">
        <v>5.4782004966335904</v>
      </c>
      <c r="F1169">
        <v>0.359127852292841</v>
      </c>
      <c r="G1169">
        <v>0.94355439801091301</v>
      </c>
      <c r="H1169">
        <v>7.7470501474926197</v>
      </c>
      <c r="I1169">
        <v>3.0090106325464001</v>
      </c>
    </row>
    <row r="1170" spans="1:9" x14ac:dyDescent="0.25">
      <c r="A1170">
        <v>1168</v>
      </c>
      <c r="B1170">
        <v>61.1358326068003</v>
      </c>
      <c r="C1170">
        <v>178.10406013499599</v>
      </c>
      <c r="D1170">
        <v>26.5205720125015</v>
      </c>
      <c r="E1170">
        <v>8.9896295032969995</v>
      </c>
      <c r="F1170">
        <v>0.50124111341719502</v>
      </c>
      <c r="G1170">
        <v>0.89675980254786103</v>
      </c>
      <c r="H1170">
        <v>7.9517915309446199</v>
      </c>
      <c r="I1170">
        <v>2.7674892460946299</v>
      </c>
    </row>
    <row r="1171" spans="1:9" x14ac:dyDescent="0.25">
      <c r="A1171">
        <v>1169</v>
      </c>
      <c r="B1171">
        <v>54.364763061968397</v>
      </c>
      <c r="C1171">
        <v>160.53248701055199</v>
      </c>
      <c r="D1171">
        <v>23.876712482724699</v>
      </c>
      <c r="E1171">
        <v>6.4345337862826399</v>
      </c>
      <c r="F1171">
        <v>0.44534389999325402</v>
      </c>
      <c r="G1171">
        <v>0.92794323571662896</v>
      </c>
      <c r="H1171">
        <v>6.3982142857142801</v>
      </c>
      <c r="I1171">
        <v>2.9458476459890801</v>
      </c>
    </row>
    <row r="1172" spans="1:9" x14ac:dyDescent="0.25">
      <c r="A1172">
        <v>1170</v>
      </c>
      <c r="B1172">
        <v>46.786878175021499</v>
      </c>
      <c r="C1172">
        <v>174.421460273257</v>
      </c>
      <c r="D1172">
        <v>18.636198460470801</v>
      </c>
      <c r="E1172">
        <v>5.9476366023554403</v>
      </c>
      <c r="F1172">
        <v>0.45650726224723698</v>
      </c>
      <c r="G1172">
        <v>0.93385288421121304</v>
      </c>
      <c r="H1172">
        <v>4.1683673469387701</v>
      </c>
      <c r="I1172">
        <v>2.9432149097262599</v>
      </c>
    </row>
    <row r="1173" spans="1:9" x14ac:dyDescent="0.25">
      <c r="A1173">
        <v>1171</v>
      </c>
      <c r="B1173">
        <v>32.9554361019594</v>
      </c>
      <c r="C1173">
        <v>192.19526062733701</v>
      </c>
      <c r="D1173">
        <v>30.6363436707808</v>
      </c>
      <c r="E1173">
        <v>2.9594454079831398</v>
      </c>
      <c r="F1173">
        <v>0.284604053480701</v>
      </c>
      <c r="G1173">
        <v>0.96724814591949504</v>
      </c>
      <c r="H1173">
        <v>6.4951117318435703</v>
      </c>
      <c r="I1173">
        <v>2.0690441296205799</v>
      </c>
    </row>
    <row r="1174" spans="1:9" x14ac:dyDescent="0.25">
      <c r="A1174">
        <v>1172</v>
      </c>
      <c r="B1174">
        <v>39.009486780715399</v>
      </c>
      <c r="C1174">
        <v>119.85936285936199</v>
      </c>
      <c r="D1174">
        <v>27.229622329111901</v>
      </c>
      <c r="E1174">
        <v>25.569038384100601</v>
      </c>
      <c r="F1174">
        <v>0.339922276471472</v>
      </c>
      <c r="G1174">
        <v>0.69194079701716005</v>
      </c>
      <c r="H1174">
        <v>6.5673671199011103</v>
      </c>
      <c r="I1174">
        <v>9.5516605166051605</v>
      </c>
    </row>
    <row r="1175" spans="1:9" x14ac:dyDescent="0.25">
      <c r="A1175">
        <v>1173</v>
      </c>
      <c r="B1175">
        <v>36.203478260869502</v>
      </c>
      <c r="C1175">
        <v>164.79183490354399</v>
      </c>
      <c r="D1175">
        <v>33.4135462754085</v>
      </c>
      <c r="E1175">
        <v>10.8017388325438</v>
      </c>
      <c r="F1175">
        <v>0.30715845578252299</v>
      </c>
      <c r="G1175">
        <v>0.88537974159421295</v>
      </c>
      <c r="H1175">
        <v>8.0207156308851193</v>
      </c>
      <c r="I1175">
        <v>4.2599188458070296</v>
      </c>
    </row>
    <row r="1176" spans="1:9" x14ac:dyDescent="0.25">
      <c r="A1176">
        <v>1174</v>
      </c>
      <c r="B1176">
        <v>51.749667110519297</v>
      </c>
      <c r="C1176">
        <v>152.08071135430899</v>
      </c>
      <c r="D1176">
        <v>29.549030961321499</v>
      </c>
      <c r="E1176">
        <v>23.342961122011001</v>
      </c>
      <c r="F1176">
        <v>0.43169515428979599</v>
      </c>
      <c r="G1176">
        <v>0.75073609400576302</v>
      </c>
      <c r="H1176">
        <v>7.5408560311284001</v>
      </c>
      <c r="I1176">
        <v>8.5605095541401202</v>
      </c>
    </row>
    <row r="1177" spans="1:9" x14ac:dyDescent="0.25">
      <c r="A1177">
        <v>1175</v>
      </c>
      <c r="B1177">
        <v>36.136327661258399</v>
      </c>
      <c r="C1177">
        <v>173.17004468920601</v>
      </c>
      <c r="D1177">
        <v>35.655977757525598</v>
      </c>
      <c r="E1177">
        <v>5.1292967094328201</v>
      </c>
      <c r="F1177">
        <v>0.29775831266776998</v>
      </c>
      <c r="G1177">
        <v>0.94635635387827899</v>
      </c>
      <c r="H1177">
        <v>9.1400602409638498</v>
      </c>
      <c r="I1177">
        <v>2.8915198237885398</v>
      </c>
    </row>
    <row r="1178" spans="1:9" x14ac:dyDescent="0.25">
      <c r="A1178">
        <v>1176</v>
      </c>
      <c r="B1178">
        <v>32.974151301051101</v>
      </c>
      <c r="C1178">
        <v>156.75131305728499</v>
      </c>
      <c r="D1178">
        <v>36.247795737263601</v>
      </c>
      <c r="E1178">
        <v>10.0824738227032</v>
      </c>
      <c r="F1178">
        <v>0.279040041909069</v>
      </c>
      <c r="G1178">
        <v>0.88271710276786897</v>
      </c>
      <c r="H1178">
        <v>9.2078009414929394</v>
      </c>
      <c r="I1178">
        <v>3.9479905437352198</v>
      </c>
    </row>
    <row r="1179" spans="1:9" x14ac:dyDescent="0.25">
      <c r="A1179">
        <v>1177</v>
      </c>
      <c r="B1179">
        <v>45.1381957773512</v>
      </c>
      <c r="C1179">
        <v>218.78089323225799</v>
      </c>
      <c r="D1179">
        <v>34.553053227039896</v>
      </c>
      <c r="E1179">
        <v>3.6999628798955499</v>
      </c>
      <c r="F1179">
        <v>0.35881894065926201</v>
      </c>
      <c r="G1179">
        <v>0.96889136317215496</v>
      </c>
      <c r="H1179">
        <v>8.3786941580756</v>
      </c>
      <c r="I1179">
        <v>2.4186507936507899</v>
      </c>
    </row>
    <row r="1180" spans="1:9" x14ac:dyDescent="0.25">
      <c r="A1180">
        <v>1178</v>
      </c>
      <c r="B1180">
        <v>49.692568043999401</v>
      </c>
      <c r="C1180">
        <v>200.11011419249499</v>
      </c>
      <c r="D1180">
        <v>33.537335759864597</v>
      </c>
      <c r="E1180">
        <v>8.0152213175914806</v>
      </c>
      <c r="F1180">
        <v>0.38425584680286501</v>
      </c>
      <c r="G1180">
        <v>0.92059080394523596</v>
      </c>
      <c r="H1180">
        <v>7.9393245563823696</v>
      </c>
      <c r="I1180">
        <v>3.01889020070838</v>
      </c>
    </row>
    <row r="1181" spans="1:9" x14ac:dyDescent="0.25">
      <c r="A1181">
        <v>1179</v>
      </c>
      <c r="B1181">
        <v>41.118951612903203</v>
      </c>
      <c r="C1181">
        <v>172.689820195528</v>
      </c>
      <c r="D1181">
        <v>36.286473654664199</v>
      </c>
      <c r="E1181">
        <v>8.7708033916849999</v>
      </c>
      <c r="F1181">
        <v>0.33819355293610198</v>
      </c>
      <c r="G1181">
        <v>0.89573269517687204</v>
      </c>
      <c r="H1181">
        <v>9.4061048440610406</v>
      </c>
      <c r="I1181">
        <v>2.98608881754949</v>
      </c>
    </row>
    <row r="1182" spans="1:9" x14ac:dyDescent="0.25">
      <c r="A1182">
        <v>1180</v>
      </c>
      <c r="B1182">
        <v>24.926906990639299</v>
      </c>
      <c r="C1182">
        <v>154.30141901810401</v>
      </c>
      <c r="D1182">
        <v>29.052240869629699</v>
      </c>
      <c r="E1182">
        <v>12.4135852900078</v>
      </c>
      <c r="F1182">
        <v>0.25087816836834098</v>
      </c>
      <c r="G1182">
        <v>0.83876894515771605</v>
      </c>
      <c r="H1182">
        <v>6.9321372854914198</v>
      </c>
      <c r="I1182">
        <v>3.5343892384465101</v>
      </c>
    </row>
    <row r="1183" spans="1:9" x14ac:dyDescent="0.25">
      <c r="A1183">
        <v>1181</v>
      </c>
      <c r="B1183">
        <v>26.038862030494599</v>
      </c>
      <c r="C1183">
        <v>160.637090385307</v>
      </c>
      <c r="D1183">
        <v>27.318781438163601</v>
      </c>
      <c r="E1183">
        <v>10.481287392960301</v>
      </c>
      <c r="F1183">
        <v>0.25866741702235502</v>
      </c>
      <c r="G1183">
        <v>0.88306553192159598</v>
      </c>
      <c r="H1183">
        <v>6.4658753709198802</v>
      </c>
      <c r="I1183">
        <v>4.1748304446119002</v>
      </c>
    </row>
    <row r="1184" spans="1:9" x14ac:dyDescent="0.25">
      <c r="A1184">
        <v>1182</v>
      </c>
      <c r="B1184">
        <v>35.255510829978903</v>
      </c>
      <c r="C1184">
        <v>167.13836575875399</v>
      </c>
      <c r="D1184">
        <v>25.226149447381399</v>
      </c>
      <c r="E1184">
        <v>9.8744156238968408</v>
      </c>
      <c r="F1184">
        <v>0.34087906268602802</v>
      </c>
      <c r="G1184">
        <v>0.88905937368141397</v>
      </c>
      <c r="H1184">
        <v>6.7247232472324701</v>
      </c>
      <c r="I1184">
        <v>3.9965104685942099</v>
      </c>
    </row>
    <row r="1185" spans="1:9" x14ac:dyDescent="0.25">
      <c r="A1185">
        <v>1183</v>
      </c>
      <c r="B1185">
        <v>37.896659324522702</v>
      </c>
      <c r="C1185">
        <v>160.19785801713499</v>
      </c>
      <c r="D1185">
        <v>24.381074757216702</v>
      </c>
      <c r="E1185">
        <v>8.2010297595651807</v>
      </c>
      <c r="F1185">
        <v>0.36014470107864499</v>
      </c>
      <c r="G1185">
        <v>0.89890346028270096</v>
      </c>
      <c r="H1185">
        <v>6.5050071530758196</v>
      </c>
      <c r="I1185">
        <v>3.2359550561797699</v>
      </c>
    </row>
    <row r="1186" spans="1:9" x14ac:dyDescent="0.25">
      <c r="A1186">
        <v>1184</v>
      </c>
      <c r="B1186">
        <v>39.2102581521739</v>
      </c>
      <c r="C1186">
        <v>207.00573543015699</v>
      </c>
      <c r="D1186">
        <v>25.097369617827301</v>
      </c>
      <c r="E1186">
        <v>3.6659939978653702</v>
      </c>
      <c r="F1186">
        <v>0.38994847734590499</v>
      </c>
      <c r="G1186">
        <v>0.96420632045524302</v>
      </c>
      <c r="H1186">
        <v>7.0220000000000002</v>
      </c>
      <c r="I1186">
        <v>2.3771362586604998</v>
      </c>
    </row>
    <row r="1187" spans="1:9" x14ac:dyDescent="0.25">
      <c r="A1187">
        <v>1185</v>
      </c>
      <c r="B1187">
        <v>48.216285531096297</v>
      </c>
      <c r="C1187">
        <v>133.99670691547701</v>
      </c>
      <c r="D1187">
        <v>27.120716462874899</v>
      </c>
      <c r="E1187">
        <v>28.8116818871497</v>
      </c>
      <c r="F1187">
        <v>0.39352811147994698</v>
      </c>
      <c r="G1187">
        <v>0.72944785349672703</v>
      </c>
      <c r="H1187">
        <v>7.4624183006535896</v>
      </c>
      <c r="I1187">
        <v>10.5276243093922</v>
      </c>
    </row>
    <row r="1188" spans="1:9" x14ac:dyDescent="0.25">
      <c r="A1188">
        <v>1186</v>
      </c>
      <c r="B1188">
        <v>44.449974476773797</v>
      </c>
      <c r="C1188">
        <v>189.78442020504599</v>
      </c>
      <c r="D1188">
        <v>31.8628722093483</v>
      </c>
      <c r="E1188">
        <v>4.8096971513821396</v>
      </c>
      <c r="F1188">
        <v>0.35354127158904702</v>
      </c>
      <c r="G1188">
        <v>0.94695354615585403</v>
      </c>
      <c r="H1188">
        <v>9.8357400722021602</v>
      </c>
      <c r="I1188">
        <v>2.5227430555555501</v>
      </c>
    </row>
    <row r="1189" spans="1:9" x14ac:dyDescent="0.25">
      <c r="A1189">
        <v>1187</v>
      </c>
      <c r="B1189">
        <v>29.3035889390076</v>
      </c>
      <c r="C1189">
        <v>178.43461565314499</v>
      </c>
      <c r="D1189">
        <v>34.473218345301603</v>
      </c>
      <c r="E1189">
        <v>10.075986441075401</v>
      </c>
      <c r="F1189">
        <v>0.247262948881078</v>
      </c>
      <c r="G1189">
        <v>0.90025632446965698</v>
      </c>
      <c r="H1189">
        <v>8.5046082949308701</v>
      </c>
      <c r="I1189">
        <v>3.4862950415768399</v>
      </c>
    </row>
    <row r="1190" spans="1:9" x14ac:dyDescent="0.25">
      <c r="A1190">
        <v>1188</v>
      </c>
      <c r="B1190">
        <v>68.241855873642606</v>
      </c>
      <c r="C1190">
        <v>146.22480044551699</v>
      </c>
      <c r="D1190">
        <v>29.306791754876201</v>
      </c>
      <c r="E1190">
        <v>17.062446718721102</v>
      </c>
      <c r="F1190">
        <v>0.46193495710196703</v>
      </c>
      <c r="G1190">
        <v>0.815339282639577</v>
      </c>
      <c r="H1190">
        <v>7.6602613374327397</v>
      </c>
      <c r="I1190">
        <v>7.3074324324324298</v>
      </c>
    </row>
    <row r="1191" spans="1:9" x14ac:dyDescent="0.25">
      <c r="A1191">
        <v>1189</v>
      </c>
      <c r="B1191">
        <v>43.040048057669203</v>
      </c>
      <c r="C1191">
        <v>174.05973582177799</v>
      </c>
      <c r="D1191">
        <v>36.018426303340298</v>
      </c>
      <c r="E1191">
        <v>9.2964171154422193</v>
      </c>
      <c r="F1191">
        <v>0.32587484020610802</v>
      </c>
      <c r="G1191">
        <v>0.91186666121327398</v>
      </c>
      <c r="H1191">
        <v>9.52651232262882</v>
      </c>
      <c r="I1191">
        <v>2.8816929413435499</v>
      </c>
    </row>
    <row r="1192" spans="1:9" x14ac:dyDescent="0.25">
      <c r="A1192">
        <v>1190</v>
      </c>
      <c r="B1192">
        <v>44.041229784965303</v>
      </c>
      <c r="C1192">
        <v>160.829483074107</v>
      </c>
      <c r="D1192">
        <v>26.157050362860002</v>
      </c>
      <c r="E1192">
        <v>13.1501127801489</v>
      </c>
      <c r="F1192">
        <v>0.37910808713995903</v>
      </c>
      <c r="G1192">
        <v>0.87991675347315401</v>
      </c>
      <c r="H1192">
        <v>6.72067039106145</v>
      </c>
      <c r="I1192">
        <v>4.0482706195362903</v>
      </c>
    </row>
    <row r="1193" spans="1:9" x14ac:dyDescent="0.25">
      <c r="A1193">
        <v>1191</v>
      </c>
      <c r="B1193">
        <v>71.682231231651002</v>
      </c>
      <c r="C1193">
        <v>199.64805375347501</v>
      </c>
      <c r="D1193">
        <v>39.654159661767302</v>
      </c>
      <c r="E1193">
        <v>2.8175313470179502</v>
      </c>
      <c r="F1193">
        <v>0.40215531160913798</v>
      </c>
      <c r="G1193">
        <v>0.97251272204606698</v>
      </c>
      <c r="H1193">
        <v>8.5692567567567508</v>
      </c>
      <c r="I1193">
        <v>2.18391920761312</v>
      </c>
    </row>
    <row r="1194" spans="1:9" x14ac:dyDescent="0.25">
      <c r="A1194">
        <v>1192</v>
      </c>
      <c r="B1194">
        <v>47.925155925155899</v>
      </c>
      <c r="C1194">
        <v>178.408532456225</v>
      </c>
      <c r="D1194">
        <v>40.5469194311043</v>
      </c>
      <c r="E1194">
        <v>6.94260408202486</v>
      </c>
      <c r="F1194">
        <v>0.29759357670632502</v>
      </c>
      <c r="G1194">
        <v>0.91862326507455205</v>
      </c>
      <c r="H1194">
        <v>9.0148911798396298</v>
      </c>
      <c r="I1194">
        <v>2.8940809968847301</v>
      </c>
    </row>
    <row r="1195" spans="1:9" x14ac:dyDescent="0.25">
      <c r="A1195">
        <v>1193</v>
      </c>
      <c r="B1195">
        <v>63.1465804837364</v>
      </c>
      <c r="C1195">
        <v>146.93540516245</v>
      </c>
      <c r="D1195">
        <v>39.590109411618698</v>
      </c>
      <c r="E1195">
        <v>12.635606631325199</v>
      </c>
      <c r="F1195">
        <v>0.37474832785104001</v>
      </c>
      <c r="G1195">
        <v>0.78571943659499999</v>
      </c>
      <c r="H1195">
        <v>9.4</v>
      </c>
      <c r="I1195">
        <v>2.8652246256239602</v>
      </c>
    </row>
    <row r="1196" spans="1:9" x14ac:dyDescent="0.25">
      <c r="A1196">
        <v>1194</v>
      </c>
      <c r="B1196">
        <v>76.499107825643605</v>
      </c>
      <c r="C1196">
        <v>155.899664561957</v>
      </c>
      <c r="D1196">
        <v>52.279876292108099</v>
      </c>
      <c r="E1196">
        <v>9.7491355095337706</v>
      </c>
      <c r="F1196">
        <v>0.44747949859374803</v>
      </c>
      <c r="G1196">
        <v>0.89857016024035097</v>
      </c>
      <c r="H1196">
        <v>12.332727272727199</v>
      </c>
      <c r="I1196">
        <v>3.9996775233795501</v>
      </c>
    </row>
    <row r="1197" spans="1:9" x14ac:dyDescent="0.25">
      <c r="A1197">
        <v>1195</v>
      </c>
      <c r="B1197">
        <v>58.587940328444198</v>
      </c>
      <c r="C1197">
        <v>133.62472638122699</v>
      </c>
      <c r="D1197">
        <v>34.258431916526099</v>
      </c>
      <c r="E1197">
        <v>6.1648709359917602</v>
      </c>
      <c r="F1197">
        <v>0.38925869945184899</v>
      </c>
      <c r="G1197">
        <v>0.90806145651454495</v>
      </c>
      <c r="H1197">
        <v>8.1421923474663895</v>
      </c>
      <c r="I1197">
        <v>3.2381980870101801</v>
      </c>
    </row>
    <row r="1198" spans="1:9" x14ac:dyDescent="0.25">
      <c r="A1198">
        <v>1196</v>
      </c>
      <c r="B1198">
        <v>48.4676524953789</v>
      </c>
      <c r="C1198">
        <v>143.80285600952001</v>
      </c>
      <c r="D1198">
        <v>36.330240830438797</v>
      </c>
      <c r="E1198">
        <v>29.949586008792998</v>
      </c>
      <c r="F1198">
        <v>0.342658625591509</v>
      </c>
      <c r="G1198">
        <v>0.73067582595900304</v>
      </c>
      <c r="H1198">
        <v>8.4582371942777996</v>
      </c>
      <c r="I1198">
        <v>12.473384030418201</v>
      </c>
    </row>
    <row r="1199" spans="1:9" x14ac:dyDescent="0.25">
      <c r="A1199">
        <v>1197</v>
      </c>
      <c r="B1199">
        <v>45.954189204106399</v>
      </c>
      <c r="C1199">
        <v>146.69974668454699</v>
      </c>
      <c r="D1199">
        <v>39.089551752710904</v>
      </c>
      <c r="E1199">
        <v>11.270562830240999</v>
      </c>
      <c r="F1199">
        <v>0.32624065360987597</v>
      </c>
      <c r="G1199">
        <v>0.84599246760060498</v>
      </c>
      <c r="H1199">
        <v>8.7321594068581998</v>
      </c>
      <c r="I1199">
        <v>4.70875873186458</v>
      </c>
    </row>
    <row r="1200" spans="1:9" x14ac:dyDescent="0.25">
      <c r="A1200">
        <v>1198</v>
      </c>
      <c r="B1200">
        <v>44.227720272658402</v>
      </c>
      <c r="C1200">
        <v>194.57707612456699</v>
      </c>
      <c r="D1200">
        <v>38.895438453369103</v>
      </c>
      <c r="E1200">
        <v>7.95727402514704</v>
      </c>
      <c r="F1200">
        <v>0.30948379555119498</v>
      </c>
      <c r="G1200">
        <v>0.92757971181148902</v>
      </c>
      <c r="H1200">
        <v>8.80387029288703</v>
      </c>
      <c r="I1200">
        <v>3.5082981715893098</v>
      </c>
    </row>
    <row r="1201" spans="1:9" x14ac:dyDescent="0.25">
      <c r="A1201">
        <v>1199</v>
      </c>
      <c r="B1201">
        <v>55.501093028904499</v>
      </c>
      <c r="C1201">
        <v>171.51343759974401</v>
      </c>
      <c r="D1201">
        <v>44.8837291834691</v>
      </c>
      <c r="E1201">
        <v>6.0226150138762504</v>
      </c>
      <c r="F1201">
        <v>0.34318682376842902</v>
      </c>
      <c r="G1201">
        <v>0.93591315792019403</v>
      </c>
      <c r="H1201">
        <v>11.823946994794101</v>
      </c>
      <c r="I1201">
        <v>2.8219653179190698</v>
      </c>
    </row>
    <row r="1202" spans="1:9" x14ac:dyDescent="0.25">
      <c r="A1202">
        <v>1200</v>
      </c>
      <c r="B1202">
        <v>61.392320285756803</v>
      </c>
      <c r="C1202">
        <v>169.021325684354</v>
      </c>
      <c r="D1202">
        <v>46.933571540045797</v>
      </c>
      <c r="E1202">
        <v>8.1590340214746302</v>
      </c>
      <c r="F1202">
        <v>0.34602425386267199</v>
      </c>
      <c r="G1202">
        <v>0.90850627580111698</v>
      </c>
      <c r="H1202">
        <v>11.1436814772071</v>
      </c>
      <c r="I1202">
        <v>3.4324834749763902</v>
      </c>
    </row>
    <row r="1203" spans="1:9" x14ac:dyDescent="0.25">
      <c r="A1203">
        <v>1201</v>
      </c>
      <c r="B1203">
        <v>62.709865307608297</v>
      </c>
      <c r="C1203">
        <v>153.45071973570299</v>
      </c>
      <c r="D1203">
        <v>43.641625349160201</v>
      </c>
      <c r="E1203">
        <v>8.0833690125099409</v>
      </c>
      <c r="F1203">
        <v>0.34336214144549798</v>
      </c>
      <c r="G1203">
        <v>0.91981757778285</v>
      </c>
      <c r="H1203">
        <v>9.64483985765124</v>
      </c>
      <c r="I1203">
        <v>3.87624140565317</v>
      </c>
    </row>
    <row r="1204" spans="1:9" x14ac:dyDescent="0.25">
      <c r="A1204">
        <v>1202</v>
      </c>
      <c r="B1204">
        <v>59.653812824956603</v>
      </c>
      <c r="C1204">
        <v>118.37200447928301</v>
      </c>
      <c r="D1204">
        <v>48.971945599786203</v>
      </c>
      <c r="E1204">
        <v>4.1435928252529601</v>
      </c>
      <c r="F1204">
        <v>0.35702524554487403</v>
      </c>
      <c r="G1204">
        <v>0.92745620460584199</v>
      </c>
      <c r="H1204">
        <v>13.2633075985371</v>
      </c>
      <c r="I1204">
        <v>2.73197903014416</v>
      </c>
    </row>
    <row r="1205" spans="1:9" x14ac:dyDescent="0.25">
      <c r="A1205">
        <v>1203</v>
      </c>
      <c r="B1205">
        <v>68.238033072236703</v>
      </c>
      <c r="C1205">
        <v>178.181447502548</v>
      </c>
      <c r="D1205">
        <v>44.6553508578614</v>
      </c>
      <c r="E1205">
        <v>9.7842416001231793</v>
      </c>
      <c r="F1205">
        <v>0.38221681492284998</v>
      </c>
      <c r="G1205">
        <v>0.886010186702059</v>
      </c>
      <c r="H1205">
        <v>11.809891808346199</v>
      </c>
      <c r="I1205">
        <v>3.09624145785877</v>
      </c>
    </row>
    <row r="1206" spans="1:9" x14ac:dyDescent="0.25">
      <c r="A1206">
        <v>1204</v>
      </c>
      <c r="B1206">
        <v>46.792197556810699</v>
      </c>
      <c r="C1206">
        <v>161.96334288731299</v>
      </c>
      <c r="D1206">
        <v>43.2693766200778</v>
      </c>
      <c r="E1206">
        <v>9.2636146668281008</v>
      </c>
      <c r="F1206">
        <v>0.29566800641536201</v>
      </c>
      <c r="G1206">
        <v>0.89342338164099999</v>
      </c>
      <c r="H1206">
        <v>10.4398535564853</v>
      </c>
      <c r="I1206">
        <v>3.3962616822429901</v>
      </c>
    </row>
    <row r="1207" spans="1:9" x14ac:dyDescent="0.25">
      <c r="A1207">
        <v>1205</v>
      </c>
      <c r="B1207">
        <v>43.451066282420697</v>
      </c>
      <c r="C1207">
        <v>165.945581439215</v>
      </c>
      <c r="D1207">
        <v>38.6745196465981</v>
      </c>
      <c r="E1207">
        <v>8.9399078841437998</v>
      </c>
      <c r="F1207">
        <v>0.29086555877444298</v>
      </c>
      <c r="G1207">
        <v>0.90604643749980196</v>
      </c>
      <c r="H1207">
        <v>9.1495417269657509</v>
      </c>
      <c r="I1207">
        <v>3.8720023114706699</v>
      </c>
    </row>
    <row r="1208" spans="1:9" x14ac:dyDescent="0.25">
      <c r="A1208">
        <v>1206</v>
      </c>
      <c r="B1208">
        <v>42.336369551073503</v>
      </c>
      <c r="C1208">
        <v>194.17075208913599</v>
      </c>
      <c r="D1208">
        <v>43.284601878278501</v>
      </c>
      <c r="E1208">
        <v>3.3522894823176701</v>
      </c>
      <c r="F1208">
        <v>0.28655106376039802</v>
      </c>
      <c r="G1208">
        <v>0.963349193762568</v>
      </c>
      <c r="H1208">
        <v>10.815294117646999</v>
      </c>
      <c r="I1208">
        <v>2.2852422907488901</v>
      </c>
    </row>
    <row r="1209" spans="1:9" x14ac:dyDescent="0.25">
      <c r="A1209">
        <v>1207</v>
      </c>
      <c r="B1209">
        <v>43.550421644413198</v>
      </c>
      <c r="C1209">
        <v>158.62141641576099</v>
      </c>
      <c r="D1209">
        <v>41.228505641239003</v>
      </c>
      <c r="E1209">
        <v>3.3270667247964401</v>
      </c>
      <c r="F1209">
        <v>0.29074156164054199</v>
      </c>
      <c r="G1209">
        <v>0.96898952109009096</v>
      </c>
      <c r="H1209">
        <v>10.3362952836637</v>
      </c>
      <c r="I1209">
        <v>2.5264062883812302</v>
      </c>
    </row>
    <row r="1210" spans="1:9" x14ac:dyDescent="0.25">
      <c r="A1210">
        <v>1208</v>
      </c>
      <c r="B1210">
        <v>42.935568432670998</v>
      </c>
      <c r="C1210">
        <v>175.198765079591</v>
      </c>
      <c r="D1210">
        <v>41.356757930334702</v>
      </c>
      <c r="E1210">
        <v>5.4003072335976698</v>
      </c>
      <c r="F1210">
        <v>0.30171870184081101</v>
      </c>
      <c r="G1210">
        <v>0.93802773345199297</v>
      </c>
      <c r="H1210">
        <v>10.318784530386701</v>
      </c>
      <c r="I1210">
        <v>2.4189792663476801</v>
      </c>
    </row>
    <row r="1211" spans="1:9" x14ac:dyDescent="0.25">
      <c r="A1211">
        <v>1209</v>
      </c>
      <c r="B1211">
        <v>61.8124860646599</v>
      </c>
      <c r="C1211">
        <v>168.627074463463</v>
      </c>
      <c r="D1211">
        <v>43.875264248087703</v>
      </c>
      <c r="E1211">
        <v>7.2994215537479201</v>
      </c>
      <c r="F1211">
        <v>0.35381369313182498</v>
      </c>
      <c r="G1211">
        <v>0.91496430514867899</v>
      </c>
      <c r="H1211">
        <v>11.134011874469801</v>
      </c>
      <c r="I1211">
        <v>2.8757674250631902</v>
      </c>
    </row>
    <row r="1212" spans="1:9" x14ac:dyDescent="0.25">
      <c r="A1212">
        <v>1210</v>
      </c>
      <c r="B1212">
        <v>77.677425903369794</v>
      </c>
      <c r="C1212">
        <v>176.07395398141699</v>
      </c>
      <c r="D1212">
        <v>42.874735982742699</v>
      </c>
      <c r="E1212">
        <v>6.3327079165122404</v>
      </c>
      <c r="F1212">
        <v>0.41924744855872398</v>
      </c>
      <c r="G1212">
        <v>0.93112110113965496</v>
      </c>
      <c r="H1212">
        <v>11.4745508982035</v>
      </c>
      <c r="I1212">
        <v>2.9960084526884199</v>
      </c>
    </row>
    <row r="1213" spans="1:9" x14ac:dyDescent="0.25">
      <c r="A1213">
        <v>1211</v>
      </c>
      <c r="B1213">
        <v>74.578001752848294</v>
      </c>
      <c r="C1213">
        <v>131.44192213167699</v>
      </c>
      <c r="D1213">
        <v>42.7494581933571</v>
      </c>
      <c r="E1213">
        <v>6.2252243104514999</v>
      </c>
      <c r="F1213">
        <v>0.40748140744107902</v>
      </c>
      <c r="G1213">
        <v>0.91357811416183898</v>
      </c>
      <c r="H1213">
        <v>10.7213930348258</v>
      </c>
      <c r="I1213">
        <v>4.2050919377652001</v>
      </c>
    </row>
    <row r="1214" spans="1:9" x14ac:dyDescent="0.25">
      <c r="A1214">
        <v>1212</v>
      </c>
      <c r="B1214">
        <v>83.359290438965701</v>
      </c>
      <c r="C1214">
        <v>169.56692056583199</v>
      </c>
      <c r="D1214">
        <v>34.172053121844598</v>
      </c>
      <c r="E1214">
        <v>14.144446996687</v>
      </c>
      <c r="F1214">
        <v>0.44178328400615902</v>
      </c>
      <c r="G1214">
        <v>0.86081015192392096</v>
      </c>
      <c r="H1214">
        <v>7.0460971112476898</v>
      </c>
      <c r="I1214">
        <v>5.7852737085582104</v>
      </c>
    </row>
    <row r="1215" spans="1:9" x14ac:dyDescent="0.25">
      <c r="A1215">
        <v>1213</v>
      </c>
      <c r="B1215">
        <v>81.255632267441797</v>
      </c>
      <c r="C1215">
        <v>173.48587203637501</v>
      </c>
      <c r="D1215">
        <v>38.3992843911808</v>
      </c>
      <c r="E1215">
        <v>6.8573576877580802</v>
      </c>
      <c r="F1215">
        <v>0.42437424884612801</v>
      </c>
      <c r="G1215">
        <v>0.91868412173135405</v>
      </c>
      <c r="H1215">
        <v>7.9397417503586798</v>
      </c>
      <c r="I1215">
        <v>2.7806080525883301</v>
      </c>
    </row>
    <row r="1216" spans="1:9" x14ac:dyDescent="0.25">
      <c r="A1216">
        <v>1214</v>
      </c>
      <c r="B1216">
        <v>88.339991559994303</v>
      </c>
      <c r="C1216">
        <v>135.782569223785</v>
      </c>
      <c r="D1216">
        <v>34.28777282934</v>
      </c>
      <c r="E1216">
        <v>27.4800625958806</v>
      </c>
      <c r="F1216">
        <v>0.48127705423891898</v>
      </c>
      <c r="G1216">
        <v>0.71952519748419597</v>
      </c>
      <c r="H1216">
        <v>6.4619718309859104</v>
      </c>
      <c r="I1216">
        <v>10.631701631701601</v>
      </c>
    </row>
    <row r="1217" spans="1:9" x14ac:dyDescent="0.25">
      <c r="A1217">
        <v>1215</v>
      </c>
      <c r="B1217">
        <v>80.082225557461399</v>
      </c>
      <c r="C1217">
        <v>134.65958668197399</v>
      </c>
      <c r="D1217">
        <v>35.172036998420701</v>
      </c>
      <c r="E1217">
        <v>16.8389595725892</v>
      </c>
      <c r="F1217">
        <v>0.45964600013816798</v>
      </c>
      <c r="G1217">
        <v>0.79161223074375597</v>
      </c>
      <c r="H1217">
        <v>7.6114058355437599</v>
      </c>
      <c r="I1217">
        <v>6.6278409090909003</v>
      </c>
    </row>
    <row r="1218" spans="1:9" x14ac:dyDescent="0.25">
      <c r="A1218">
        <v>1216</v>
      </c>
      <c r="B1218">
        <v>72.173272535952293</v>
      </c>
      <c r="C1218">
        <v>142.55082548778799</v>
      </c>
      <c r="D1218">
        <v>35.101947635139702</v>
      </c>
      <c r="E1218">
        <v>9.3320539260941704</v>
      </c>
      <c r="F1218">
        <v>0.41651140165542999</v>
      </c>
      <c r="G1218">
        <v>0.89210639771629496</v>
      </c>
      <c r="H1218">
        <v>7.74176094441711</v>
      </c>
      <c r="I1218">
        <v>3.9357316087308001</v>
      </c>
    </row>
    <row r="1219" spans="1:9" x14ac:dyDescent="0.25">
      <c r="A1219">
        <v>1217</v>
      </c>
      <c r="B1219">
        <v>51.293091554153897</v>
      </c>
      <c r="C1219">
        <v>181.528997378768</v>
      </c>
      <c r="D1219">
        <v>35.455862874667403</v>
      </c>
      <c r="E1219">
        <v>9.1374666588789797</v>
      </c>
      <c r="F1219">
        <v>0.370042533932327</v>
      </c>
      <c r="G1219">
        <v>0.89509123204896002</v>
      </c>
      <c r="H1219">
        <v>8.5004299226139199</v>
      </c>
      <c r="I1219">
        <v>3.7508933129147501</v>
      </c>
    </row>
    <row r="1220" spans="1:9" x14ac:dyDescent="0.25">
      <c r="A1220">
        <v>1218</v>
      </c>
      <c r="B1220">
        <v>45.965790719696898</v>
      </c>
      <c r="C1220">
        <v>119.94932781799299</v>
      </c>
      <c r="D1220">
        <v>32.645844130189403</v>
      </c>
      <c r="E1220">
        <v>22.111400274241699</v>
      </c>
      <c r="F1220">
        <v>0.33008266799605201</v>
      </c>
      <c r="G1220">
        <v>0.67042924686056005</v>
      </c>
      <c r="H1220">
        <v>8.0914572864321599</v>
      </c>
      <c r="I1220">
        <v>7.7451456310679596</v>
      </c>
    </row>
    <row r="1221" spans="1:9" x14ac:dyDescent="0.25">
      <c r="A1221">
        <v>1219</v>
      </c>
      <c r="B1221">
        <v>47.921507064364199</v>
      </c>
      <c r="C1221">
        <v>188.17573666047201</v>
      </c>
      <c r="D1221">
        <v>37.562532264077497</v>
      </c>
      <c r="E1221">
        <v>15.6456983717813</v>
      </c>
      <c r="F1221">
        <v>0.34018170194488201</v>
      </c>
      <c r="G1221">
        <v>0.83133313137329401</v>
      </c>
      <c r="H1221">
        <v>8.9437105112004591</v>
      </c>
      <c r="I1221">
        <v>5.1955521472392601</v>
      </c>
    </row>
    <row r="1222" spans="1:9" x14ac:dyDescent="0.25">
      <c r="A1222">
        <v>1220</v>
      </c>
      <c r="B1222">
        <v>60.265633882887997</v>
      </c>
      <c r="C1222">
        <v>125.650773993808</v>
      </c>
      <c r="D1222">
        <v>31.0771263715469</v>
      </c>
      <c r="E1222">
        <v>18.789056281509598</v>
      </c>
      <c r="F1222">
        <v>0.44045710572199498</v>
      </c>
      <c r="G1222">
        <v>0.78584452919932601</v>
      </c>
      <c r="H1222">
        <v>8.9695290858725691</v>
      </c>
      <c r="I1222">
        <v>7.9730458221024199</v>
      </c>
    </row>
    <row r="1223" spans="1:9" x14ac:dyDescent="0.25">
      <c r="A1223">
        <v>1221</v>
      </c>
      <c r="B1223">
        <v>53.141658900279502</v>
      </c>
      <c r="C1223">
        <v>141.66195190947599</v>
      </c>
      <c r="D1223">
        <v>32.672052862420799</v>
      </c>
      <c r="E1223">
        <v>11.836787709769601</v>
      </c>
      <c r="F1223">
        <v>0.39321735203281899</v>
      </c>
      <c r="G1223">
        <v>0.853487226152983</v>
      </c>
      <c r="H1223">
        <v>8.4370535714285708</v>
      </c>
      <c r="I1223">
        <v>4.7752161383285303</v>
      </c>
    </row>
    <row r="1224" spans="1:9" x14ac:dyDescent="0.25">
      <c r="A1224">
        <v>1222</v>
      </c>
      <c r="B1224">
        <v>95.359414016980196</v>
      </c>
      <c r="C1224">
        <v>164.15565693430599</v>
      </c>
      <c r="D1224">
        <v>43.338496641907099</v>
      </c>
      <c r="E1224">
        <v>8.4520079468818903</v>
      </c>
      <c r="F1224">
        <v>0.49382799777867398</v>
      </c>
      <c r="G1224">
        <v>0.90297062072705603</v>
      </c>
      <c r="H1224">
        <v>10.039975399753899</v>
      </c>
      <c r="I1224">
        <v>3.3342566943674901</v>
      </c>
    </row>
    <row r="1225" spans="1:9" x14ac:dyDescent="0.25">
      <c r="A1225">
        <v>1223</v>
      </c>
      <c r="B1225">
        <v>100.46957491634601</v>
      </c>
      <c r="C1225">
        <v>178.13344297623701</v>
      </c>
      <c r="D1225">
        <v>34.270757477812602</v>
      </c>
      <c r="E1225">
        <v>11.8484295086571</v>
      </c>
      <c r="F1225">
        <v>0.51357065262573498</v>
      </c>
      <c r="G1225">
        <v>0.89228324340280896</v>
      </c>
      <c r="H1225">
        <v>7.8773784355179703</v>
      </c>
      <c r="I1225">
        <v>5.1815068493150598</v>
      </c>
    </row>
    <row r="1226" spans="1:9" x14ac:dyDescent="0.25">
      <c r="A1226">
        <v>1224</v>
      </c>
      <c r="B1226">
        <v>81.993117095414206</v>
      </c>
      <c r="C1226">
        <v>141.772160210111</v>
      </c>
      <c r="D1226">
        <v>39.012246907798101</v>
      </c>
      <c r="E1226">
        <v>26.711687817186</v>
      </c>
      <c r="F1226">
        <v>0.45379318860825302</v>
      </c>
      <c r="G1226">
        <v>0.72410287928930395</v>
      </c>
      <c r="H1226">
        <v>8.0222621184919198</v>
      </c>
      <c r="I1226">
        <v>10.5233644859813</v>
      </c>
    </row>
    <row r="1227" spans="1:9" x14ac:dyDescent="0.25">
      <c r="A1227">
        <v>1225</v>
      </c>
      <c r="B1227">
        <v>75.699356731745794</v>
      </c>
      <c r="C1227">
        <v>115.244382022471</v>
      </c>
      <c r="D1227">
        <v>40.335440922164103</v>
      </c>
      <c r="E1227">
        <v>30.644099129368598</v>
      </c>
      <c r="F1227">
        <v>0.42285659821833499</v>
      </c>
      <c r="G1227">
        <v>0.61751657064403198</v>
      </c>
      <c r="H1227">
        <v>7.8769730733519001</v>
      </c>
      <c r="I1227">
        <v>13.2836879432624</v>
      </c>
    </row>
    <row r="1228" spans="1:9" x14ac:dyDescent="0.25">
      <c r="A1228">
        <v>1226</v>
      </c>
      <c r="B1228">
        <v>51.070333633904397</v>
      </c>
      <c r="C1228">
        <v>129.48904973439701</v>
      </c>
      <c r="D1228">
        <v>41.6693564781609</v>
      </c>
      <c r="E1228">
        <v>4.9959974895553199</v>
      </c>
      <c r="F1228">
        <v>0.33499820914696499</v>
      </c>
      <c r="G1228">
        <v>0.94567360172848702</v>
      </c>
      <c r="H1228">
        <v>10.155489319423699</v>
      </c>
      <c r="I1228">
        <v>3.4219333425528902</v>
      </c>
    </row>
    <row r="1229" spans="1:9" x14ac:dyDescent="0.25">
      <c r="A1229">
        <v>1227</v>
      </c>
      <c r="B1229">
        <v>63.788559448936802</v>
      </c>
      <c r="C1229">
        <v>125.127524608093</v>
      </c>
      <c r="D1229">
        <v>37.629091105951197</v>
      </c>
      <c r="E1229">
        <v>4.1319914534402304</v>
      </c>
      <c r="F1229">
        <v>0.42003342926502102</v>
      </c>
      <c r="G1229">
        <v>0.944024694485049</v>
      </c>
      <c r="H1229">
        <v>9.1573521432447098</v>
      </c>
      <c r="I1229">
        <v>2.9580019880715702</v>
      </c>
    </row>
    <row r="1230" spans="1:9" x14ac:dyDescent="0.25">
      <c r="A1230">
        <v>1228</v>
      </c>
      <c r="B1230">
        <v>48.288649461287797</v>
      </c>
      <c r="C1230">
        <v>174.73419572553399</v>
      </c>
      <c r="D1230">
        <v>38.803034356628203</v>
      </c>
      <c r="E1230">
        <v>7.8631818477696598</v>
      </c>
      <c r="F1230">
        <v>0.31765368597092197</v>
      </c>
      <c r="G1230">
        <v>0.91256251619516804</v>
      </c>
      <c r="H1230">
        <v>9.6571428571428495</v>
      </c>
      <c r="I1230">
        <v>3.1704943557804501</v>
      </c>
    </row>
    <row r="1231" spans="1:9" x14ac:dyDescent="0.25">
      <c r="A1231">
        <v>1229</v>
      </c>
      <c r="B1231">
        <v>53.625993967644597</v>
      </c>
      <c r="C1231">
        <v>136.597889732738</v>
      </c>
      <c r="D1231">
        <v>35.9714020187279</v>
      </c>
      <c r="E1231">
        <v>9.7285069702897999</v>
      </c>
      <c r="F1231">
        <v>0.377271198449183</v>
      </c>
      <c r="G1231">
        <v>0.874901109958793</v>
      </c>
      <c r="H1231">
        <v>9.3941532258064502</v>
      </c>
      <c r="I1231">
        <v>3.6160525698192898</v>
      </c>
    </row>
    <row r="1232" spans="1:9" x14ac:dyDescent="0.25">
      <c r="A1232">
        <v>1230</v>
      </c>
      <c r="B1232">
        <v>59.211127536621397</v>
      </c>
      <c r="C1232">
        <v>169.36238349398499</v>
      </c>
      <c r="D1232">
        <v>28.0360919146787</v>
      </c>
      <c r="E1232">
        <v>6.3687488473096803</v>
      </c>
      <c r="F1232">
        <v>0.41343794736424699</v>
      </c>
      <c r="G1232">
        <v>0.92642310510153303</v>
      </c>
      <c r="H1232">
        <v>6.47174986286341</v>
      </c>
      <c r="I1232">
        <v>2.80068728522336</v>
      </c>
    </row>
    <row r="1233" spans="1:9" x14ac:dyDescent="0.25">
      <c r="A1233">
        <v>1231</v>
      </c>
      <c r="B1233">
        <v>61.092832333438501</v>
      </c>
      <c r="C1233">
        <v>145.659142000749</v>
      </c>
      <c r="D1233">
        <v>36.751951179687303</v>
      </c>
      <c r="E1233">
        <v>7.09435669879361</v>
      </c>
      <c r="F1233">
        <v>0.38521467923762498</v>
      </c>
      <c r="G1233">
        <v>0.90196356081895701</v>
      </c>
      <c r="H1233">
        <v>10.0217809096732</v>
      </c>
      <c r="I1233">
        <v>2.94263322884012</v>
      </c>
    </row>
    <row r="1234" spans="1:9" x14ac:dyDescent="0.25">
      <c r="A1234">
        <v>1232</v>
      </c>
      <c r="B1234">
        <v>69.653639682198801</v>
      </c>
      <c r="C1234">
        <v>178.281781701444</v>
      </c>
      <c r="D1234">
        <v>39.5141350643405</v>
      </c>
      <c r="E1234">
        <v>6.1717009100810296</v>
      </c>
      <c r="F1234">
        <v>0.41588418395816301</v>
      </c>
      <c r="G1234">
        <v>0.92771817651307598</v>
      </c>
      <c r="H1234">
        <v>10.3504007123775</v>
      </c>
      <c r="I1234">
        <v>2.8377777777777702</v>
      </c>
    </row>
    <row r="1235" spans="1:9" x14ac:dyDescent="0.25">
      <c r="A1235">
        <v>1233</v>
      </c>
      <c r="B1235">
        <v>69.386479282771901</v>
      </c>
      <c r="C1235">
        <v>151.169253773853</v>
      </c>
      <c r="D1235">
        <v>39.692057793882498</v>
      </c>
      <c r="E1235">
        <v>9.1945905090260993</v>
      </c>
      <c r="F1235">
        <v>0.40860256816691698</v>
      </c>
      <c r="G1235">
        <v>0.91025526756484298</v>
      </c>
      <c r="H1235">
        <v>10.629253428136099</v>
      </c>
      <c r="I1235">
        <v>4.4845384265575197</v>
      </c>
    </row>
    <row r="1236" spans="1:9" x14ac:dyDescent="0.25">
      <c r="A1236">
        <v>1234</v>
      </c>
      <c r="B1236">
        <v>71.007778738115803</v>
      </c>
      <c r="C1236">
        <v>137.17240444564899</v>
      </c>
      <c r="D1236">
        <v>41.173615829812398</v>
      </c>
      <c r="E1236">
        <v>18.8560542189751</v>
      </c>
      <c r="F1236">
        <v>0.41827692826996299</v>
      </c>
      <c r="G1236">
        <v>0.74796381983657501</v>
      </c>
      <c r="H1236">
        <v>10.8507980569049</v>
      </c>
      <c r="I1236">
        <v>5.7963340122199503</v>
      </c>
    </row>
    <row r="1237" spans="1:9" x14ac:dyDescent="0.25">
      <c r="A1237">
        <v>1235</v>
      </c>
      <c r="B1237">
        <v>71.376794387479706</v>
      </c>
      <c r="C1237">
        <v>107.68156424580999</v>
      </c>
      <c r="D1237">
        <v>34.426007484516603</v>
      </c>
      <c r="E1237">
        <v>31.534923592915899</v>
      </c>
      <c r="F1237">
        <v>0.431874028833653</v>
      </c>
      <c r="G1237">
        <v>0.64802237324683798</v>
      </c>
      <c r="H1237">
        <v>8.6827182718271807</v>
      </c>
      <c r="I1237">
        <v>11.9692307692307</v>
      </c>
    </row>
    <row r="1238" spans="1:9" x14ac:dyDescent="0.25">
      <c r="A1238">
        <v>1236</v>
      </c>
      <c r="B1238">
        <v>57.352255054432298</v>
      </c>
      <c r="C1238">
        <v>151.11335360796201</v>
      </c>
      <c r="D1238">
        <v>38.013104876383899</v>
      </c>
      <c r="E1238">
        <v>19.110944547054601</v>
      </c>
      <c r="F1238">
        <v>0.36429084138941398</v>
      </c>
      <c r="G1238">
        <v>0.73995946640653198</v>
      </c>
      <c r="H1238">
        <v>7.8389057750759799</v>
      </c>
      <c r="I1238">
        <v>4.4324817518248096</v>
      </c>
    </row>
    <row r="1239" spans="1:9" x14ac:dyDescent="0.25">
      <c r="A1239">
        <v>1237</v>
      </c>
      <c r="B1239">
        <v>85.063678043810498</v>
      </c>
      <c r="C1239">
        <v>156.814252534979</v>
      </c>
      <c r="D1239">
        <v>27.861660929256502</v>
      </c>
      <c r="E1239">
        <v>10.040533235247601</v>
      </c>
      <c r="F1239">
        <v>0.52930469306393901</v>
      </c>
      <c r="G1239">
        <v>0.88386804186823398</v>
      </c>
      <c r="H1239">
        <v>6.7050798258345399</v>
      </c>
      <c r="I1239">
        <v>3.9946259673258799</v>
      </c>
    </row>
    <row r="1240" spans="1:9" x14ac:dyDescent="0.25">
      <c r="A1240">
        <v>1238</v>
      </c>
      <c r="B1240">
        <v>90.295860903843405</v>
      </c>
      <c r="C1240">
        <v>164.61961100654199</v>
      </c>
      <c r="D1240">
        <v>34.026015640850801</v>
      </c>
      <c r="E1240">
        <v>9.9800727126823592</v>
      </c>
      <c r="F1240">
        <v>0.56578296758121505</v>
      </c>
      <c r="G1240">
        <v>0.89928091268022203</v>
      </c>
      <c r="H1240">
        <v>7.9237072619384001</v>
      </c>
      <c r="I1240">
        <v>3.8437203416640302</v>
      </c>
    </row>
    <row r="1241" spans="1:9" x14ac:dyDescent="0.25">
      <c r="A1241">
        <v>1239</v>
      </c>
      <c r="B1241">
        <v>78.796955128205099</v>
      </c>
      <c r="C1241">
        <v>160.45201872440001</v>
      </c>
      <c r="D1241">
        <v>35.969012214931702</v>
      </c>
      <c r="E1241">
        <v>10.292044478387799</v>
      </c>
      <c r="F1241">
        <v>0.42432989261677401</v>
      </c>
      <c r="G1241">
        <v>0.8865246685289</v>
      </c>
      <c r="H1241">
        <v>7.5530458590006804</v>
      </c>
      <c r="I1241">
        <v>3.6640134059488898</v>
      </c>
    </row>
    <row r="1242" spans="1:9" x14ac:dyDescent="0.25">
      <c r="A1242">
        <v>1240</v>
      </c>
      <c r="B1242">
        <v>50.312874641647099</v>
      </c>
      <c r="C1242">
        <v>174.17857142857099</v>
      </c>
      <c r="D1242">
        <v>40.590185390290799</v>
      </c>
      <c r="E1242">
        <v>7.6635583525378301</v>
      </c>
      <c r="F1242">
        <v>0.32084037140084698</v>
      </c>
      <c r="G1242">
        <v>0.91783047501124404</v>
      </c>
      <c r="H1242">
        <v>10.1811827956989</v>
      </c>
      <c r="I1242">
        <v>2.96747311827956</v>
      </c>
    </row>
    <row r="1243" spans="1:9" x14ac:dyDescent="0.25">
      <c r="A1243">
        <v>1241</v>
      </c>
      <c r="B1243">
        <v>56.318973709217602</v>
      </c>
      <c r="C1243">
        <v>136.851182197496</v>
      </c>
      <c r="D1243">
        <v>37.634143852999102</v>
      </c>
      <c r="E1243">
        <v>19.401183466109401</v>
      </c>
      <c r="F1243">
        <v>0.37084010227182401</v>
      </c>
      <c r="G1243">
        <v>0.77848759772125897</v>
      </c>
      <c r="H1243">
        <v>9.5410803449841097</v>
      </c>
      <c r="I1243">
        <v>7.5515771526001698</v>
      </c>
    </row>
    <row r="1244" spans="1:9" x14ac:dyDescent="0.25">
      <c r="A1244">
        <v>1242</v>
      </c>
      <c r="B1244">
        <v>77.315205772314201</v>
      </c>
      <c r="C1244">
        <v>170.49080987937899</v>
      </c>
      <c r="D1244">
        <v>37.294210725032798</v>
      </c>
      <c r="E1244">
        <v>14.031963172316299</v>
      </c>
      <c r="F1244">
        <v>0.41862797173503602</v>
      </c>
      <c r="G1244">
        <v>0.87186618061799903</v>
      </c>
      <c r="H1244">
        <v>8.1760133259300396</v>
      </c>
      <c r="I1244">
        <v>4.7556154537286597</v>
      </c>
    </row>
    <row r="1245" spans="1:9" x14ac:dyDescent="0.25">
      <c r="A1245">
        <v>1243</v>
      </c>
      <c r="B1245">
        <v>64.008265027322395</v>
      </c>
      <c r="C1245">
        <v>147.67747273411001</v>
      </c>
      <c r="D1245">
        <v>32.9172694662293</v>
      </c>
      <c r="E1245">
        <v>11.7251626523708</v>
      </c>
      <c r="F1245">
        <v>0.44292400589219799</v>
      </c>
      <c r="G1245">
        <v>0.87656364114589203</v>
      </c>
      <c r="H1245">
        <v>8.4535120955989491</v>
      </c>
      <c r="I1245">
        <v>4.75992063492063</v>
      </c>
    </row>
    <row r="1246" spans="1:9" x14ac:dyDescent="0.25">
      <c r="A1246">
        <v>1244</v>
      </c>
      <c r="B1246">
        <v>51.941858982532104</v>
      </c>
      <c r="C1246">
        <v>163.89700492859799</v>
      </c>
      <c r="D1246">
        <v>42.813282066897301</v>
      </c>
      <c r="E1246">
        <v>8.1605120006881204</v>
      </c>
      <c r="F1246">
        <v>0.34204626856369302</v>
      </c>
      <c r="G1246">
        <v>0.89899282674478598</v>
      </c>
      <c r="H1246">
        <v>11.207843137254899</v>
      </c>
      <c r="I1246">
        <v>3.7582113177681</v>
      </c>
    </row>
    <row r="1247" spans="1:9" x14ac:dyDescent="0.25">
      <c r="A1247">
        <v>1245</v>
      </c>
      <c r="B1247">
        <v>55.534947716015402</v>
      </c>
      <c r="C1247">
        <v>111.467633928571</v>
      </c>
      <c r="D1247">
        <v>48.989020236324599</v>
      </c>
      <c r="E1247">
        <v>39.565404282901397</v>
      </c>
      <c r="F1247">
        <v>0.33000578222828503</v>
      </c>
      <c r="G1247">
        <v>0.64644317765663095</v>
      </c>
      <c r="H1247">
        <v>15.588507877664499</v>
      </c>
      <c r="I1247">
        <v>20.0668604651162</v>
      </c>
    </row>
    <row r="1248" spans="1:9" x14ac:dyDescent="0.25">
      <c r="A1248">
        <v>1246</v>
      </c>
      <c r="B1248">
        <v>55.786226318484303</v>
      </c>
      <c r="C1248">
        <v>119.690625</v>
      </c>
      <c r="D1248">
        <v>45.180626909538297</v>
      </c>
      <c r="E1248">
        <v>17.810105102160399</v>
      </c>
      <c r="F1248">
        <v>0.34689193248324302</v>
      </c>
      <c r="G1248">
        <v>0.72116562275642004</v>
      </c>
      <c r="H1248">
        <v>14.541594454072699</v>
      </c>
      <c r="I1248">
        <v>6.59154929577464</v>
      </c>
    </row>
    <row r="1249" spans="1:9" x14ac:dyDescent="0.25">
      <c r="A1249">
        <v>1247</v>
      </c>
      <c r="B1249">
        <v>52.234715025906702</v>
      </c>
      <c r="C1249">
        <v>152.94951989980501</v>
      </c>
      <c r="D1249">
        <v>33.893041747127199</v>
      </c>
      <c r="E1249">
        <v>5.9839855801500299</v>
      </c>
      <c r="F1249">
        <v>0.350345878431289</v>
      </c>
      <c r="G1249">
        <v>0.93187601562792199</v>
      </c>
      <c r="H1249">
        <v>8.3292543021032497</v>
      </c>
      <c r="I1249">
        <v>2.5034663380064699</v>
      </c>
    </row>
    <row r="1250" spans="1:9" x14ac:dyDescent="0.25">
      <c r="A1250">
        <v>1248</v>
      </c>
      <c r="B1250">
        <v>56.111664162283901</v>
      </c>
      <c r="C1250">
        <v>142.835331734612</v>
      </c>
      <c r="D1250">
        <v>32.791605224153699</v>
      </c>
      <c r="E1250">
        <v>13.4063937343763</v>
      </c>
      <c r="F1250">
        <v>0.36915116067841502</v>
      </c>
      <c r="G1250">
        <v>0.83157899357346299</v>
      </c>
      <c r="H1250">
        <v>7.6880884158821097</v>
      </c>
      <c r="I1250">
        <v>3.95705521472392</v>
      </c>
    </row>
    <row r="1251" spans="1:9" x14ac:dyDescent="0.25">
      <c r="A1251">
        <v>1249</v>
      </c>
      <c r="B1251">
        <v>57.3610662358643</v>
      </c>
      <c r="C1251">
        <v>98.622888798810905</v>
      </c>
      <c r="D1251">
        <v>35.622686642784402</v>
      </c>
      <c r="E1251">
        <v>7.9183213016808303</v>
      </c>
      <c r="F1251">
        <v>0.363970611288844</v>
      </c>
      <c r="G1251">
        <v>0.87911501303533401</v>
      </c>
      <c r="H1251">
        <v>7.7875053123671902</v>
      </c>
      <c r="I1251">
        <v>4.9221879815100102</v>
      </c>
    </row>
    <row r="1252" spans="1:9" x14ac:dyDescent="0.25">
      <c r="A1252">
        <v>1250</v>
      </c>
      <c r="B1252">
        <v>52.808496515101197</v>
      </c>
      <c r="C1252">
        <v>114.38019323671401</v>
      </c>
      <c r="D1252">
        <v>43.920313856252797</v>
      </c>
      <c r="E1252">
        <v>9.7243019829696404</v>
      </c>
      <c r="F1252">
        <v>0.33504564352306798</v>
      </c>
      <c r="G1252">
        <v>0.87744953643454504</v>
      </c>
      <c r="H1252">
        <v>11.546181172291201</v>
      </c>
      <c r="I1252">
        <v>4.3284753363228701</v>
      </c>
    </row>
    <row r="1253" spans="1:9" x14ac:dyDescent="0.25">
      <c r="A1253">
        <v>1251</v>
      </c>
      <c r="B1253">
        <v>48.177213413778503</v>
      </c>
      <c r="C1253">
        <v>172.29459943690799</v>
      </c>
      <c r="D1253">
        <v>45.344172246115797</v>
      </c>
      <c r="E1253">
        <v>10.634906392101399</v>
      </c>
      <c r="F1253">
        <v>0.31109061378672698</v>
      </c>
      <c r="G1253">
        <v>0.86903474119097901</v>
      </c>
      <c r="H1253">
        <v>12.5005586592178</v>
      </c>
      <c r="I1253">
        <v>4.2039329934450098</v>
      </c>
    </row>
    <row r="1254" spans="1:9" x14ac:dyDescent="0.25">
      <c r="A1254">
        <v>1252</v>
      </c>
      <c r="B1254">
        <v>43.280372471991797</v>
      </c>
      <c r="C1254">
        <v>148.84430657983901</v>
      </c>
      <c r="D1254">
        <v>41.9318651554863</v>
      </c>
      <c r="E1254">
        <v>4.0972499360401402</v>
      </c>
      <c r="F1254">
        <v>0.27178082495101802</v>
      </c>
      <c r="G1254">
        <v>0.97037375728511599</v>
      </c>
      <c r="H1254">
        <v>9.85315533980582</v>
      </c>
      <c r="I1254">
        <v>2.5589519650654999</v>
      </c>
    </row>
    <row r="1255" spans="1:9" x14ac:dyDescent="0.25">
      <c r="A1255">
        <v>1253</v>
      </c>
      <c r="B1255">
        <v>47.167140230653501</v>
      </c>
      <c r="C1255">
        <v>131.583857658586</v>
      </c>
      <c r="D1255">
        <v>44.855403839460202</v>
      </c>
      <c r="E1255">
        <v>6.3455600649189403</v>
      </c>
      <c r="F1255">
        <v>0.29343809666994097</v>
      </c>
      <c r="G1255">
        <v>0.91697624372242603</v>
      </c>
      <c r="H1255">
        <v>11.990384615384601</v>
      </c>
      <c r="I1255">
        <v>3.99701135684399</v>
      </c>
    </row>
    <row r="1256" spans="1:9" x14ac:dyDescent="0.25">
      <c r="A1256">
        <v>1254</v>
      </c>
      <c r="B1256">
        <v>52.187298018828102</v>
      </c>
      <c r="C1256">
        <v>151.722747635639</v>
      </c>
      <c r="D1256">
        <v>39.215530897526897</v>
      </c>
      <c r="E1256">
        <v>8.8710680489814706</v>
      </c>
      <c r="F1256">
        <v>0.33213451029021102</v>
      </c>
      <c r="G1256">
        <v>0.90776288493162205</v>
      </c>
      <c r="H1256">
        <v>10.430292598967201</v>
      </c>
      <c r="I1256">
        <v>4.0223448275861999</v>
      </c>
    </row>
    <row r="1257" spans="1:9" x14ac:dyDescent="0.25">
      <c r="A1257">
        <v>1255</v>
      </c>
      <c r="B1257">
        <v>55.493757094211098</v>
      </c>
      <c r="C1257">
        <v>158.970054232492</v>
      </c>
      <c r="D1257">
        <v>38.206078952977101</v>
      </c>
      <c r="E1257">
        <v>7.9900762862092698</v>
      </c>
      <c r="F1257">
        <v>0.36113291426400002</v>
      </c>
      <c r="G1257">
        <v>0.92838552749983905</v>
      </c>
      <c r="H1257">
        <v>9.5896877269426195</v>
      </c>
      <c r="I1257">
        <v>4.1407377706495501</v>
      </c>
    </row>
    <row r="1258" spans="1:9" x14ac:dyDescent="0.25">
      <c r="A1258">
        <v>1256</v>
      </c>
      <c r="B1258">
        <v>76.988498601181206</v>
      </c>
      <c r="C1258">
        <v>133.85609593604201</v>
      </c>
      <c r="D1258">
        <v>42.517506925241598</v>
      </c>
      <c r="E1258">
        <v>23.130371018742501</v>
      </c>
      <c r="F1258">
        <v>0.45059598717070898</v>
      </c>
      <c r="G1258">
        <v>0.71763830475461299</v>
      </c>
      <c r="H1258">
        <v>15.8063241106719</v>
      </c>
      <c r="I1258">
        <v>6.6887550200803201</v>
      </c>
    </row>
    <row r="1259" spans="1:9" x14ac:dyDescent="0.25">
      <c r="A1259">
        <v>1257</v>
      </c>
      <c r="B1259">
        <v>71.604026845637506</v>
      </c>
      <c r="C1259">
        <v>134.70837083708301</v>
      </c>
      <c r="D1259">
        <v>38.709638260358098</v>
      </c>
      <c r="E1259">
        <v>25.222184851042201</v>
      </c>
      <c r="F1259">
        <v>0.39818712203558299</v>
      </c>
      <c r="G1259">
        <v>0.71092949694526097</v>
      </c>
      <c r="H1259">
        <v>8.8861959957850303</v>
      </c>
      <c r="I1259">
        <v>8.5407725321888393</v>
      </c>
    </row>
    <row r="1260" spans="1:9" x14ac:dyDescent="0.25">
      <c r="A1260">
        <v>1258</v>
      </c>
      <c r="B1260">
        <v>88.406414300736003</v>
      </c>
      <c r="C1260">
        <v>177.225820195994</v>
      </c>
      <c r="D1260">
        <v>29.798305768089801</v>
      </c>
      <c r="E1260">
        <v>5.2665700548400904</v>
      </c>
      <c r="F1260">
        <v>0.493673335591301</v>
      </c>
      <c r="G1260">
        <v>0.93730334621174805</v>
      </c>
      <c r="H1260">
        <v>6.5899908172635397</v>
      </c>
      <c r="I1260">
        <v>2.4641275465013202</v>
      </c>
    </row>
    <row r="1261" spans="1:9" x14ac:dyDescent="0.25">
      <c r="A1261">
        <v>1259</v>
      </c>
      <c r="B1261">
        <v>40.9362653745806</v>
      </c>
      <c r="C1261">
        <v>188.97131882202299</v>
      </c>
      <c r="D1261">
        <v>39.213430167903603</v>
      </c>
      <c r="E1261">
        <v>5.0467836163681996</v>
      </c>
      <c r="F1261">
        <v>0.29953644214266301</v>
      </c>
      <c r="G1261">
        <v>0.94870164437149695</v>
      </c>
      <c r="H1261">
        <v>11.317927882173599</v>
      </c>
      <c r="I1261">
        <v>2.7631641648796701</v>
      </c>
    </row>
    <row r="1262" spans="1:9" x14ac:dyDescent="0.25">
      <c r="A1262">
        <v>1260</v>
      </c>
      <c r="B1262">
        <v>39.882748848742402</v>
      </c>
      <c r="C1262">
        <v>121.9136331192</v>
      </c>
      <c r="D1262">
        <v>39.519978270082198</v>
      </c>
      <c r="E1262">
        <v>25.691815179063202</v>
      </c>
      <c r="F1262">
        <v>0.29382639267515698</v>
      </c>
      <c r="G1262">
        <v>0.66728192002429498</v>
      </c>
      <c r="H1262">
        <v>11.035872235872199</v>
      </c>
      <c r="I1262">
        <v>7.5896860986546999</v>
      </c>
    </row>
    <row r="1263" spans="1:9" x14ac:dyDescent="0.25">
      <c r="A1263">
        <v>1261</v>
      </c>
      <c r="B1263">
        <v>33.169392712550597</v>
      </c>
      <c r="C1263">
        <v>131.24770810414299</v>
      </c>
      <c r="D1263">
        <v>42.371062257032499</v>
      </c>
      <c r="E1263">
        <v>7.7874696174153799</v>
      </c>
      <c r="F1263">
        <v>0.241629061367401</v>
      </c>
      <c r="G1263">
        <v>0.89869589333144395</v>
      </c>
      <c r="H1263">
        <v>11.2390879478827</v>
      </c>
      <c r="I1263">
        <v>3.1202501202501201</v>
      </c>
    </row>
    <row r="1264" spans="1:9" x14ac:dyDescent="0.25">
      <c r="A1264">
        <v>1262</v>
      </c>
      <c r="B1264">
        <v>31.889789533560801</v>
      </c>
      <c r="C1264">
        <v>163.111061502399</v>
      </c>
      <c r="D1264">
        <v>41.5506143611018</v>
      </c>
      <c r="E1264">
        <v>11.934184789461399</v>
      </c>
      <c r="F1264">
        <v>0.237210675674426</v>
      </c>
      <c r="G1264">
        <v>0.86829905329085799</v>
      </c>
      <c r="H1264">
        <v>11.343713956170699</v>
      </c>
      <c r="I1264">
        <v>4.8289709573323698</v>
      </c>
    </row>
    <row r="1265" spans="1:9" x14ac:dyDescent="0.25">
      <c r="A1265">
        <v>1263</v>
      </c>
      <c r="B1265">
        <v>86.711391018619906</v>
      </c>
      <c r="C1265">
        <v>171.984653785707</v>
      </c>
      <c r="D1265">
        <v>45.866586402840603</v>
      </c>
      <c r="E1265">
        <v>5.25913973426829</v>
      </c>
      <c r="F1265">
        <v>0.44199280844261402</v>
      </c>
      <c r="G1265">
        <v>0.93117039008401503</v>
      </c>
      <c r="H1265">
        <v>10.9446254071661</v>
      </c>
      <c r="I1265">
        <v>2.7778908104442102</v>
      </c>
    </row>
    <row r="1266" spans="1:9" x14ac:dyDescent="0.25">
      <c r="A1266">
        <v>1264</v>
      </c>
      <c r="B1266">
        <v>48.800025853153997</v>
      </c>
      <c r="C1266">
        <v>173.99742120343799</v>
      </c>
      <c r="D1266">
        <v>31.141930116585002</v>
      </c>
      <c r="E1266">
        <v>11.669558278086599</v>
      </c>
      <c r="F1266">
        <v>0.34707574557264997</v>
      </c>
      <c r="G1266">
        <v>0.87833546050674904</v>
      </c>
      <c r="H1266">
        <v>8.2114255205552595</v>
      </c>
      <c r="I1266">
        <v>4.3284646739130404</v>
      </c>
    </row>
    <row r="1267" spans="1:9" x14ac:dyDescent="0.25">
      <c r="A1267">
        <v>1265</v>
      </c>
      <c r="B1267">
        <v>38.0430578637256</v>
      </c>
      <c r="C1267">
        <v>161.92605384342801</v>
      </c>
      <c r="D1267">
        <v>41.470601546668398</v>
      </c>
      <c r="E1267">
        <v>5.1701569621447803</v>
      </c>
      <c r="F1267">
        <v>0.26912344342844402</v>
      </c>
      <c r="G1267">
        <v>0.94389545476068404</v>
      </c>
      <c r="H1267">
        <v>10.609638554216801</v>
      </c>
      <c r="I1267">
        <v>3.0469409282700401</v>
      </c>
    </row>
    <row r="1268" spans="1:9" x14ac:dyDescent="0.25">
      <c r="A1268">
        <v>1266</v>
      </c>
      <c r="B1268">
        <v>63.242728856721598</v>
      </c>
      <c r="C1268">
        <v>185.498482615104</v>
      </c>
      <c r="D1268">
        <v>45.861677408420299</v>
      </c>
      <c r="E1268">
        <v>9.0489330923034696</v>
      </c>
      <c r="F1268">
        <v>0.37412754060109898</v>
      </c>
      <c r="G1268">
        <v>0.91060021275394698</v>
      </c>
      <c r="H1268">
        <v>11.5078369905956</v>
      </c>
      <c r="I1268">
        <v>4.1038203557888497</v>
      </c>
    </row>
    <row r="1269" spans="1:9" x14ac:dyDescent="0.25">
      <c r="A1269">
        <v>1267</v>
      </c>
      <c r="B1269">
        <v>68.041941440253197</v>
      </c>
      <c r="C1269">
        <v>193.75071390798499</v>
      </c>
      <c r="D1269">
        <v>43.805948067710403</v>
      </c>
      <c r="E1269">
        <v>8.3747067087745108</v>
      </c>
      <c r="F1269">
        <v>0.39906499873943102</v>
      </c>
      <c r="G1269">
        <v>0.92659897169426297</v>
      </c>
      <c r="H1269">
        <v>10.9916420845624</v>
      </c>
      <c r="I1269">
        <v>3.6614399999999998</v>
      </c>
    </row>
    <row r="1270" spans="1:9" x14ac:dyDescent="0.25">
      <c r="A1270">
        <v>1268</v>
      </c>
      <c r="B1270">
        <v>71.863386036596197</v>
      </c>
      <c r="C1270">
        <v>186.72117835338699</v>
      </c>
      <c r="D1270">
        <v>44.509881446096998</v>
      </c>
      <c r="E1270">
        <v>5.0479622720927502</v>
      </c>
      <c r="F1270">
        <v>0.39428661558502698</v>
      </c>
      <c r="G1270">
        <v>0.94336791620204796</v>
      </c>
      <c r="H1270">
        <v>10.865612648221299</v>
      </c>
      <c r="I1270">
        <v>2.6904534606205202</v>
      </c>
    </row>
    <row r="1271" spans="1:9" x14ac:dyDescent="0.25">
      <c r="A1271">
        <v>1269</v>
      </c>
      <c r="B1271">
        <v>60.166031987814101</v>
      </c>
      <c r="C1271">
        <v>204.174220129487</v>
      </c>
      <c r="D1271">
        <v>46.409492179940003</v>
      </c>
      <c r="E1271">
        <v>5.4807671593399396</v>
      </c>
      <c r="F1271">
        <v>0.36273331911009099</v>
      </c>
      <c r="G1271">
        <v>0.94107336126727703</v>
      </c>
      <c r="H1271">
        <v>10.6601941747572</v>
      </c>
      <c r="I1271">
        <v>2.4370347394540901</v>
      </c>
    </row>
    <row r="1272" spans="1:9" x14ac:dyDescent="0.25">
      <c r="A1272">
        <v>1270</v>
      </c>
      <c r="B1272">
        <v>46.438372866326702</v>
      </c>
      <c r="C1272">
        <v>151.87333939945401</v>
      </c>
      <c r="D1272">
        <v>45.248029931850702</v>
      </c>
      <c r="E1272">
        <v>13.7303793153106</v>
      </c>
      <c r="F1272">
        <v>0.292219781196773</v>
      </c>
      <c r="G1272">
        <v>0.85548073542227798</v>
      </c>
      <c r="H1272">
        <v>10.164377492246301</v>
      </c>
      <c r="I1272">
        <v>4.8286937901498899</v>
      </c>
    </row>
    <row r="1273" spans="1:9" x14ac:dyDescent="0.25">
      <c r="A1273">
        <v>1271</v>
      </c>
      <c r="B1273">
        <v>51.046925260170198</v>
      </c>
      <c r="C1273">
        <v>143.37531486146</v>
      </c>
      <c r="D1273">
        <v>50.311436037374698</v>
      </c>
      <c r="E1273">
        <v>16.534665707923299</v>
      </c>
      <c r="F1273">
        <v>0.310819495689515</v>
      </c>
      <c r="G1273">
        <v>0.77600434339454205</v>
      </c>
      <c r="H1273">
        <v>14.523119392684601</v>
      </c>
      <c r="I1273">
        <v>6.0133155792276902</v>
      </c>
    </row>
    <row r="1274" spans="1:9" x14ac:dyDescent="0.25">
      <c r="A1274">
        <v>1272</v>
      </c>
      <c r="B1274">
        <v>46.828740936057997</v>
      </c>
      <c r="C1274">
        <v>174.96395959595901</v>
      </c>
      <c r="D1274">
        <v>52.234344095164701</v>
      </c>
      <c r="E1274">
        <v>6.6906404698920499</v>
      </c>
      <c r="F1274">
        <v>0.29824764565998202</v>
      </c>
      <c r="G1274">
        <v>0.92967109628730304</v>
      </c>
      <c r="H1274">
        <v>13.8018867924528</v>
      </c>
      <c r="I1274">
        <v>3.22797775826748</v>
      </c>
    </row>
    <row r="1275" spans="1:9" x14ac:dyDescent="0.25">
      <c r="A1275">
        <v>1273</v>
      </c>
      <c r="B1275">
        <v>48.938510189739901</v>
      </c>
      <c r="C1275">
        <v>147.062961868164</v>
      </c>
      <c r="D1275">
        <v>46.857964807711497</v>
      </c>
      <c r="E1275">
        <v>9.3244622733331095</v>
      </c>
      <c r="F1275">
        <v>0.28901862032980302</v>
      </c>
      <c r="G1275">
        <v>0.88230993150806702</v>
      </c>
      <c r="H1275">
        <v>10.137473831123501</v>
      </c>
      <c r="I1275">
        <v>3.1358695652173898</v>
      </c>
    </row>
    <row r="1276" spans="1:9" x14ac:dyDescent="0.25">
      <c r="A1276">
        <v>1274</v>
      </c>
      <c r="B1276">
        <v>52.175088727395597</v>
      </c>
      <c r="C1276">
        <v>190.601704918032</v>
      </c>
      <c r="D1276">
        <v>44.153344651888901</v>
      </c>
      <c r="E1276">
        <v>13.9278613479032</v>
      </c>
      <c r="F1276">
        <v>0.30891414386171601</v>
      </c>
      <c r="G1276">
        <v>0.87414123557812096</v>
      </c>
      <c r="H1276">
        <v>10.0040322580645</v>
      </c>
      <c r="I1276">
        <v>5.6880556629300303</v>
      </c>
    </row>
    <row r="1277" spans="1:9" x14ac:dyDescent="0.25">
      <c r="A1277">
        <v>1275</v>
      </c>
      <c r="B1277">
        <v>46.854753521126703</v>
      </c>
      <c r="C1277">
        <v>185.81468807580899</v>
      </c>
      <c r="D1277">
        <v>45.591513365201799</v>
      </c>
      <c r="E1277">
        <v>7.2051856136172798</v>
      </c>
      <c r="F1277">
        <v>0.29961667664903102</v>
      </c>
      <c r="G1277">
        <v>0.90957094648096504</v>
      </c>
      <c r="H1277">
        <v>11.027397260273901</v>
      </c>
      <c r="I1277">
        <v>2.9074402125774998</v>
      </c>
    </row>
    <row r="1278" spans="1:9" x14ac:dyDescent="0.25">
      <c r="A1278">
        <v>1276</v>
      </c>
      <c r="B1278">
        <v>65.805521791977696</v>
      </c>
      <c r="C1278">
        <v>99.087327338462899</v>
      </c>
      <c r="D1278">
        <v>47.051197159081603</v>
      </c>
      <c r="E1278">
        <v>36.009199291327903</v>
      </c>
      <c r="F1278">
        <v>0.37714157597655801</v>
      </c>
      <c r="G1278">
        <v>0.57650957536203296</v>
      </c>
      <c r="H1278">
        <v>12.677199504337</v>
      </c>
      <c r="I1278">
        <v>11.685348278622801</v>
      </c>
    </row>
    <row r="1279" spans="1:9" x14ac:dyDescent="0.25">
      <c r="A1279">
        <v>1277</v>
      </c>
      <c r="B1279">
        <v>48.094518247060599</v>
      </c>
      <c r="C1279">
        <v>187.51942979886701</v>
      </c>
      <c r="D1279">
        <v>45.490670652567303</v>
      </c>
      <c r="E1279">
        <v>12.5116477047346</v>
      </c>
      <c r="F1279">
        <v>0.31400566984429001</v>
      </c>
      <c r="G1279">
        <v>0.87213395734987997</v>
      </c>
      <c r="H1279">
        <v>11.010752688171999</v>
      </c>
      <c r="I1279">
        <v>3.8029940119760401</v>
      </c>
    </row>
    <row r="1280" spans="1:9" x14ac:dyDescent="0.25">
      <c r="A1280">
        <v>1278</v>
      </c>
      <c r="B1280">
        <v>87.973216198842906</v>
      </c>
      <c r="C1280">
        <v>168.121788772597</v>
      </c>
      <c r="D1280">
        <v>36.208716350487698</v>
      </c>
      <c r="E1280">
        <v>16.367250516629699</v>
      </c>
      <c r="F1280">
        <v>0.49902602328217399</v>
      </c>
      <c r="G1280">
        <v>0.82247433370918299</v>
      </c>
      <c r="H1280">
        <v>9.2701279157261105</v>
      </c>
      <c r="I1280">
        <v>5.4090909090909003</v>
      </c>
    </row>
    <row r="1281" spans="1:9" x14ac:dyDescent="0.25">
      <c r="A1281">
        <v>1279</v>
      </c>
      <c r="B1281">
        <v>51.060252948699699</v>
      </c>
      <c r="C1281">
        <v>156.641997461595</v>
      </c>
      <c r="D1281">
        <v>44.197450819462503</v>
      </c>
      <c r="E1281">
        <v>7.4309094798814099</v>
      </c>
      <c r="F1281">
        <v>0.300229127002753</v>
      </c>
      <c r="G1281">
        <v>0.91866153022649599</v>
      </c>
      <c r="H1281">
        <v>9.0351585014409199</v>
      </c>
      <c r="I1281">
        <v>3.17515348501263</v>
      </c>
    </row>
    <row r="1282" spans="1:9" x14ac:dyDescent="0.25">
      <c r="A1282">
        <v>1280</v>
      </c>
      <c r="B1282">
        <v>51.986763732627402</v>
      </c>
      <c r="C1282">
        <v>191.05250000000001</v>
      </c>
      <c r="D1282">
        <v>42.891615084033198</v>
      </c>
      <c r="E1282">
        <v>17.223233581415499</v>
      </c>
      <c r="F1282">
        <v>0.31730737526144098</v>
      </c>
      <c r="G1282">
        <v>0.84389241515167801</v>
      </c>
      <c r="H1282">
        <v>10.366622864651699</v>
      </c>
      <c r="I1282">
        <v>6.54901960784313</v>
      </c>
    </row>
    <row r="1283" spans="1:9" x14ac:dyDescent="0.25">
      <c r="A1283">
        <v>1281</v>
      </c>
      <c r="B1283">
        <v>54.551093514328798</v>
      </c>
      <c r="C1283">
        <v>117.236577814694</v>
      </c>
      <c r="D1283">
        <v>44.984686354437599</v>
      </c>
      <c r="E1283">
        <v>4.8279538615630102</v>
      </c>
      <c r="F1283">
        <v>0.328098125112399</v>
      </c>
      <c r="G1283">
        <v>0.94076217627988301</v>
      </c>
      <c r="H1283">
        <v>11.827328348062499</v>
      </c>
      <c r="I1283">
        <v>3.25460958794292</v>
      </c>
    </row>
    <row r="1284" spans="1:9" x14ac:dyDescent="0.25">
      <c r="A1284">
        <v>1282</v>
      </c>
      <c r="B1284">
        <v>64.320953326712996</v>
      </c>
      <c r="C1284">
        <v>167.38536529418499</v>
      </c>
      <c r="D1284">
        <v>35.795271149638403</v>
      </c>
      <c r="E1284">
        <v>14.6279752283099</v>
      </c>
      <c r="F1284">
        <v>0.41583304871758803</v>
      </c>
      <c r="G1284">
        <v>0.88118000472240798</v>
      </c>
      <c r="H1284">
        <v>9.0343818580833908</v>
      </c>
      <c r="I1284">
        <v>4.8503888661481698</v>
      </c>
    </row>
    <row r="1285" spans="1:9" x14ac:dyDescent="0.25">
      <c r="A1285">
        <v>1283</v>
      </c>
      <c r="B1285">
        <v>53.945634850363</v>
      </c>
      <c r="C1285">
        <v>149.95606936416101</v>
      </c>
      <c r="D1285">
        <v>38.411709101682199</v>
      </c>
      <c r="E1285">
        <v>16.347224238503099</v>
      </c>
      <c r="F1285">
        <v>0.349160426449453</v>
      </c>
      <c r="G1285">
        <v>0.80985353398715099</v>
      </c>
      <c r="H1285">
        <v>9.0020847810979792</v>
      </c>
      <c r="I1285">
        <v>6.0156555772994098</v>
      </c>
    </row>
    <row r="1286" spans="1:9" x14ac:dyDescent="0.25">
      <c r="A1286">
        <v>1284</v>
      </c>
      <c r="B1286">
        <v>68.664051207928907</v>
      </c>
      <c r="C1286">
        <v>184.35331722148501</v>
      </c>
      <c r="D1286">
        <v>39.364116870134097</v>
      </c>
      <c r="E1286">
        <v>5.6733440520770504</v>
      </c>
      <c r="F1286">
        <v>0.38688847534356602</v>
      </c>
      <c r="G1286">
        <v>0.93194941165218004</v>
      </c>
      <c r="H1286">
        <v>8.2220496894409898</v>
      </c>
      <c r="I1286">
        <v>2.7331279753570401</v>
      </c>
    </row>
    <row r="1287" spans="1:9" x14ac:dyDescent="0.25">
      <c r="A1287">
        <v>1285</v>
      </c>
      <c r="B1287">
        <v>44.3615768819122</v>
      </c>
      <c r="C1287">
        <v>169.973917405116</v>
      </c>
      <c r="D1287">
        <v>46.161179906740898</v>
      </c>
      <c r="E1287">
        <v>7.6211215035339004</v>
      </c>
      <c r="F1287">
        <v>0.28276294739803698</v>
      </c>
      <c r="G1287">
        <v>0.90653914728176799</v>
      </c>
      <c r="H1287">
        <v>10.561391541609799</v>
      </c>
      <c r="I1287">
        <v>2.8882352941176399</v>
      </c>
    </row>
    <row r="1288" spans="1:9" x14ac:dyDescent="0.25">
      <c r="A1288">
        <v>1286</v>
      </c>
      <c r="B1288">
        <v>45.119405827461399</v>
      </c>
      <c r="C1288">
        <v>87.996376811594203</v>
      </c>
      <c r="D1288">
        <v>46.046316355478901</v>
      </c>
      <c r="E1288">
        <v>45.8833553005421</v>
      </c>
      <c r="F1288">
        <v>0.288768043875064</v>
      </c>
      <c r="G1288">
        <v>0.46782427863208198</v>
      </c>
      <c r="H1288">
        <v>10.418604651162701</v>
      </c>
      <c r="I1288">
        <v>17.5614035087719</v>
      </c>
    </row>
    <row r="1289" spans="1:9" x14ac:dyDescent="0.25">
      <c r="A1289">
        <v>1287</v>
      </c>
      <c r="B1289">
        <v>48.537136066547802</v>
      </c>
      <c r="C1289">
        <v>196.32760774515901</v>
      </c>
      <c r="D1289">
        <v>44.104208888235</v>
      </c>
      <c r="E1289">
        <v>6.3305082658113099</v>
      </c>
      <c r="F1289">
        <v>0.30807676604253298</v>
      </c>
      <c r="G1289">
        <v>0.93253443363362198</v>
      </c>
      <c r="H1289">
        <v>10.203172205437999</v>
      </c>
      <c r="I1289">
        <v>2.9568651275820099</v>
      </c>
    </row>
    <row r="1290" spans="1:9" x14ac:dyDescent="0.25">
      <c r="A1290">
        <v>1288</v>
      </c>
      <c r="B1290">
        <v>55.002765158996603</v>
      </c>
      <c r="C1290">
        <v>110.73644388398399</v>
      </c>
      <c r="D1290">
        <v>41.032896073041599</v>
      </c>
      <c r="E1290">
        <v>24.957019294024601</v>
      </c>
      <c r="F1290">
        <v>0.34655705171397899</v>
      </c>
      <c r="G1290">
        <v>0.66947287232781705</v>
      </c>
      <c r="H1290">
        <v>9.7507598784194496</v>
      </c>
      <c r="I1290">
        <v>9.2418300653594692</v>
      </c>
    </row>
    <row r="1291" spans="1:9" x14ac:dyDescent="0.25">
      <c r="A1291">
        <v>1289</v>
      </c>
      <c r="B1291">
        <v>65.353242320819106</v>
      </c>
      <c r="C1291">
        <v>191.594554238032</v>
      </c>
      <c r="D1291">
        <v>37.4527470361054</v>
      </c>
      <c r="E1291">
        <v>6.9406770131331896</v>
      </c>
      <c r="F1291">
        <v>0.42599295830683498</v>
      </c>
      <c r="G1291">
        <v>0.92253487468574502</v>
      </c>
      <c r="H1291">
        <v>9.5052015604681408</v>
      </c>
      <c r="I1291">
        <v>2.9059006211180098</v>
      </c>
    </row>
    <row r="1292" spans="1:9" x14ac:dyDescent="0.25">
      <c r="A1292">
        <v>1290</v>
      </c>
      <c r="B1292">
        <v>43.405276324766803</v>
      </c>
      <c r="C1292">
        <v>149.99093527217701</v>
      </c>
      <c r="D1292">
        <v>46.787463549287303</v>
      </c>
      <c r="E1292">
        <v>9.6401650549211695</v>
      </c>
      <c r="F1292">
        <v>0.26143759068998801</v>
      </c>
      <c r="G1292">
        <v>0.90231047091070504</v>
      </c>
      <c r="H1292">
        <v>12.0242005185825</v>
      </c>
      <c r="I1292">
        <v>4.1478474320241601</v>
      </c>
    </row>
    <row r="1293" spans="1:9" x14ac:dyDescent="0.25">
      <c r="A1293">
        <v>1291</v>
      </c>
      <c r="B1293">
        <v>40.783008221828098</v>
      </c>
      <c r="C1293">
        <v>133.23298235206801</v>
      </c>
      <c r="D1293">
        <v>46.365994481479902</v>
      </c>
      <c r="E1293">
        <v>7.1459441819151497</v>
      </c>
      <c r="F1293">
        <v>0.26020866525296199</v>
      </c>
      <c r="G1293">
        <v>0.88907843856018498</v>
      </c>
      <c r="H1293">
        <v>11.409463722397399</v>
      </c>
      <c r="I1293">
        <v>3.2181259600614398</v>
      </c>
    </row>
    <row r="1294" spans="1:9" x14ac:dyDescent="0.25">
      <c r="A1294">
        <v>1292</v>
      </c>
      <c r="B1294">
        <v>57.349751361591203</v>
      </c>
      <c r="C1294">
        <v>172.976399394856</v>
      </c>
      <c r="D1294">
        <v>45.759180820989499</v>
      </c>
      <c r="E1294">
        <v>7.9778724172112403</v>
      </c>
      <c r="F1294">
        <v>0.35830652412750402</v>
      </c>
      <c r="G1294">
        <v>0.89947546844131898</v>
      </c>
      <c r="H1294">
        <v>11.755338904363899</v>
      </c>
      <c r="I1294">
        <v>3.31962616822429</v>
      </c>
    </row>
    <row r="1295" spans="1:9" x14ac:dyDescent="0.25">
      <c r="A1295">
        <v>1293</v>
      </c>
      <c r="B1295">
        <v>64.678807947019806</v>
      </c>
      <c r="C1295">
        <v>171.664440462616</v>
      </c>
      <c r="D1295">
        <v>44.9978521346656</v>
      </c>
      <c r="E1295">
        <v>7.1101285607223899</v>
      </c>
      <c r="F1295">
        <v>0.38567074517097599</v>
      </c>
      <c r="G1295">
        <v>0.921867533810242</v>
      </c>
      <c r="H1295">
        <v>12.2690960056061</v>
      </c>
      <c r="I1295">
        <v>2.96607060981201</v>
      </c>
    </row>
    <row r="1296" spans="1:9" x14ac:dyDescent="0.25">
      <c r="A1296">
        <v>1294</v>
      </c>
      <c r="B1296">
        <v>76.307790876473604</v>
      </c>
      <c r="C1296">
        <v>156.37574523774899</v>
      </c>
      <c r="D1296">
        <v>41.330978903050799</v>
      </c>
      <c r="E1296">
        <v>12.827978711274699</v>
      </c>
      <c r="F1296">
        <v>0.428460300518133</v>
      </c>
      <c r="G1296">
        <v>0.86504911315169897</v>
      </c>
      <c r="H1296">
        <v>11.159779614325</v>
      </c>
      <c r="I1296">
        <v>5.2962823882838901</v>
      </c>
    </row>
    <row r="1297" spans="1:9" x14ac:dyDescent="0.25">
      <c r="A1297">
        <v>1295</v>
      </c>
      <c r="B1297">
        <v>82.040523776705697</v>
      </c>
      <c r="C1297">
        <v>148.459498466534</v>
      </c>
      <c r="D1297">
        <v>40.383441533141102</v>
      </c>
      <c r="E1297">
        <v>20.235921939491401</v>
      </c>
      <c r="F1297">
        <v>0.44404888323462399</v>
      </c>
      <c r="G1297">
        <v>0.77892522313313695</v>
      </c>
      <c r="H1297">
        <v>10.216139954853199</v>
      </c>
      <c r="I1297">
        <v>7.0589812332439603</v>
      </c>
    </row>
    <row r="1298" spans="1:9" x14ac:dyDescent="0.25">
      <c r="A1298">
        <v>1296</v>
      </c>
      <c r="B1298">
        <v>68.195330559408205</v>
      </c>
      <c r="C1298">
        <v>153.32979644867899</v>
      </c>
      <c r="D1298">
        <v>44.2582235435071</v>
      </c>
      <c r="E1298">
        <v>10.344806347932501</v>
      </c>
      <c r="F1298">
        <v>0.38908703127032401</v>
      </c>
      <c r="G1298">
        <v>0.84354672385353102</v>
      </c>
      <c r="H1298">
        <v>10.241020793950799</v>
      </c>
      <c r="I1298">
        <v>3.3519963285910901</v>
      </c>
    </row>
    <row r="1299" spans="1:9" x14ac:dyDescent="0.25">
      <c r="A1299">
        <v>1297</v>
      </c>
      <c r="B1299">
        <v>51.960007919223898</v>
      </c>
      <c r="C1299">
        <v>193.34991652754499</v>
      </c>
      <c r="D1299">
        <v>39.628640582792997</v>
      </c>
      <c r="E1299">
        <v>11.341966634332699</v>
      </c>
      <c r="F1299">
        <v>0.33175700709629302</v>
      </c>
      <c r="G1299">
        <v>0.86287480497208902</v>
      </c>
      <c r="H1299">
        <v>10.2363770250368</v>
      </c>
      <c r="I1299">
        <v>3.0145808019441001</v>
      </c>
    </row>
    <row r="1300" spans="1:9" x14ac:dyDescent="0.25">
      <c r="A1300">
        <v>1298</v>
      </c>
      <c r="B1300">
        <v>70.462849707221807</v>
      </c>
      <c r="C1300">
        <v>161.242268448944</v>
      </c>
      <c r="D1300">
        <v>37.177735381137197</v>
      </c>
      <c r="E1300">
        <v>9.0349462489210506</v>
      </c>
      <c r="F1300">
        <v>0.45754924236159</v>
      </c>
      <c r="G1300">
        <v>0.89487815684508498</v>
      </c>
      <c r="H1300">
        <v>9.0540811216825201</v>
      </c>
      <c r="I1300">
        <v>3.21273474178403</v>
      </c>
    </row>
    <row r="1301" spans="1:9" x14ac:dyDescent="0.25">
      <c r="A1301">
        <v>1299</v>
      </c>
      <c r="B1301">
        <v>68.595997907402506</v>
      </c>
      <c r="C1301">
        <v>137.77266387726601</v>
      </c>
      <c r="D1301">
        <v>38.9623209385922</v>
      </c>
      <c r="E1301">
        <v>21.176597928090501</v>
      </c>
      <c r="F1301">
        <v>0.42185477301588697</v>
      </c>
      <c r="G1301">
        <v>0.78189327880218396</v>
      </c>
      <c r="H1301">
        <v>10.9494949494949</v>
      </c>
      <c r="I1301">
        <v>8.8728323699421896</v>
      </c>
    </row>
    <row r="1302" spans="1:9" x14ac:dyDescent="0.25">
      <c r="A1302">
        <v>1300</v>
      </c>
      <c r="B1302">
        <v>55.357032457496103</v>
      </c>
      <c r="C1302">
        <v>141.58575906851701</v>
      </c>
      <c r="D1302">
        <v>18.5004517067295</v>
      </c>
      <c r="E1302">
        <v>11.152284954268</v>
      </c>
      <c r="F1302">
        <v>0.54979360771025998</v>
      </c>
      <c r="G1302">
        <v>0.81567036801024095</v>
      </c>
      <c r="H1302">
        <v>6.3814773980154298</v>
      </c>
      <c r="I1302">
        <v>3.0542118432026601</v>
      </c>
    </row>
    <row r="1303" spans="1:9" x14ac:dyDescent="0.25">
      <c r="A1303">
        <v>1301</v>
      </c>
      <c r="B1303">
        <v>65.656467054627299</v>
      </c>
      <c r="C1303">
        <v>147.59272364362101</v>
      </c>
      <c r="D1303">
        <v>42.7923604248586</v>
      </c>
      <c r="E1303">
        <v>10.8577183997246</v>
      </c>
      <c r="F1303">
        <v>0.376857823326125</v>
      </c>
      <c r="G1303">
        <v>0.82952034235205696</v>
      </c>
      <c r="H1303">
        <v>10.980631276901001</v>
      </c>
      <c r="I1303">
        <v>3.0615258408531498</v>
      </c>
    </row>
    <row r="1304" spans="1:9" x14ac:dyDescent="0.25">
      <c r="A1304">
        <v>1302</v>
      </c>
      <c r="B1304">
        <v>58.493001272495903</v>
      </c>
      <c r="C1304">
        <v>152.256791142287</v>
      </c>
      <c r="D1304">
        <v>41.148470149504597</v>
      </c>
      <c r="E1304">
        <v>5.8730422932328503</v>
      </c>
      <c r="F1304">
        <v>0.34578659592780098</v>
      </c>
      <c r="G1304">
        <v>0.92883449375143901</v>
      </c>
      <c r="H1304">
        <v>10.12341325811</v>
      </c>
      <c r="I1304">
        <v>3.1599181073703302</v>
      </c>
    </row>
    <row r="1305" spans="1:9" x14ac:dyDescent="0.25">
      <c r="A1305">
        <v>1303</v>
      </c>
      <c r="B1305">
        <v>63.426369301410297</v>
      </c>
      <c r="C1305">
        <v>184.808498996899</v>
      </c>
      <c r="D1305">
        <v>39.361872196314998</v>
      </c>
      <c r="E1305">
        <v>8.7149709102795896</v>
      </c>
      <c r="F1305">
        <v>0.37326703121217097</v>
      </c>
      <c r="G1305">
        <v>0.91226732600133498</v>
      </c>
      <c r="H1305">
        <v>9.4062699936020397</v>
      </c>
      <c r="I1305">
        <v>3.0374574347332501</v>
      </c>
    </row>
    <row r="1306" spans="1:9" x14ac:dyDescent="0.25">
      <c r="A1306">
        <v>1304</v>
      </c>
      <c r="B1306">
        <v>82.370187865722201</v>
      </c>
      <c r="C1306">
        <v>179.123719786972</v>
      </c>
      <c r="D1306">
        <v>34.627609290088003</v>
      </c>
      <c r="E1306">
        <v>12.564664648112601</v>
      </c>
      <c r="F1306">
        <v>0.48436585326843501</v>
      </c>
      <c r="G1306">
        <v>0.84658054141720296</v>
      </c>
      <c r="H1306">
        <v>7.87958567112645</v>
      </c>
      <c r="I1306">
        <v>3.9172346640700999</v>
      </c>
    </row>
    <row r="1307" spans="1:9" x14ac:dyDescent="0.25">
      <c r="A1307">
        <v>1305</v>
      </c>
      <c r="B1307">
        <v>48.303408795212</v>
      </c>
      <c r="C1307">
        <v>168.38427025600399</v>
      </c>
      <c r="D1307">
        <v>29.637213668149201</v>
      </c>
      <c r="E1307">
        <v>8.4139540884079196</v>
      </c>
      <c r="F1307">
        <v>0.39241939395391701</v>
      </c>
      <c r="G1307">
        <v>0.909522723360776</v>
      </c>
      <c r="H1307">
        <v>7.7238095238095203</v>
      </c>
      <c r="I1307">
        <v>3.83655006031363</v>
      </c>
    </row>
    <row r="1308" spans="1:9" x14ac:dyDescent="0.25">
      <c r="A1308">
        <v>1306</v>
      </c>
      <c r="B1308">
        <v>57.252148997134597</v>
      </c>
      <c r="C1308">
        <v>175.91770942489001</v>
      </c>
      <c r="D1308">
        <v>36.079264520144399</v>
      </c>
      <c r="E1308">
        <v>9.7193085684110496</v>
      </c>
      <c r="F1308">
        <v>0.35629584493532401</v>
      </c>
      <c r="G1308">
        <v>0.91129746875204798</v>
      </c>
      <c r="H1308">
        <v>8.1240126382306403</v>
      </c>
      <c r="I1308">
        <v>4.0722433460075997</v>
      </c>
    </row>
    <row r="1309" spans="1:9" x14ac:dyDescent="0.25">
      <c r="A1309">
        <v>1307</v>
      </c>
      <c r="B1309">
        <v>58.152184831742801</v>
      </c>
      <c r="C1309">
        <v>183.79387491299499</v>
      </c>
      <c r="D1309">
        <v>37.163402136583102</v>
      </c>
      <c r="E1309">
        <v>8.4257265871002005</v>
      </c>
      <c r="F1309">
        <v>0.36396598317095902</v>
      </c>
      <c r="G1309">
        <v>0.91776848690502899</v>
      </c>
      <c r="H1309">
        <v>8.2842310188189394</v>
      </c>
      <c r="I1309">
        <v>3.8960639606396001</v>
      </c>
    </row>
    <row r="1310" spans="1:9" x14ac:dyDescent="0.25">
      <c r="A1310">
        <v>1308</v>
      </c>
      <c r="B1310">
        <v>68.865052589799504</v>
      </c>
      <c r="C1310">
        <v>168.47429138497799</v>
      </c>
      <c r="D1310">
        <v>30.4053077779086</v>
      </c>
      <c r="E1310">
        <v>6.3593087326030799</v>
      </c>
      <c r="F1310">
        <v>0.47462216912745703</v>
      </c>
      <c r="G1310">
        <v>0.92569772568432895</v>
      </c>
      <c r="H1310">
        <v>7.2530035335688998</v>
      </c>
      <c r="I1310">
        <v>2.9503762935089299</v>
      </c>
    </row>
    <row r="1311" spans="1:9" x14ac:dyDescent="0.25">
      <c r="A1311">
        <v>1309</v>
      </c>
      <c r="B1311">
        <v>69.049442896935901</v>
      </c>
      <c r="C1311">
        <v>154.20142999194999</v>
      </c>
      <c r="D1311">
        <v>29.762444160346</v>
      </c>
      <c r="E1311">
        <v>7.2820275873822196</v>
      </c>
      <c r="F1311">
        <v>0.48104869111881199</v>
      </c>
      <c r="G1311">
        <v>0.91754365646469804</v>
      </c>
      <c r="H1311">
        <v>8.0427046263345101</v>
      </c>
      <c r="I1311">
        <v>3.3045646336785501</v>
      </c>
    </row>
    <row r="1312" spans="1:9" x14ac:dyDescent="0.25">
      <c r="A1312">
        <v>1310</v>
      </c>
      <c r="B1312">
        <v>61.668780831571503</v>
      </c>
      <c r="C1312">
        <v>154.97790901137299</v>
      </c>
      <c r="D1312">
        <v>31.063614650567299</v>
      </c>
      <c r="E1312">
        <v>8.5761043402401995</v>
      </c>
      <c r="F1312">
        <v>0.43800481232356803</v>
      </c>
      <c r="G1312">
        <v>0.89657443963058903</v>
      </c>
      <c r="H1312">
        <v>7.4521452145214502</v>
      </c>
      <c r="I1312">
        <v>3.4637122671804699</v>
      </c>
    </row>
    <row r="1313" spans="1:9" x14ac:dyDescent="0.25">
      <c r="A1313">
        <v>1311</v>
      </c>
      <c r="B1313">
        <v>107.725462134764</v>
      </c>
      <c r="C1313">
        <v>157.570745697896</v>
      </c>
      <c r="D1313">
        <v>21.353327773110198</v>
      </c>
      <c r="E1313">
        <v>9.2037533541412095</v>
      </c>
      <c r="F1313">
        <v>0.64646106623410804</v>
      </c>
      <c r="G1313">
        <v>0.89212475927155999</v>
      </c>
      <c r="H1313">
        <v>5.2112462006079001</v>
      </c>
      <c r="I1313">
        <v>3.1930575368521099</v>
      </c>
    </row>
    <row r="1314" spans="1:9" x14ac:dyDescent="0.25">
      <c r="A1314">
        <v>1312</v>
      </c>
      <c r="B1314">
        <v>58.8944076526858</v>
      </c>
      <c r="C1314">
        <v>184.99246311738199</v>
      </c>
      <c r="D1314">
        <v>27.960857177871102</v>
      </c>
      <c r="E1314">
        <v>6.47285803153859</v>
      </c>
      <c r="F1314">
        <v>0.43228733688608501</v>
      </c>
      <c r="G1314">
        <v>0.93470416082144103</v>
      </c>
      <c r="H1314">
        <v>7.5404255319148898</v>
      </c>
      <c r="I1314">
        <v>2.7082936129647202</v>
      </c>
    </row>
    <row r="1315" spans="1:9" x14ac:dyDescent="0.25">
      <c r="A1315">
        <v>1313</v>
      </c>
      <c r="B1315">
        <v>79.7343047310667</v>
      </c>
      <c r="C1315">
        <v>170.57164171681501</v>
      </c>
      <c r="D1315">
        <v>33.9973989585705</v>
      </c>
      <c r="E1315">
        <v>5.2454114357858304</v>
      </c>
      <c r="F1315">
        <v>0.493218916597917</v>
      </c>
      <c r="G1315">
        <v>0.94248894573326802</v>
      </c>
      <c r="H1315">
        <v>9.0302267002518892</v>
      </c>
      <c r="I1315">
        <v>2.9343346813017499</v>
      </c>
    </row>
    <row r="1316" spans="1:9" x14ac:dyDescent="0.25">
      <c r="A1316">
        <v>1314</v>
      </c>
      <c r="B1316">
        <v>60.009547624460097</v>
      </c>
      <c r="C1316">
        <v>199.171254256526</v>
      </c>
      <c r="D1316">
        <v>32.7212771676204</v>
      </c>
      <c r="E1316">
        <v>10.8432039932145</v>
      </c>
      <c r="F1316">
        <v>0.43854635053715801</v>
      </c>
      <c r="G1316">
        <v>0.89022720060584504</v>
      </c>
      <c r="H1316">
        <v>8.3586150041220098</v>
      </c>
      <c r="I1316">
        <v>4.2593917710196703</v>
      </c>
    </row>
    <row r="1317" spans="1:9" x14ac:dyDescent="0.25">
      <c r="A1317">
        <v>1315</v>
      </c>
      <c r="B1317">
        <v>46.073658207949698</v>
      </c>
      <c r="C1317">
        <v>197.81789137380099</v>
      </c>
      <c r="D1317">
        <v>30.2783386214271</v>
      </c>
      <c r="E1317">
        <v>6.01380395132625</v>
      </c>
      <c r="F1317">
        <v>0.37490490249016101</v>
      </c>
      <c r="G1317">
        <v>0.93763455655717598</v>
      </c>
      <c r="H1317">
        <v>7.5167074164629097</v>
      </c>
      <c r="I1317">
        <v>2.4988505747126402</v>
      </c>
    </row>
    <row r="1318" spans="1:9" x14ac:dyDescent="0.25">
      <c r="A1318">
        <v>1316</v>
      </c>
      <c r="B1318">
        <v>48.073808422026801</v>
      </c>
      <c r="C1318">
        <v>168.68292682926801</v>
      </c>
      <c r="D1318">
        <v>27.436172152764101</v>
      </c>
      <c r="E1318">
        <v>17.768250347583098</v>
      </c>
      <c r="F1318">
        <v>0.40410600579123201</v>
      </c>
      <c r="G1318">
        <v>0.82862816661382399</v>
      </c>
      <c r="H1318">
        <v>6.8689956331877697</v>
      </c>
      <c r="I1318">
        <v>5.7193798449612396</v>
      </c>
    </row>
    <row r="1319" spans="1:9" x14ac:dyDescent="0.25">
      <c r="A1319">
        <v>1317</v>
      </c>
      <c r="B1319">
        <v>78.224675324675303</v>
      </c>
      <c r="C1319">
        <v>146.66536596901901</v>
      </c>
      <c r="D1319">
        <v>26.575997572974401</v>
      </c>
      <c r="E1319">
        <v>16.454612051608699</v>
      </c>
      <c r="F1319">
        <v>0.53318868737828096</v>
      </c>
      <c r="G1319">
        <v>0.81291990638216205</v>
      </c>
      <c r="H1319">
        <v>6.8817733990147696</v>
      </c>
      <c r="I1319">
        <v>6.2242518460940497</v>
      </c>
    </row>
    <row r="1320" spans="1:9" x14ac:dyDescent="0.25">
      <c r="A1320">
        <v>1318</v>
      </c>
      <c r="B1320">
        <v>57.279378631566402</v>
      </c>
      <c r="C1320">
        <v>182.818359375</v>
      </c>
      <c r="D1320">
        <v>46.695808087270997</v>
      </c>
      <c r="E1320">
        <v>12.019486918818901</v>
      </c>
      <c r="F1320">
        <v>0.32251554900171397</v>
      </c>
      <c r="G1320">
        <v>0.88725445459086905</v>
      </c>
      <c r="H1320">
        <v>10.6319479218828</v>
      </c>
      <c r="I1320">
        <v>4.9221082089552199</v>
      </c>
    </row>
    <row r="1321" spans="1:9" x14ac:dyDescent="0.25">
      <c r="A1321">
        <v>1319</v>
      </c>
      <c r="B1321">
        <v>41.707506471095698</v>
      </c>
      <c r="C1321">
        <v>147.94703968770301</v>
      </c>
      <c r="D1321">
        <v>49.473282229195497</v>
      </c>
      <c r="E1321">
        <v>5.7435256192866202</v>
      </c>
      <c r="F1321">
        <v>0.253476317078978</v>
      </c>
      <c r="G1321">
        <v>0.92608520084320101</v>
      </c>
      <c r="H1321">
        <v>12.341647331786501</v>
      </c>
      <c r="I1321">
        <v>3.10390605054888</v>
      </c>
    </row>
    <row r="1322" spans="1:9" x14ac:dyDescent="0.25">
      <c r="A1322">
        <v>1320</v>
      </c>
      <c r="B1322">
        <v>55.497265197687099</v>
      </c>
      <c r="C1322">
        <v>137.64699532205799</v>
      </c>
      <c r="D1322">
        <v>46.904520928697899</v>
      </c>
      <c r="E1322">
        <v>11.6745253527255</v>
      </c>
      <c r="F1322">
        <v>0.31058514007645499</v>
      </c>
      <c r="G1322">
        <v>0.83361809147879895</v>
      </c>
      <c r="H1322">
        <v>11.038871473354201</v>
      </c>
      <c r="I1322">
        <v>4.3817391304347799</v>
      </c>
    </row>
    <row r="1323" spans="1:9" x14ac:dyDescent="0.25">
      <c r="A1323">
        <v>1321</v>
      </c>
      <c r="B1323">
        <v>28.904065040650401</v>
      </c>
      <c r="C1323">
        <v>155.46947175851801</v>
      </c>
      <c r="D1323">
        <v>58.3262801359935</v>
      </c>
      <c r="E1323">
        <v>8.5276339208842291</v>
      </c>
      <c r="F1323">
        <v>0.17233195899659801</v>
      </c>
      <c r="G1323">
        <v>0.90295213847867095</v>
      </c>
      <c r="H1323">
        <v>13.6985032074126</v>
      </c>
      <c r="I1323">
        <v>3.4029613960867202</v>
      </c>
    </row>
    <row r="1324" spans="1:9" x14ac:dyDescent="0.25">
      <c r="A1324">
        <v>1322</v>
      </c>
      <c r="B1324">
        <v>40.836598523566103</v>
      </c>
      <c r="C1324">
        <v>172.740963855421</v>
      </c>
      <c r="D1324">
        <v>58.250911853866903</v>
      </c>
      <c r="E1324">
        <v>8.5819145103484402</v>
      </c>
      <c r="F1324">
        <v>0.24522759843578301</v>
      </c>
      <c r="G1324">
        <v>0.92122445143694398</v>
      </c>
      <c r="H1324">
        <v>15.461211477151901</v>
      </c>
      <c r="I1324">
        <v>4.2920854271356701</v>
      </c>
    </row>
    <row r="1325" spans="1:9" x14ac:dyDescent="0.25">
      <c r="A1325">
        <v>1323</v>
      </c>
      <c r="B1325">
        <v>54.324232081911198</v>
      </c>
      <c r="C1325">
        <v>166.041304211777</v>
      </c>
      <c r="D1325">
        <v>53.648095259953301</v>
      </c>
      <c r="E1325">
        <v>5.1948014329857104</v>
      </c>
      <c r="F1325">
        <v>0.29902846656200099</v>
      </c>
      <c r="G1325">
        <v>0.93182822146476896</v>
      </c>
      <c r="H1325">
        <v>12.5662909286097</v>
      </c>
      <c r="I1325">
        <v>2.4529529529529501</v>
      </c>
    </row>
    <row r="1326" spans="1:9" x14ac:dyDescent="0.25">
      <c r="A1326">
        <v>1324</v>
      </c>
      <c r="B1326">
        <v>49.846350178662497</v>
      </c>
      <c r="C1326">
        <v>157.05389505004001</v>
      </c>
      <c r="D1326">
        <v>57.143336238038501</v>
      </c>
      <c r="E1326">
        <v>7.9531368371607201</v>
      </c>
      <c r="F1326">
        <v>0.27748043167740599</v>
      </c>
      <c r="G1326">
        <v>0.90803815860331005</v>
      </c>
      <c r="H1326">
        <v>15.679895901106001</v>
      </c>
      <c r="I1326">
        <v>3.35052316890881</v>
      </c>
    </row>
    <row r="1327" spans="1:9" x14ac:dyDescent="0.25">
      <c r="A1327">
        <v>1325</v>
      </c>
      <c r="B1327">
        <v>79.375867701102493</v>
      </c>
      <c r="C1327">
        <v>136.562779156327</v>
      </c>
      <c r="D1327">
        <v>45.475981136291203</v>
      </c>
      <c r="E1327">
        <v>13.9202065558726</v>
      </c>
      <c r="F1327">
        <v>0.39109155687876601</v>
      </c>
      <c r="G1327">
        <v>0.80031547117048696</v>
      </c>
      <c r="H1327">
        <v>9.5402390438247</v>
      </c>
      <c r="I1327">
        <v>4.8822695035460901</v>
      </c>
    </row>
    <row r="1328" spans="1:9" x14ac:dyDescent="0.25">
      <c r="A1328">
        <v>1326</v>
      </c>
      <c r="B1328">
        <v>48.526610644257701</v>
      </c>
      <c r="C1328">
        <v>90.643843142641302</v>
      </c>
      <c r="D1328">
        <v>50.9209872252693</v>
      </c>
      <c r="E1328">
        <v>5.08204356979018</v>
      </c>
      <c r="F1328">
        <v>0.27542846466695098</v>
      </c>
      <c r="G1328">
        <v>0.920105286699894</v>
      </c>
      <c r="H1328">
        <v>13.171628721541101</v>
      </c>
      <c r="I1328">
        <v>2.9300882064684699</v>
      </c>
    </row>
    <row r="1329" spans="1:9" x14ac:dyDescent="0.25">
      <c r="A1329">
        <v>1327</v>
      </c>
      <c r="B1329">
        <v>59.542306618262998</v>
      </c>
      <c r="C1329">
        <v>189.81865550525299</v>
      </c>
      <c r="D1329">
        <v>50.238365543094197</v>
      </c>
      <c r="E1329">
        <v>9.4655846597882807</v>
      </c>
      <c r="F1329">
        <v>0.34135975990012402</v>
      </c>
      <c r="G1329">
        <v>0.91013755671795404</v>
      </c>
      <c r="H1329">
        <v>13.129283489096499</v>
      </c>
      <c r="I1329">
        <v>3.71545851528384</v>
      </c>
    </row>
    <row r="1330" spans="1:9" x14ac:dyDescent="0.25">
      <c r="A1330">
        <v>1328</v>
      </c>
      <c r="B1330">
        <v>60.2849275953497</v>
      </c>
      <c r="C1330">
        <v>162.17133373052999</v>
      </c>
      <c r="D1330">
        <v>46.254457449287003</v>
      </c>
      <c r="E1330">
        <v>7.7790442437796097</v>
      </c>
      <c r="F1330">
        <v>0.34946649858638001</v>
      </c>
      <c r="G1330">
        <v>0.90186575542528702</v>
      </c>
      <c r="H1330">
        <v>12.206325301204799</v>
      </c>
      <c r="I1330">
        <v>3.4135273972602702</v>
      </c>
    </row>
    <row r="1331" spans="1:9" x14ac:dyDescent="0.25">
      <c r="A1331">
        <v>1329</v>
      </c>
      <c r="B1331">
        <v>55.726642265459397</v>
      </c>
      <c r="C1331">
        <v>149.48290543155699</v>
      </c>
      <c r="D1331">
        <v>42.826649882431902</v>
      </c>
      <c r="E1331">
        <v>8.8448263713813091</v>
      </c>
      <c r="F1331">
        <v>0.32839985101799202</v>
      </c>
      <c r="G1331">
        <v>0.89654256674309496</v>
      </c>
      <c r="H1331">
        <v>10</v>
      </c>
      <c r="I1331">
        <v>3.6682400539447002</v>
      </c>
    </row>
    <row r="1332" spans="1:9" x14ac:dyDescent="0.25">
      <c r="A1332">
        <v>1330</v>
      </c>
      <c r="B1332">
        <v>51.922166149068303</v>
      </c>
      <c r="C1332">
        <v>100.76197433617</v>
      </c>
      <c r="D1332">
        <v>54.3020049431925</v>
      </c>
      <c r="E1332">
        <v>4.6970166679153698</v>
      </c>
      <c r="F1332">
        <v>0.26778087840377202</v>
      </c>
      <c r="G1332">
        <v>0.91683883791315202</v>
      </c>
      <c r="H1332">
        <v>11.9218989280245</v>
      </c>
      <c r="I1332">
        <v>2.8598820058997001</v>
      </c>
    </row>
    <row r="1333" spans="1:9" x14ac:dyDescent="0.25">
      <c r="A1333">
        <v>1331</v>
      </c>
      <c r="B1333">
        <v>37.864393016646297</v>
      </c>
      <c r="C1333">
        <v>180.78326549452299</v>
      </c>
      <c r="D1333">
        <v>60.954768032355702</v>
      </c>
      <c r="E1333">
        <v>12.120223897194199</v>
      </c>
      <c r="F1333">
        <v>0.20960782404317299</v>
      </c>
      <c r="G1333">
        <v>0.89536768508276099</v>
      </c>
      <c r="H1333">
        <v>16.255961844197099</v>
      </c>
      <c r="I1333">
        <v>4.2768270944741502</v>
      </c>
    </row>
    <row r="1334" spans="1:9" x14ac:dyDescent="0.25">
      <c r="A1334">
        <v>1332</v>
      </c>
      <c r="B1334">
        <v>26.944964603790801</v>
      </c>
      <c r="C1334">
        <v>168.467413101604</v>
      </c>
      <c r="D1334">
        <v>65.359522716727795</v>
      </c>
      <c r="E1334">
        <v>18.482874981776099</v>
      </c>
      <c r="F1334">
        <v>0.15071844266675899</v>
      </c>
      <c r="G1334">
        <v>0.82311879354262096</v>
      </c>
      <c r="H1334">
        <v>17.298870547350099</v>
      </c>
      <c r="I1334">
        <v>8.0218945487041999</v>
      </c>
    </row>
    <row r="1335" spans="1:9" x14ac:dyDescent="0.25">
      <c r="A1335">
        <v>1333</v>
      </c>
      <c r="B1335">
        <v>28.6301033818118</v>
      </c>
      <c r="C1335">
        <v>110.964388282596</v>
      </c>
      <c r="D1335">
        <v>53.218783673719301</v>
      </c>
      <c r="E1335">
        <v>32.371969815359598</v>
      </c>
      <c r="F1335">
        <v>0.18665922497652701</v>
      </c>
      <c r="G1335">
        <v>0.62106466022727802</v>
      </c>
      <c r="H1335">
        <v>14.7874736101337</v>
      </c>
      <c r="I1335">
        <v>11.3148450244698</v>
      </c>
    </row>
    <row r="1336" spans="1:9" x14ac:dyDescent="0.25">
      <c r="A1336">
        <v>1334</v>
      </c>
      <c r="B1336">
        <v>32.575004315553201</v>
      </c>
      <c r="C1336">
        <v>183.325717862452</v>
      </c>
      <c r="D1336">
        <v>51.488253010479497</v>
      </c>
      <c r="E1336">
        <v>11.2560600270322</v>
      </c>
      <c r="F1336">
        <v>0.21642599707291901</v>
      </c>
      <c r="G1336">
        <v>0.88446430813669297</v>
      </c>
      <c r="H1336">
        <v>14.430048242591299</v>
      </c>
      <c r="I1336">
        <v>4.68452213137863</v>
      </c>
    </row>
    <row r="1337" spans="1:9" x14ac:dyDescent="0.25">
      <c r="A1337">
        <v>1335</v>
      </c>
      <c r="B1337">
        <v>46.122335634944399</v>
      </c>
      <c r="C1337">
        <v>193.30584918957001</v>
      </c>
      <c r="D1337">
        <v>56.386040576318102</v>
      </c>
      <c r="E1337">
        <v>13.494924104538301</v>
      </c>
      <c r="F1337">
        <v>0.28976055850904198</v>
      </c>
      <c r="G1337">
        <v>0.85479201017504203</v>
      </c>
      <c r="H1337">
        <v>17.991407089151402</v>
      </c>
      <c r="I1337">
        <v>4.8884540117416799</v>
      </c>
    </row>
    <row r="1338" spans="1:9" x14ac:dyDescent="0.25">
      <c r="A1338">
        <v>1336</v>
      </c>
      <c r="B1338">
        <v>53.525740848343901</v>
      </c>
      <c r="C1338">
        <v>196.45568409150201</v>
      </c>
      <c r="D1338">
        <v>51.070831754993897</v>
      </c>
      <c r="E1338">
        <v>6.97260343398729</v>
      </c>
      <c r="F1338">
        <v>0.33109364115702999</v>
      </c>
      <c r="G1338">
        <v>0.92381644920885597</v>
      </c>
      <c r="H1338">
        <v>14.4252003561887</v>
      </c>
      <c r="I1338">
        <v>3.1066379840196601</v>
      </c>
    </row>
    <row r="1339" spans="1:9" x14ac:dyDescent="0.25">
      <c r="A1339">
        <v>1337</v>
      </c>
      <c r="B1339">
        <v>36.832674050632903</v>
      </c>
      <c r="C1339">
        <v>152.66057593919001</v>
      </c>
      <c r="D1339">
        <v>62.028221995030599</v>
      </c>
      <c r="E1339">
        <v>8.7484178283012408</v>
      </c>
      <c r="F1339">
        <v>0.223361546638117</v>
      </c>
      <c r="G1339">
        <v>0.88639316364107401</v>
      </c>
      <c r="H1339">
        <v>17.980680061823801</v>
      </c>
      <c r="I1339">
        <v>3.1679719146637799</v>
      </c>
    </row>
    <row r="1340" spans="1:9" x14ac:dyDescent="0.25">
      <c r="A1340">
        <v>1338</v>
      </c>
      <c r="B1340">
        <v>39.203229903828699</v>
      </c>
      <c r="C1340">
        <v>179.71296989666001</v>
      </c>
      <c r="D1340">
        <v>61.525625531904602</v>
      </c>
      <c r="E1340">
        <v>6.1982514303349197</v>
      </c>
      <c r="F1340">
        <v>0.24092446744571799</v>
      </c>
      <c r="G1340">
        <v>0.93206981923867904</v>
      </c>
      <c r="H1340">
        <v>16.422222222222199</v>
      </c>
      <c r="I1340">
        <v>2.8200347999005699</v>
      </c>
    </row>
    <row r="1341" spans="1:9" x14ac:dyDescent="0.25">
      <c r="A1341">
        <v>1339</v>
      </c>
      <c r="B1341">
        <v>36.130460104834</v>
      </c>
      <c r="C1341">
        <v>154.00418643594699</v>
      </c>
      <c r="D1341">
        <v>60.270374465881801</v>
      </c>
      <c r="E1341">
        <v>4.5598499442916696</v>
      </c>
      <c r="F1341">
        <v>0.213737941721207</v>
      </c>
      <c r="G1341">
        <v>0.93854792236917395</v>
      </c>
      <c r="H1341">
        <v>16.073684210526299</v>
      </c>
      <c r="I1341">
        <v>2.6547008547008502</v>
      </c>
    </row>
    <row r="1342" spans="1:9" x14ac:dyDescent="0.25">
      <c r="A1342">
        <v>1340</v>
      </c>
      <c r="B1342">
        <v>86.796980532379806</v>
      </c>
      <c r="C1342">
        <v>139.47771990740699</v>
      </c>
      <c r="D1342">
        <v>51.945691542619599</v>
      </c>
      <c r="E1342">
        <v>13.120468335107599</v>
      </c>
      <c r="F1342">
        <v>0.42794390829190199</v>
      </c>
      <c r="G1342">
        <v>0.81932610403652495</v>
      </c>
      <c r="H1342">
        <v>14.293413173652599</v>
      </c>
      <c r="I1342">
        <v>5.17940199335548</v>
      </c>
    </row>
    <row r="1343" spans="1:9" x14ac:dyDescent="0.25">
      <c r="A1343">
        <v>1341</v>
      </c>
      <c r="B1343">
        <v>50.967193195625697</v>
      </c>
      <c r="C1343">
        <v>124.974703843567</v>
      </c>
      <c r="D1343">
        <v>59.813295719170597</v>
      </c>
      <c r="E1343">
        <v>4.6125798616992304</v>
      </c>
      <c r="F1343">
        <v>0.27409303780778399</v>
      </c>
      <c r="G1343">
        <v>0.92768582420113799</v>
      </c>
      <c r="H1343">
        <v>16.586583463338499</v>
      </c>
      <c r="I1343">
        <v>2.7452745274527399</v>
      </c>
    </row>
    <row r="1344" spans="1:9" x14ac:dyDescent="0.25">
      <c r="A1344">
        <v>1342</v>
      </c>
      <c r="B1344">
        <v>60.092840735068897</v>
      </c>
      <c r="C1344">
        <v>165.34134615384599</v>
      </c>
      <c r="D1344">
        <v>43.262211202207901</v>
      </c>
      <c r="E1344">
        <v>6.2096291797702996</v>
      </c>
      <c r="F1344">
        <v>0.34709320411425998</v>
      </c>
      <c r="G1344">
        <v>0.93180082200499104</v>
      </c>
      <c r="H1344">
        <v>10.505376344086001</v>
      </c>
      <c r="I1344">
        <v>2.92258681108633</v>
      </c>
    </row>
    <row r="1345" spans="1:9" x14ac:dyDescent="0.25">
      <c r="A1345">
        <v>1343</v>
      </c>
      <c r="B1345">
        <v>57.036036036036002</v>
      </c>
      <c r="C1345">
        <v>141.232261565594</v>
      </c>
      <c r="D1345">
        <v>43.034335918747203</v>
      </c>
      <c r="E1345">
        <v>9.0312334246918304</v>
      </c>
      <c r="F1345">
        <v>0.34730459348079901</v>
      </c>
      <c r="G1345">
        <v>0.90390626105744598</v>
      </c>
      <c r="H1345">
        <v>10.8395500296033</v>
      </c>
      <c r="I1345">
        <v>2.8012181616832699</v>
      </c>
    </row>
    <row r="1346" spans="1:9" x14ac:dyDescent="0.25">
      <c r="A1346">
        <v>1344</v>
      </c>
      <c r="B1346">
        <v>51.768679875865303</v>
      </c>
      <c r="C1346">
        <v>177.442454961159</v>
      </c>
      <c r="D1346">
        <v>42.712132037832603</v>
      </c>
      <c r="E1346">
        <v>8.4444443214933802</v>
      </c>
      <c r="F1346">
        <v>0.324396260515741</v>
      </c>
      <c r="G1346">
        <v>0.90263639320405697</v>
      </c>
      <c r="H1346">
        <v>11.7534965034965</v>
      </c>
      <c r="I1346">
        <v>3.0943562610229201</v>
      </c>
    </row>
    <row r="1347" spans="1:9" x14ac:dyDescent="0.25">
      <c r="A1347">
        <v>1345</v>
      </c>
      <c r="B1347">
        <v>109.077402787967</v>
      </c>
      <c r="C1347">
        <v>188.26146398553001</v>
      </c>
      <c r="D1347">
        <v>25.198911234353599</v>
      </c>
      <c r="E1347">
        <v>5.0311685488946898</v>
      </c>
      <c r="F1347">
        <v>0.656467158157505</v>
      </c>
      <c r="G1347">
        <v>0.94691329138520797</v>
      </c>
      <c r="H1347">
        <v>8.2329411764705807</v>
      </c>
      <c r="I1347">
        <v>2.3122792437149302</v>
      </c>
    </row>
    <row r="1348" spans="1:9" x14ac:dyDescent="0.25">
      <c r="A1348">
        <v>1346</v>
      </c>
      <c r="B1348">
        <v>52.651027459538099</v>
      </c>
      <c r="C1348">
        <v>161.13522196261599</v>
      </c>
      <c r="D1348">
        <v>43.864392656801598</v>
      </c>
      <c r="E1348">
        <v>10.2763830059416</v>
      </c>
      <c r="F1348">
        <v>0.34067797364395302</v>
      </c>
      <c r="G1348">
        <v>0.88623114855410801</v>
      </c>
      <c r="H1348">
        <v>11.5694352159468</v>
      </c>
      <c r="I1348">
        <v>4.2228047182175601</v>
      </c>
    </row>
    <row r="1349" spans="1:9" x14ac:dyDescent="0.25">
      <c r="A1349">
        <v>1347</v>
      </c>
      <c r="B1349">
        <v>93.915900735294102</v>
      </c>
      <c r="C1349">
        <v>153.49498069498</v>
      </c>
      <c r="D1349">
        <v>36.928984868032799</v>
      </c>
      <c r="E1349">
        <v>19.928597157359899</v>
      </c>
      <c r="F1349">
        <v>0.47551492734310102</v>
      </c>
      <c r="G1349">
        <v>0.79388619007773698</v>
      </c>
      <c r="H1349">
        <v>7.6340238543628303</v>
      </c>
      <c r="I1349">
        <v>7.5327510917030498</v>
      </c>
    </row>
    <row r="1350" spans="1:9" x14ac:dyDescent="0.25">
      <c r="A1350">
        <v>1348</v>
      </c>
      <c r="B1350">
        <v>64.771701982228294</v>
      </c>
      <c r="C1350">
        <v>164.49729945103499</v>
      </c>
      <c r="D1350">
        <v>43.885738913449202</v>
      </c>
      <c r="E1350">
        <v>6.3672236729193097</v>
      </c>
      <c r="F1350">
        <v>0.34919984413353899</v>
      </c>
      <c r="G1350">
        <v>0.93011884086382901</v>
      </c>
      <c r="H1350">
        <v>9.6488858879135702</v>
      </c>
      <c r="I1350">
        <v>2.86128803963198</v>
      </c>
    </row>
    <row r="1351" spans="1:9" x14ac:dyDescent="0.25">
      <c r="A1351">
        <v>1349</v>
      </c>
      <c r="B1351">
        <v>68.9242534595775</v>
      </c>
      <c r="C1351">
        <v>160.897860314897</v>
      </c>
      <c r="D1351">
        <v>42.688422642996699</v>
      </c>
      <c r="E1351">
        <v>12.0153864446626</v>
      </c>
      <c r="F1351">
        <v>0.37775457090311299</v>
      </c>
      <c r="G1351">
        <v>0.85171074421691795</v>
      </c>
      <c r="H1351">
        <v>9.61055634807418</v>
      </c>
      <c r="I1351">
        <v>4.2421383647798701</v>
      </c>
    </row>
    <row r="1352" spans="1:9" x14ac:dyDescent="0.25">
      <c r="A1352">
        <v>1350</v>
      </c>
      <c r="B1352">
        <v>63.678227921888599</v>
      </c>
      <c r="C1352">
        <v>136.628215415113</v>
      </c>
      <c r="D1352">
        <v>60.228483563540799</v>
      </c>
      <c r="E1352">
        <v>5.3719904515624304</v>
      </c>
      <c r="F1352">
        <v>0.34758010451389298</v>
      </c>
      <c r="G1352">
        <v>0.92906489084113097</v>
      </c>
      <c r="H1352">
        <v>19.891812865496998</v>
      </c>
      <c r="I1352">
        <v>3.0003750937734401</v>
      </c>
    </row>
    <row r="1353" spans="1:9" x14ac:dyDescent="0.25">
      <c r="A1353">
        <v>1351</v>
      </c>
      <c r="B1353">
        <v>70.681687440076701</v>
      </c>
      <c r="C1353">
        <v>126.842592592592</v>
      </c>
      <c r="D1353">
        <v>52.681566336922501</v>
      </c>
      <c r="E1353">
        <v>14.520951232318</v>
      </c>
      <c r="F1353">
        <v>0.39912278646509303</v>
      </c>
      <c r="G1353">
        <v>0.81454672129283401</v>
      </c>
      <c r="H1353">
        <v>16.566390041493701</v>
      </c>
      <c r="I1353">
        <v>5.91</v>
      </c>
    </row>
    <row r="1354" spans="1:9" x14ac:dyDescent="0.25">
      <c r="A1354">
        <v>1352</v>
      </c>
      <c r="B1354">
        <v>74.191993781577906</v>
      </c>
      <c r="C1354">
        <v>141.756</v>
      </c>
      <c r="D1354">
        <v>55.329788640951698</v>
      </c>
      <c r="E1354">
        <v>19.629081918418901</v>
      </c>
      <c r="F1354">
        <v>0.40796940224302197</v>
      </c>
      <c r="G1354">
        <v>0.76561385397759796</v>
      </c>
      <c r="H1354">
        <v>19.709126723571899</v>
      </c>
      <c r="I1354">
        <v>5.8284960422163499</v>
      </c>
    </row>
    <row r="1355" spans="1:9" x14ac:dyDescent="0.25">
      <c r="A1355">
        <v>1353</v>
      </c>
      <c r="B1355">
        <v>78.130812151270902</v>
      </c>
      <c r="C1355">
        <v>161.93944193980701</v>
      </c>
      <c r="D1355">
        <v>52.497193104422102</v>
      </c>
      <c r="E1355">
        <v>15.664340362112601</v>
      </c>
      <c r="F1355">
        <v>0.45351293973664403</v>
      </c>
      <c r="G1355">
        <v>0.85104053041900696</v>
      </c>
      <c r="H1355">
        <v>16.508133230054199</v>
      </c>
      <c r="I1355">
        <v>6.6396648044692697</v>
      </c>
    </row>
    <row r="1356" spans="1:9" x14ac:dyDescent="0.25">
      <c r="A1356">
        <v>1354</v>
      </c>
      <c r="B1356">
        <v>75.481239460371</v>
      </c>
      <c r="C1356">
        <v>127.862267831396</v>
      </c>
      <c r="D1356">
        <v>48.7426918794946</v>
      </c>
      <c r="E1356">
        <v>9.2969339707478191</v>
      </c>
      <c r="F1356">
        <v>0.439380318397738</v>
      </c>
      <c r="G1356">
        <v>0.87472508727636</v>
      </c>
      <c r="H1356">
        <v>13.988782051282</v>
      </c>
      <c r="I1356">
        <v>3.9186941792423702</v>
      </c>
    </row>
    <row r="1357" spans="1:9" x14ac:dyDescent="0.25">
      <c r="A1357">
        <v>1355</v>
      </c>
      <c r="B1357">
        <v>79.882810810810795</v>
      </c>
      <c r="C1357">
        <v>158.643026004728</v>
      </c>
      <c r="D1357">
        <v>51.924725663826997</v>
      </c>
      <c r="E1357">
        <v>13.0192241188258</v>
      </c>
      <c r="F1357">
        <v>0.42469449913465301</v>
      </c>
      <c r="G1357">
        <v>0.83951392635000899</v>
      </c>
      <c r="H1357">
        <v>16.2066616199848</v>
      </c>
      <c r="I1357">
        <v>5.0603448275862002</v>
      </c>
    </row>
    <row r="1358" spans="1:9" x14ac:dyDescent="0.25">
      <c r="A1358">
        <v>1356</v>
      </c>
      <c r="B1358">
        <v>37.705213903743299</v>
      </c>
      <c r="C1358">
        <v>148.08180494905301</v>
      </c>
      <c r="D1358">
        <v>56.691188854967997</v>
      </c>
      <c r="E1358">
        <v>9.4962963765219293</v>
      </c>
      <c r="F1358">
        <v>0.210563707429332</v>
      </c>
      <c r="G1358">
        <v>0.88700291496739303</v>
      </c>
      <c r="H1358">
        <v>14.256191289496099</v>
      </c>
      <c r="I1358">
        <v>3.9134573777585402</v>
      </c>
    </row>
    <row r="1359" spans="1:9" x14ac:dyDescent="0.25">
      <c r="A1359">
        <v>1357</v>
      </c>
      <c r="B1359">
        <v>45.005965400675997</v>
      </c>
      <c r="C1359">
        <v>142.38524048961301</v>
      </c>
      <c r="D1359">
        <v>60.440013663145002</v>
      </c>
      <c r="E1359">
        <v>12.0829334135757</v>
      </c>
      <c r="F1359">
        <v>0.25874065247140399</v>
      </c>
      <c r="G1359">
        <v>0.86211688920656004</v>
      </c>
      <c r="H1359">
        <v>19.780849629130099</v>
      </c>
      <c r="I1359">
        <v>4.4095947664909998</v>
      </c>
    </row>
    <row r="1360" spans="1:9" x14ac:dyDescent="0.25">
      <c r="A1360">
        <v>1358</v>
      </c>
      <c r="B1360">
        <v>50.746835443037902</v>
      </c>
      <c r="C1360">
        <v>191.438217420661</v>
      </c>
      <c r="D1360">
        <v>51.376175425963098</v>
      </c>
      <c r="E1360">
        <v>11.8312418634209</v>
      </c>
      <c r="F1360">
        <v>0.29278811372652302</v>
      </c>
      <c r="G1360">
        <v>0.86540756831976295</v>
      </c>
      <c r="H1360">
        <v>14.259433962264101</v>
      </c>
      <c r="I1360">
        <v>3.9132976132489001</v>
      </c>
    </row>
    <row r="1361" spans="1:9" x14ac:dyDescent="0.25">
      <c r="A1361">
        <v>1359</v>
      </c>
      <c r="B1361">
        <v>32.024229543039297</v>
      </c>
      <c r="C1361">
        <v>180.418057409879</v>
      </c>
      <c r="D1361">
        <v>55.197479933248701</v>
      </c>
      <c r="E1361">
        <v>10.154927172397599</v>
      </c>
      <c r="F1361">
        <v>0.20044553962527401</v>
      </c>
      <c r="G1361">
        <v>0.89960214836661401</v>
      </c>
      <c r="H1361">
        <v>16.6908212560386</v>
      </c>
      <c r="I1361">
        <v>4.3866799204771301</v>
      </c>
    </row>
    <row r="1362" spans="1:9" x14ac:dyDescent="0.25">
      <c r="A1362">
        <v>1360</v>
      </c>
      <c r="B1362">
        <v>28.76</v>
      </c>
      <c r="C1362">
        <v>168.57694954128399</v>
      </c>
      <c r="D1362">
        <v>53.818144645940897</v>
      </c>
      <c r="E1362">
        <v>11.3601376307936</v>
      </c>
      <c r="F1362">
        <v>0.183421958715969</v>
      </c>
      <c r="G1362">
        <v>0.89202332459029299</v>
      </c>
      <c r="H1362">
        <v>15.072237960339899</v>
      </c>
      <c r="I1362">
        <v>4.8488414858403797</v>
      </c>
    </row>
    <row r="1363" spans="1:9" x14ac:dyDescent="0.25">
      <c r="A1363">
        <v>1361</v>
      </c>
      <c r="B1363">
        <v>28.831443097379701</v>
      </c>
      <c r="C1363">
        <v>145.61812895367501</v>
      </c>
      <c r="D1363">
        <v>55.1885130118417</v>
      </c>
      <c r="E1363">
        <v>8.7572470274015402</v>
      </c>
      <c r="F1363">
        <v>0.183731380221204</v>
      </c>
      <c r="G1363">
        <v>0.88615721112938795</v>
      </c>
      <c r="H1363">
        <v>15.359649122806999</v>
      </c>
      <c r="I1363">
        <v>3.8480737018425399</v>
      </c>
    </row>
    <row r="1364" spans="1:9" x14ac:dyDescent="0.25">
      <c r="A1364">
        <v>1362</v>
      </c>
      <c r="B1364">
        <v>61.055762741964102</v>
      </c>
      <c r="C1364">
        <v>133.35542168674601</v>
      </c>
      <c r="D1364">
        <v>48.644892229708802</v>
      </c>
      <c r="E1364">
        <v>20.2854364377217</v>
      </c>
      <c r="F1364">
        <v>0.32707994334169999</v>
      </c>
      <c r="G1364">
        <v>0.74037645331913204</v>
      </c>
      <c r="H1364">
        <v>11.6517730496453</v>
      </c>
      <c r="I1364">
        <v>7.0717703349282299</v>
      </c>
    </row>
    <row r="1365" spans="1:9" x14ac:dyDescent="0.25">
      <c r="A1365">
        <v>1363</v>
      </c>
      <c r="B1365">
        <v>59.876015690669597</v>
      </c>
      <c r="C1365">
        <v>117.75099443118501</v>
      </c>
      <c r="D1365">
        <v>50.3151827575103</v>
      </c>
      <c r="E1365">
        <v>24.972959315443301</v>
      </c>
      <c r="F1365">
        <v>0.35067770982767998</v>
      </c>
      <c r="G1365">
        <v>0.66432869451209198</v>
      </c>
      <c r="H1365">
        <v>12.716701902748399</v>
      </c>
      <c r="I1365">
        <v>7.4774774774774704</v>
      </c>
    </row>
    <row r="1366" spans="1:9" x14ac:dyDescent="0.25">
      <c r="A1366">
        <v>1364</v>
      </c>
      <c r="B1366">
        <v>54.07586472933</v>
      </c>
      <c r="C1366">
        <v>163.109375</v>
      </c>
      <c r="D1366">
        <v>44.564247615969798</v>
      </c>
      <c r="E1366">
        <v>22.062616184208999</v>
      </c>
      <c r="F1366">
        <v>0.32849414465773402</v>
      </c>
      <c r="G1366">
        <v>0.778258535901452</v>
      </c>
      <c r="H1366">
        <v>10.297599999999999</v>
      </c>
      <c r="I1366">
        <v>8.3468795355587808</v>
      </c>
    </row>
    <row r="1367" spans="1:9" x14ac:dyDescent="0.25">
      <c r="A1367">
        <v>1365</v>
      </c>
      <c r="B1367">
        <v>71.705775901070695</v>
      </c>
      <c r="C1367">
        <v>166.41341309823599</v>
      </c>
      <c r="D1367">
        <v>43.626406854587401</v>
      </c>
      <c r="E1367">
        <v>14.2222781108409</v>
      </c>
      <c r="F1367">
        <v>0.41477565933866201</v>
      </c>
      <c r="G1367">
        <v>0.84301841938597799</v>
      </c>
      <c r="H1367">
        <v>10.7112632233976</v>
      </c>
      <c r="I1367">
        <v>5.3333333333333304</v>
      </c>
    </row>
    <row r="1368" spans="1:9" x14ac:dyDescent="0.25">
      <c r="A1368">
        <v>1366</v>
      </c>
      <c r="B1368">
        <v>83.2850979687219</v>
      </c>
      <c r="C1368">
        <v>163.043222618377</v>
      </c>
      <c r="D1368">
        <v>37.923715790484501</v>
      </c>
      <c r="E1368">
        <v>12.783542348750601</v>
      </c>
      <c r="F1368">
        <v>0.48382706242779999</v>
      </c>
      <c r="G1368">
        <v>0.87550295903192499</v>
      </c>
      <c r="H1368">
        <v>10.825475017593201</v>
      </c>
      <c r="I1368">
        <v>5.4420769549027703</v>
      </c>
    </row>
    <row r="1369" spans="1:9" x14ac:dyDescent="0.25">
      <c r="A1369">
        <v>1367</v>
      </c>
      <c r="B1369">
        <v>74.666554281861096</v>
      </c>
      <c r="C1369">
        <v>141.22966808242799</v>
      </c>
      <c r="D1369">
        <v>38.757141922557302</v>
      </c>
      <c r="E1369">
        <v>7.2276643677952501</v>
      </c>
      <c r="F1369">
        <v>0.44653007199505801</v>
      </c>
      <c r="G1369">
        <v>0.88884519221236102</v>
      </c>
      <c r="H1369">
        <v>10.7126061397779</v>
      </c>
      <c r="I1369">
        <v>3.1885409726848701</v>
      </c>
    </row>
    <row r="1370" spans="1:9" x14ac:dyDescent="0.25">
      <c r="A1370">
        <v>1368</v>
      </c>
      <c r="B1370">
        <v>92.362166374439894</v>
      </c>
      <c r="C1370">
        <v>208.55129928315401</v>
      </c>
      <c r="D1370">
        <v>36.2421571496346</v>
      </c>
      <c r="E1370">
        <v>5.8349473777454604</v>
      </c>
      <c r="F1370">
        <v>0.47979129680322402</v>
      </c>
      <c r="G1370">
        <v>0.94380654292718102</v>
      </c>
      <c r="H1370">
        <v>7.1157975460122698</v>
      </c>
      <c r="I1370">
        <v>2.52107061503416</v>
      </c>
    </row>
    <row r="1371" spans="1:9" x14ac:dyDescent="0.25">
      <c r="A1371">
        <v>1369</v>
      </c>
      <c r="B1371">
        <v>50.080934274850598</v>
      </c>
      <c r="C1371">
        <v>163.344718627746</v>
      </c>
      <c r="D1371">
        <v>48.874816841480303</v>
      </c>
      <c r="E1371">
        <v>8.8782151959280995</v>
      </c>
      <c r="F1371">
        <v>0.30216545063566802</v>
      </c>
      <c r="G1371">
        <v>0.88882841633008203</v>
      </c>
      <c r="H1371">
        <v>12.678417266186999</v>
      </c>
      <c r="I1371">
        <v>3.0463821892393299</v>
      </c>
    </row>
    <row r="1372" spans="1:9" x14ac:dyDescent="0.25">
      <c r="A1372">
        <v>1370</v>
      </c>
      <c r="B1372">
        <v>49.263684640522797</v>
      </c>
      <c r="C1372">
        <v>167.34524019003999</v>
      </c>
      <c r="D1372">
        <v>57.737631498122603</v>
      </c>
      <c r="E1372">
        <v>8.8838616764492802</v>
      </c>
      <c r="F1372">
        <v>0.30894891337501601</v>
      </c>
      <c r="G1372">
        <v>0.879327214584818</v>
      </c>
      <c r="H1372">
        <v>17.652971386647099</v>
      </c>
      <c r="I1372">
        <v>3.20404295641187</v>
      </c>
    </row>
    <row r="1373" spans="1:9" x14ac:dyDescent="0.25">
      <c r="A1373">
        <v>1371</v>
      </c>
      <c r="B1373">
        <v>52.023718952785799</v>
      </c>
      <c r="C1373">
        <v>159.93607500532701</v>
      </c>
      <c r="D1373">
        <v>51.609990577222803</v>
      </c>
      <c r="E1373">
        <v>12.810373448639201</v>
      </c>
      <c r="F1373">
        <v>0.323809940784059</v>
      </c>
      <c r="G1373">
        <v>0.82505123281460602</v>
      </c>
      <c r="H1373">
        <v>14.292662819455799</v>
      </c>
      <c r="I1373">
        <v>3.1391237509607901</v>
      </c>
    </row>
    <row r="1374" spans="1:9" x14ac:dyDescent="0.25">
      <c r="A1374">
        <v>1372</v>
      </c>
      <c r="B1374">
        <v>64.700017834849206</v>
      </c>
      <c r="C1374">
        <v>129.368288854003</v>
      </c>
      <c r="D1374">
        <v>42.933114303845599</v>
      </c>
      <c r="E1374">
        <v>10.405975717890399</v>
      </c>
      <c r="F1374">
        <v>0.37202291137738103</v>
      </c>
      <c r="G1374">
        <v>0.85032766471374799</v>
      </c>
      <c r="H1374">
        <v>10.218168812589401</v>
      </c>
      <c r="I1374">
        <v>4.1926229508196702</v>
      </c>
    </row>
    <row r="1375" spans="1:9" x14ac:dyDescent="0.25">
      <c r="A1375">
        <v>1373</v>
      </c>
      <c r="B1375">
        <v>59.519305375946701</v>
      </c>
      <c r="C1375">
        <v>177.667562903808</v>
      </c>
      <c r="D1375">
        <v>43.4487279250651</v>
      </c>
      <c r="E1375">
        <v>5.5031686522029704</v>
      </c>
      <c r="F1375">
        <v>0.35330677805140198</v>
      </c>
      <c r="G1375">
        <v>0.93958532040008003</v>
      </c>
      <c r="H1375">
        <v>10.5022123893805</v>
      </c>
      <c r="I1375">
        <v>2.3976777939042</v>
      </c>
    </row>
    <row r="1376" spans="1:9" x14ac:dyDescent="0.25">
      <c r="A1376">
        <v>1374</v>
      </c>
      <c r="B1376">
        <v>79.367967332123399</v>
      </c>
      <c r="C1376">
        <v>186.882879219194</v>
      </c>
      <c r="D1376">
        <v>53.660947627397803</v>
      </c>
      <c r="E1376">
        <v>9.57803719877578</v>
      </c>
      <c r="F1376">
        <v>0.40200195239880299</v>
      </c>
      <c r="G1376">
        <v>0.899235508626401</v>
      </c>
      <c r="H1376">
        <v>14.128813559321999</v>
      </c>
      <c r="I1376">
        <v>3.6231071228266898</v>
      </c>
    </row>
    <row r="1377" spans="1:9" x14ac:dyDescent="0.25">
      <c r="A1377">
        <v>1375</v>
      </c>
      <c r="B1377">
        <v>60.015901590158997</v>
      </c>
      <c r="C1377">
        <v>189.979569165378</v>
      </c>
      <c r="D1377">
        <v>58.099426621777603</v>
      </c>
      <c r="E1377">
        <v>10.927284283455201</v>
      </c>
      <c r="F1377">
        <v>0.32785460656711202</v>
      </c>
      <c r="G1377">
        <v>0.90452560633350798</v>
      </c>
      <c r="H1377">
        <v>15.665659008464299</v>
      </c>
      <c r="I1377">
        <v>5.1266375545851499</v>
      </c>
    </row>
    <row r="1378" spans="1:9" x14ac:dyDescent="0.25">
      <c r="A1378">
        <v>1376</v>
      </c>
      <c r="B1378">
        <v>46.564328713425702</v>
      </c>
      <c r="C1378">
        <v>143.714942920429</v>
      </c>
      <c r="D1378">
        <v>51.017809353754302</v>
      </c>
      <c r="E1378">
        <v>13.679572846098299</v>
      </c>
      <c r="F1378">
        <v>0.28405700077224499</v>
      </c>
      <c r="G1378">
        <v>0.84433160629153803</v>
      </c>
      <c r="H1378">
        <v>12.688978649740299</v>
      </c>
      <c r="I1378">
        <v>5.4079701120796999</v>
      </c>
    </row>
    <row r="1379" spans="1:9" x14ac:dyDescent="0.25">
      <c r="A1379">
        <v>1377</v>
      </c>
      <c r="B1379">
        <v>95.424263674614295</v>
      </c>
      <c r="C1379">
        <v>194.84054208093201</v>
      </c>
      <c r="D1379">
        <v>32.401665006780298</v>
      </c>
      <c r="E1379">
        <v>6.0135036407465803</v>
      </c>
      <c r="F1379">
        <v>0.49211010062638699</v>
      </c>
      <c r="G1379">
        <v>0.93958262181551599</v>
      </c>
      <c r="H1379">
        <v>6.5903676851372301</v>
      </c>
      <c r="I1379">
        <v>2.6585423013826999</v>
      </c>
    </row>
    <row r="1380" spans="1:9" x14ac:dyDescent="0.25">
      <c r="A1380">
        <v>1378</v>
      </c>
      <c r="B1380">
        <v>42.8569191343963</v>
      </c>
      <c r="C1380">
        <v>165.90822460049799</v>
      </c>
      <c r="D1380">
        <v>49.355328591629103</v>
      </c>
      <c r="E1380">
        <v>6.5827697426784697</v>
      </c>
      <c r="F1380">
        <v>0.261621921585519</v>
      </c>
      <c r="G1380">
        <v>0.92409282532539205</v>
      </c>
      <c r="H1380">
        <v>11.552380952380901</v>
      </c>
      <c r="I1380">
        <v>2.66509803921568</v>
      </c>
    </row>
    <row r="1381" spans="1:9" x14ac:dyDescent="0.25">
      <c r="A1381">
        <v>1379</v>
      </c>
      <c r="B1381">
        <v>39.286218582321297</v>
      </c>
      <c r="C1381">
        <v>167.649801587301</v>
      </c>
      <c r="D1381">
        <v>47.711604123435897</v>
      </c>
      <c r="E1381">
        <v>7.2463017933665004</v>
      </c>
      <c r="F1381">
        <v>0.25113358699129201</v>
      </c>
      <c r="G1381">
        <v>0.91456095439691598</v>
      </c>
      <c r="H1381">
        <v>11.905826957033501</v>
      </c>
      <c r="I1381">
        <v>2.6465408805031401</v>
      </c>
    </row>
    <row r="1382" spans="1:9" x14ac:dyDescent="0.25">
      <c r="A1382">
        <v>1380</v>
      </c>
      <c r="B1382">
        <v>39.268292682926798</v>
      </c>
      <c r="C1382">
        <v>183.547456340167</v>
      </c>
      <c r="D1382">
        <v>48.552793133589603</v>
      </c>
      <c r="E1382">
        <v>9.4541240595061602</v>
      </c>
      <c r="F1382">
        <v>0.24829964152020501</v>
      </c>
      <c r="G1382">
        <v>0.89546839434438197</v>
      </c>
      <c r="H1382">
        <v>12.369711833231101</v>
      </c>
      <c r="I1382">
        <v>4.0813823857302101</v>
      </c>
    </row>
    <row r="1383" spans="1:9" x14ac:dyDescent="0.25">
      <c r="A1383">
        <v>1381</v>
      </c>
      <c r="B1383">
        <v>84.116444917509298</v>
      </c>
      <c r="C1383">
        <v>129.06465517241301</v>
      </c>
      <c r="D1383">
        <v>41.909253678157498</v>
      </c>
      <c r="E1383">
        <v>32.730456737663197</v>
      </c>
      <c r="F1383">
        <v>0.42465301436104902</v>
      </c>
      <c r="G1383">
        <v>0.64870566235966198</v>
      </c>
      <c r="H1383">
        <v>8.2157129881925499</v>
      </c>
      <c r="I1383">
        <v>14</v>
      </c>
    </row>
    <row r="1384" spans="1:9" x14ac:dyDescent="0.25">
      <c r="A1384">
        <v>1382</v>
      </c>
      <c r="B1384">
        <v>59.107308491923803</v>
      </c>
      <c r="C1384">
        <v>202.88266228430501</v>
      </c>
      <c r="D1384">
        <v>45.350317684334101</v>
      </c>
      <c r="E1384">
        <v>6.4352803370783196</v>
      </c>
      <c r="F1384">
        <v>0.36765461027950702</v>
      </c>
      <c r="G1384">
        <v>0.94130943317695004</v>
      </c>
      <c r="H1384">
        <v>11.579885423297201</v>
      </c>
      <c r="I1384">
        <v>3.17503454629203</v>
      </c>
    </row>
    <row r="1385" spans="1:9" x14ac:dyDescent="0.25">
      <c r="A1385">
        <v>1383</v>
      </c>
      <c r="B1385">
        <v>70.173746559770194</v>
      </c>
      <c r="C1385">
        <v>167.396506262359</v>
      </c>
      <c r="D1385">
        <v>42.754861085593902</v>
      </c>
      <c r="E1385">
        <v>7.3778382150081301</v>
      </c>
      <c r="F1385">
        <v>0.43055453523686299</v>
      </c>
      <c r="G1385">
        <v>0.91309150537994299</v>
      </c>
      <c r="H1385">
        <v>11.782547830144599</v>
      </c>
      <c r="I1385">
        <v>2.8848920863309302</v>
      </c>
    </row>
    <row r="1386" spans="1:9" x14ac:dyDescent="0.25">
      <c r="A1386">
        <v>1384</v>
      </c>
      <c r="B1386">
        <v>65.069163545568003</v>
      </c>
      <c r="C1386">
        <v>151.80402848876</v>
      </c>
      <c r="D1386">
        <v>39.954261506848603</v>
      </c>
      <c r="E1386">
        <v>14.8268010886115</v>
      </c>
      <c r="F1386">
        <v>0.37620344336745598</v>
      </c>
      <c r="G1386">
        <v>0.84388841997238495</v>
      </c>
      <c r="H1386">
        <v>10.152057245080499</v>
      </c>
      <c r="I1386">
        <v>6.7936210131332002</v>
      </c>
    </row>
    <row r="1387" spans="1:9" x14ac:dyDescent="0.25">
      <c r="A1387">
        <v>1385</v>
      </c>
      <c r="B1387">
        <v>60.216028331584397</v>
      </c>
      <c r="C1387">
        <v>124.01293103448199</v>
      </c>
      <c r="D1387">
        <v>39.156727344718597</v>
      </c>
      <c r="E1387">
        <v>25.565275720815698</v>
      </c>
      <c r="F1387">
        <v>0.36472354785695299</v>
      </c>
      <c r="G1387">
        <v>0.68296834750951296</v>
      </c>
      <c r="H1387">
        <v>9.4370330843116292</v>
      </c>
      <c r="I1387">
        <v>8.9786324786324698</v>
      </c>
    </row>
    <row r="1388" spans="1:9" x14ac:dyDescent="0.25">
      <c r="A1388">
        <v>1386</v>
      </c>
      <c r="B1388">
        <v>75.636855506047098</v>
      </c>
      <c r="C1388">
        <v>192.080655773659</v>
      </c>
      <c r="D1388">
        <v>30.393714448565799</v>
      </c>
      <c r="E1388">
        <v>4.9293763162959703</v>
      </c>
      <c r="F1388">
        <v>0.450047092218469</v>
      </c>
      <c r="G1388">
        <v>0.95111555582000795</v>
      </c>
      <c r="H1388">
        <v>7.2072072072072002</v>
      </c>
      <c r="I1388">
        <v>2.6367895701772199</v>
      </c>
    </row>
    <row r="1389" spans="1:9" x14ac:dyDescent="0.25">
      <c r="A1389">
        <v>1387</v>
      </c>
      <c r="B1389">
        <v>88.108880090497706</v>
      </c>
      <c r="C1389">
        <v>160.280621084899</v>
      </c>
      <c r="D1389">
        <v>29.273814251763199</v>
      </c>
      <c r="E1389">
        <v>10.670325636671</v>
      </c>
      <c r="F1389">
        <v>0.47468920023307598</v>
      </c>
      <c r="G1389">
        <v>0.90122060212719701</v>
      </c>
      <c r="H1389">
        <v>5.6529584557280703</v>
      </c>
      <c r="I1389">
        <v>4.1330108827085796</v>
      </c>
    </row>
    <row r="1390" spans="1:9" x14ac:dyDescent="0.25">
      <c r="A1390">
        <v>1388</v>
      </c>
      <c r="B1390">
        <v>53.855218855218801</v>
      </c>
      <c r="C1390">
        <v>166.630128101183</v>
      </c>
      <c r="D1390">
        <v>44.071862359282498</v>
      </c>
      <c r="E1390">
        <v>10.6111125308765</v>
      </c>
      <c r="F1390">
        <v>0.318411574777412</v>
      </c>
      <c r="G1390">
        <v>0.864564660967726</v>
      </c>
      <c r="H1390">
        <v>9.8133720930232506</v>
      </c>
      <c r="I1390">
        <v>3.7770637666831401</v>
      </c>
    </row>
    <row r="1391" spans="1:9" x14ac:dyDescent="0.25">
      <c r="A1391">
        <v>1389</v>
      </c>
      <c r="B1391">
        <v>59.0300847457627</v>
      </c>
      <c r="C1391">
        <v>148.43440167739999</v>
      </c>
      <c r="D1391">
        <v>38.211306568804602</v>
      </c>
      <c r="E1391">
        <v>6.7732131385151098</v>
      </c>
      <c r="F1391">
        <v>0.34406654521186802</v>
      </c>
      <c r="G1391">
        <v>0.92855711171852995</v>
      </c>
      <c r="H1391">
        <v>7.3587830080367302</v>
      </c>
      <c r="I1391">
        <v>3.18289011540391</v>
      </c>
    </row>
    <row r="1392" spans="1:9" x14ac:dyDescent="0.25">
      <c r="A1392">
        <v>1390</v>
      </c>
      <c r="B1392">
        <v>59.898678758502001</v>
      </c>
      <c r="C1392">
        <v>162.39656357388299</v>
      </c>
      <c r="D1392">
        <v>33.431873570360501</v>
      </c>
      <c r="E1392">
        <v>6.0471856350461399</v>
      </c>
      <c r="F1392">
        <v>0.36167912500871202</v>
      </c>
      <c r="G1392">
        <v>0.922147795029299</v>
      </c>
      <c r="H1392">
        <v>5.6335664335664299</v>
      </c>
      <c r="I1392">
        <v>2.7640108035111401</v>
      </c>
    </row>
    <row r="1393" spans="1:9" x14ac:dyDescent="0.25">
      <c r="A1393">
        <v>1391</v>
      </c>
      <c r="B1393">
        <v>62.986289949050402</v>
      </c>
      <c r="C1393">
        <v>157.04680339903001</v>
      </c>
      <c r="D1393">
        <v>33.860252609334502</v>
      </c>
      <c r="E1393">
        <v>8.4796847477818709</v>
      </c>
      <c r="F1393">
        <v>0.36807027933910402</v>
      </c>
      <c r="G1393">
        <v>0.934295799668168</v>
      </c>
      <c r="H1393">
        <v>6.0495049504950398</v>
      </c>
      <c r="I1393">
        <v>2.6456216216216202</v>
      </c>
    </row>
    <row r="1394" spans="1:9" x14ac:dyDescent="0.25">
      <c r="A1394">
        <v>1392</v>
      </c>
      <c r="B1394">
        <v>69.107468354430296</v>
      </c>
      <c r="C1394">
        <v>132.13034482758599</v>
      </c>
      <c r="D1394">
        <v>42.882577573712602</v>
      </c>
      <c r="E1394">
        <v>18.2877478949097</v>
      </c>
      <c r="F1394">
        <v>0.376164977640076</v>
      </c>
      <c r="G1394">
        <v>0.74999482697199804</v>
      </c>
      <c r="H1394">
        <v>8.1934633632050602</v>
      </c>
      <c r="I1394">
        <v>5.1355599214145302</v>
      </c>
    </row>
    <row r="1395" spans="1:9" x14ac:dyDescent="0.25">
      <c r="A1395">
        <v>1393</v>
      </c>
      <c r="B1395">
        <v>56.688231245698503</v>
      </c>
      <c r="C1395">
        <v>178.28566100290001</v>
      </c>
      <c r="D1395">
        <v>49.379586951209603</v>
      </c>
      <c r="E1395">
        <v>5.04118409345838</v>
      </c>
      <c r="F1395">
        <v>0.305562553223096</v>
      </c>
      <c r="G1395">
        <v>0.93873083693508097</v>
      </c>
      <c r="H1395">
        <v>10.806810284919999</v>
      </c>
      <c r="I1395">
        <v>2.6111719605695498</v>
      </c>
    </row>
    <row r="1396" spans="1:9" x14ac:dyDescent="0.25">
      <c r="A1396">
        <v>1394</v>
      </c>
      <c r="B1396">
        <v>79.674740484428995</v>
      </c>
      <c r="C1396">
        <v>153.226978749615</v>
      </c>
      <c r="D1396">
        <v>42.130593448805698</v>
      </c>
      <c r="E1396">
        <v>16.711697215248599</v>
      </c>
      <c r="F1396">
        <v>0.43083909953808802</v>
      </c>
      <c r="G1396">
        <v>0.83676655533518196</v>
      </c>
      <c r="H1396">
        <v>9.5584664536741197</v>
      </c>
      <c r="I1396">
        <v>7.5058538554703196</v>
      </c>
    </row>
    <row r="1397" spans="1:9" x14ac:dyDescent="0.25">
      <c r="A1397">
        <v>1395</v>
      </c>
      <c r="B1397">
        <v>69.554944335297904</v>
      </c>
      <c r="C1397">
        <v>115.943050847457</v>
      </c>
      <c r="D1397">
        <v>33.612721092228298</v>
      </c>
      <c r="E1397">
        <v>25.6812140229286</v>
      </c>
      <c r="F1397">
        <v>0.41388815097612902</v>
      </c>
      <c r="G1397">
        <v>0.70308191905661499</v>
      </c>
      <c r="H1397">
        <v>5.7053964757709199</v>
      </c>
      <c r="I1397">
        <v>10.088868101028901</v>
      </c>
    </row>
    <row r="1398" spans="1:9" x14ac:dyDescent="0.25">
      <c r="A1398">
        <v>1396</v>
      </c>
      <c r="B1398">
        <v>50.344245122430202</v>
      </c>
      <c r="C1398">
        <v>215.57894736842101</v>
      </c>
      <c r="D1398">
        <v>37.337762233876703</v>
      </c>
      <c r="E1398">
        <v>3.8081288476741602</v>
      </c>
      <c r="F1398">
        <v>0.30609588068010002</v>
      </c>
      <c r="G1398">
        <v>0.96475025239569501</v>
      </c>
      <c r="H1398">
        <v>6.1410398230088497</v>
      </c>
      <c r="I1398">
        <v>2.1939477303988899</v>
      </c>
    </row>
    <row r="1399" spans="1:9" x14ac:dyDescent="0.25">
      <c r="A1399">
        <v>1397</v>
      </c>
      <c r="B1399">
        <v>82.098195853155005</v>
      </c>
      <c r="C1399">
        <v>173.13969605878401</v>
      </c>
      <c r="D1399">
        <v>34.587957903912901</v>
      </c>
      <c r="E1399">
        <v>6.5437278189986596</v>
      </c>
      <c r="F1399">
        <v>0.497389964640436</v>
      </c>
      <c r="G1399">
        <v>0.92236153985459801</v>
      </c>
      <c r="H1399">
        <v>8.0140540540540499</v>
      </c>
      <c r="I1399">
        <v>2.9561005146836199</v>
      </c>
    </row>
    <row r="1400" spans="1:9" x14ac:dyDescent="0.25">
      <c r="A1400">
        <v>1398</v>
      </c>
      <c r="B1400">
        <v>97.945267958950893</v>
      </c>
      <c r="C1400">
        <v>113.516666666666</v>
      </c>
      <c r="D1400">
        <v>25.500344212863499</v>
      </c>
      <c r="E1400">
        <v>17.976680952724099</v>
      </c>
      <c r="F1400">
        <v>0.59433222553401099</v>
      </c>
      <c r="G1400">
        <v>0.753850096640173</v>
      </c>
      <c r="H1400">
        <v>6.1729014598540104</v>
      </c>
      <c r="I1400">
        <v>6.4180878552971503</v>
      </c>
    </row>
    <row r="1401" spans="1:9" x14ac:dyDescent="0.25">
      <c r="A1401">
        <v>1399</v>
      </c>
      <c r="B1401">
        <v>98.827636363636302</v>
      </c>
      <c r="C1401">
        <v>205.69888045296599</v>
      </c>
      <c r="D1401">
        <v>32.642403933184603</v>
      </c>
      <c r="E1401">
        <v>3.8644553866194902</v>
      </c>
      <c r="F1401">
        <v>0.51353644318231095</v>
      </c>
      <c r="G1401">
        <v>0.96306734937045702</v>
      </c>
      <c r="H1401">
        <v>4.5140562248995897</v>
      </c>
      <c r="I1401">
        <v>2.2023010546500399</v>
      </c>
    </row>
    <row r="1402" spans="1:9" x14ac:dyDescent="0.25">
      <c r="A1402">
        <v>1400</v>
      </c>
      <c r="B1402">
        <v>67.583942414174899</v>
      </c>
      <c r="C1402">
        <v>183.168108862526</v>
      </c>
      <c r="D1402">
        <v>39.1331168196985</v>
      </c>
      <c r="E1402">
        <v>7.6156458068955297</v>
      </c>
      <c r="F1402">
        <v>0.36730926479251103</v>
      </c>
      <c r="G1402">
        <v>0.91674886027182201</v>
      </c>
      <c r="H1402">
        <v>6.2578496669838204</v>
      </c>
      <c r="I1402">
        <v>3.1140519730510099</v>
      </c>
    </row>
    <row r="1403" spans="1:9" x14ac:dyDescent="0.25">
      <c r="A1403">
        <v>1401</v>
      </c>
      <c r="B1403">
        <v>56.514593467685799</v>
      </c>
      <c r="C1403">
        <v>149.18232567937599</v>
      </c>
      <c r="D1403">
        <v>25.8455542133064</v>
      </c>
      <c r="E1403">
        <v>18.635686998853998</v>
      </c>
      <c r="F1403">
        <v>0.44767153421353501</v>
      </c>
      <c r="G1403">
        <v>0.81893457975067097</v>
      </c>
      <c r="H1403">
        <v>5.4649390243902403</v>
      </c>
      <c r="I1403">
        <v>9.1424139000930804</v>
      </c>
    </row>
    <row r="1404" spans="1:9" x14ac:dyDescent="0.25">
      <c r="A1404">
        <v>1402</v>
      </c>
      <c r="B1404">
        <v>53.5378971133688</v>
      </c>
      <c r="C1404">
        <v>167.405570995452</v>
      </c>
      <c r="D1404">
        <v>23.5710698585033</v>
      </c>
      <c r="E1404">
        <v>8.8538702669999001</v>
      </c>
      <c r="F1404">
        <v>0.41646043829832602</v>
      </c>
      <c r="G1404">
        <v>0.92169967812198395</v>
      </c>
      <c r="H1404">
        <v>5.02423797282409</v>
      </c>
      <c r="I1404">
        <v>3.11725924181775</v>
      </c>
    </row>
    <row r="1405" spans="1:9" x14ac:dyDescent="0.25">
      <c r="A1405">
        <v>1403</v>
      </c>
      <c r="B1405">
        <v>41.4282608695652</v>
      </c>
      <c r="C1405">
        <v>196.32534059945499</v>
      </c>
      <c r="D1405">
        <v>27.7066107979599</v>
      </c>
      <c r="E1405">
        <v>8.2545367601300494</v>
      </c>
      <c r="F1405">
        <v>0.33284575688668799</v>
      </c>
      <c r="G1405">
        <v>0.91332784503991904</v>
      </c>
      <c r="H1405">
        <v>6.4732449680903201</v>
      </c>
      <c r="I1405">
        <v>2.8432630614115402</v>
      </c>
    </row>
    <row r="1406" spans="1:9" x14ac:dyDescent="0.25">
      <c r="A1406">
        <v>1404</v>
      </c>
      <c r="B1406">
        <v>45.800614020126197</v>
      </c>
      <c r="C1406">
        <v>204.69530615559501</v>
      </c>
      <c r="D1406">
        <v>29.7915447826018</v>
      </c>
      <c r="E1406">
        <v>8.1195444056476695</v>
      </c>
      <c r="F1406">
        <v>0.31982857620848498</v>
      </c>
      <c r="G1406">
        <v>0.92173958450905702</v>
      </c>
      <c r="H1406">
        <v>5.9498305084745704</v>
      </c>
      <c r="I1406">
        <v>3.49356025758969</v>
      </c>
    </row>
    <row r="1407" spans="1:9" x14ac:dyDescent="0.25">
      <c r="A1407">
        <v>1405</v>
      </c>
      <c r="B1407">
        <v>57.063599100885803</v>
      </c>
      <c r="C1407">
        <v>124.223418573351</v>
      </c>
      <c r="D1407">
        <v>34.8957614376951</v>
      </c>
      <c r="E1407">
        <v>18.9396240015883</v>
      </c>
      <c r="F1407">
        <v>0.37253045568246201</v>
      </c>
      <c r="G1407">
        <v>0.68145188155843295</v>
      </c>
      <c r="H1407">
        <v>7.0998406797663298</v>
      </c>
      <c r="I1407">
        <v>5.6129032258064502</v>
      </c>
    </row>
    <row r="1408" spans="1:9" x14ac:dyDescent="0.25">
      <c r="A1408">
        <v>1406</v>
      </c>
      <c r="B1408">
        <v>59.652392947103202</v>
      </c>
      <c r="C1408">
        <v>128.115197851017</v>
      </c>
      <c r="D1408">
        <v>33.756416261608798</v>
      </c>
      <c r="E1408">
        <v>3.0452958891783499</v>
      </c>
      <c r="F1408">
        <v>0.35651314320454602</v>
      </c>
      <c r="G1408">
        <v>0.95588726329815299</v>
      </c>
      <c r="H1408">
        <v>6.2081534772182199</v>
      </c>
      <c r="I1408">
        <v>2.3657232704402502</v>
      </c>
    </row>
    <row r="1409" spans="1:9" x14ac:dyDescent="0.25">
      <c r="A1409">
        <v>1407</v>
      </c>
      <c r="B1409">
        <v>53.961053412462903</v>
      </c>
      <c r="C1409">
        <v>165.165407220822</v>
      </c>
      <c r="D1409">
        <v>37.772634047187999</v>
      </c>
      <c r="E1409">
        <v>13.690862660071399</v>
      </c>
      <c r="F1409">
        <v>0.31749795252610702</v>
      </c>
      <c r="G1409">
        <v>0.84703395275211402</v>
      </c>
      <c r="H1409">
        <v>7.9201773835920104</v>
      </c>
      <c r="I1409">
        <v>5.3710317460317398</v>
      </c>
    </row>
    <row r="1410" spans="1:9" x14ac:dyDescent="0.25">
      <c r="A1410">
        <v>1408</v>
      </c>
      <c r="B1410">
        <v>55.196166070719102</v>
      </c>
      <c r="C1410">
        <v>141.88162312071199</v>
      </c>
      <c r="D1410">
        <v>33.299044830887397</v>
      </c>
      <c r="E1410">
        <v>8.4866474696255008</v>
      </c>
      <c r="F1410">
        <v>0.34531475017013602</v>
      </c>
      <c r="G1410">
        <v>0.91646364468665897</v>
      </c>
      <c r="H1410">
        <v>6.0820149875103997</v>
      </c>
      <c r="I1410">
        <v>3.20791340052258</v>
      </c>
    </row>
    <row r="1411" spans="1:9" x14ac:dyDescent="0.25">
      <c r="A1411">
        <v>1409</v>
      </c>
      <c r="B1411">
        <v>67.352313167259695</v>
      </c>
      <c r="C1411">
        <v>107.80476992966</v>
      </c>
      <c r="D1411">
        <v>32.5706474907374</v>
      </c>
      <c r="E1411">
        <v>7.5079972442329401</v>
      </c>
      <c r="F1411">
        <v>0.41461439138043499</v>
      </c>
      <c r="G1411">
        <v>0.88955775055866004</v>
      </c>
      <c r="H1411">
        <v>7.9731428571428502</v>
      </c>
      <c r="I1411">
        <v>3.6100066269052302</v>
      </c>
    </row>
    <row r="1412" spans="1:9" x14ac:dyDescent="0.25">
      <c r="A1412">
        <v>1410</v>
      </c>
      <c r="B1412">
        <v>81.629624488095999</v>
      </c>
      <c r="C1412">
        <v>180.60588494276399</v>
      </c>
      <c r="D1412">
        <v>24.043997949546</v>
      </c>
      <c r="E1412">
        <v>11.201258481876501</v>
      </c>
      <c r="F1412">
        <v>0.56687369101485496</v>
      </c>
      <c r="G1412">
        <v>0.89212650276470695</v>
      </c>
      <c r="H1412">
        <v>6.1110476734227799</v>
      </c>
      <c r="I1412">
        <v>4.0285400658616899</v>
      </c>
    </row>
    <row r="1413" spans="1:9" x14ac:dyDescent="0.25">
      <c r="A1413">
        <v>1411</v>
      </c>
      <c r="B1413">
        <v>99.223793887345295</v>
      </c>
      <c r="C1413">
        <v>162.23113331580299</v>
      </c>
      <c r="D1413">
        <v>26.111825148590601</v>
      </c>
      <c r="E1413">
        <v>6.8655154415182</v>
      </c>
      <c r="F1413">
        <v>0.56900744378048596</v>
      </c>
      <c r="G1413">
        <v>0.90732569262315299</v>
      </c>
      <c r="H1413">
        <v>6.2339235787511598</v>
      </c>
      <c r="I1413">
        <v>2.9727626459143899</v>
      </c>
    </row>
    <row r="1414" spans="1:9" x14ac:dyDescent="0.25">
      <c r="A1414">
        <v>1412</v>
      </c>
      <c r="B1414">
        <v>63.779047356828102</v>
      </c>
      <c r="C1414">
        <v>151.190438337497</v>
      </c>
      <c r="D1414">
        <v>36.0246332216187</v>
      </c>
      <c r="E1414">
        <v>8.8306160781281093</v>
      </c>
      <c r="F1414">
        <v>0.393393248137066</v>
      </c>
      <c r="G1414">
        <v>0.87816187369940302</v>
      </c>
      <c r="H1414">
        <v>7.5385474860335098</v>
      </c>
      <c r="I1414">
        <v>2.97150663544106</v>
      </c>
    </row>
    <row r="1415" spans="1:9" x14ac:dyDescent="0.25">
      <c r="A1415">
        <v>1413</v>
      </c>
      <c r="B1415">
        <v>117.156968215158</v>
      </c>
      <c r="C1415">
        <v>168.02134445534799</v>
      </c>
      <c r="D1415">
        <v>28.486448967223399</v>
      </c>
      <c r="E1415">
        <v>7.4671094605399198</v>
      </c>
      <c r="F1415">
        <v>0.63992011575614105</v>
      </c>
      <c r="G1415">
        <v>0.89897400115125103</v>
      </c>
      <c r="H1415">
        <v>9.2237936772046591</v>
      </c>
      <c r="I1415">
        <v>2.9038997214484601</v>
      </c>
    </row>
    <row r="1416" spans="1:9" x14ac:dyDescent="0.25">
      <c r="A1416">
        <v>1414</v>
      </c>
      <c r="B1416">
        <v>81.6972038263429</v>
      </c>
      <c r="C1416">
        <v>184.306428384393</v>
      </c>
      <c r="D1416">
        <v>49.098064219834299</v>
      </c>
      <c r="E1416">
        <v>9.7128087713892306</v>
      </c>
      <c r="F1416">
        <v>0.44678716512178501</v>
      </c>
      <c r="G1416">
        <v>0.89846207207557205</v>
      </c>
      <c r="H1416">
        <v>18.118343195266199</v>
      </c>
      <c r="I1416">
        <v>3.53698121956874</v>
      </c>
    </row>
    <row r="1417" spans="1:9" x14ac:dyDescent="0.25">
      <c r="A1417">
        <v>1415</v>
      </c>
      <c r="B1417">
        <v>79.957547169811306</v>
      </c>
      <c r="C1417">
        <v>176.265795581535</v>
      </c>
      <c r="D1417">
        <v>47.0720876112822</v>
      </c>
      <c r="E1417">
        <v>4.8088011548471403</v>
      </c>
      <c r="F1417">
        <v>0.44265882513671201</v>
      </c>
      <c r="G1417">
        <v>0.94134055736514699</v>
      </c>
      <c r="H1417">
        <v>14.8377551020408</v>
      </c>
      <c r="I1417">
        <v>2.61401952085181</v>
      </c>
    </row>
    <row r="1418" spans="1:9" x14ac:dyDescent="0.25">
      <c r="A1418">
        <v>1416</v>
      </c>
      <c r="B1418">
        <v>83.646069612827503</v>
      </c>
      <c r="C1418">
        <v>154.46725410811999</v>
      </c>
      <c r="D1418">
        <v>46.273265578370001</v>
      </c>
      <c r="E1418">
        <v>3.6643674653567202</v>
      </c>
      <c r="F1418">
        <v>0.44760028963696002</v>
      </c>
      <c r="G1418">
        <v>0.95552348729157199</v>
      </c>
      <c r="H1418">
        <v>15.669938650306699</v>
      </c>
      <c r="I1418">
        <v>2.4378563283922401</v>
      </c>
    </row>
    <row r="1419" spans="1:9" x14ac:dyDescent="0.25">
      <c r="A1419">
        <v>1417</v>
      </c>
      <c r="B1419">
        <v>87.512174989682194</v>
      </c>
      <c r="C1419">
        <v>119.229727151307</v>
      </c>
      <c r="D1419">
        <v>47.266991604180603</v>
      </c>
      <c r="E1419">
        <v>6.7085133841861397</v>
      </c>
      <c r="F1419">
        <v>0.46349849503204199</v>
      </c>
      <c r="G1419">
        <v>0.88200097798377097</v>
      </c>
      <c r="H1419">
        <v>18.537974683544299</v>
      </c>
      <c r="I1419">
        <v>2.6749893299188998</v>
      </c>
    </row>
    <row r="1420" spans="1:9" x14ac:dyDescent="0.25">
      <c r="A1420">
        <v>1418</v>
      </c>
      <c r="B1420">
        <v>110.31399791594301</v>
      </c>
      <c r="C1420">
        <v>165.804491300248</v>
      </c>
      <c r="D1420">
        <v>41.383466532435598</v>
      </c>
      <c r="E1420">
        <v>6.8500706972235799</v>
      </c>
      <c r="F1420">
        <v>0.56931037891335301</v>
      </c>
      <c r="G1420">
        <v>0.91196510690090704</v>
      </c>
      <c r="H1420">
        <v>16.319460067491502</v>
      </c>
      <c r="I1420">
        <v>2.57793103448275</v>
      </c>
    </row>
    <row r="1421" spans="1:9" x14ac:dyDescent="0.25">
      <c r="A1421">
        <v>1419</v>
      </c>
      <c r="B1421">
        <v>104.048680618744</v>
      </c>
      <c r="C1421">
        <v>170.552838882283</v>
      </c>
      <c r="D1421">
        <v>31.343620760331302</v>
      </c>
      <c r="E1421">
        <v>4.9807073290996602</v>
      </c>
      <c r="F1421">
        <v>0.56526286196223396</v>
      </c>
      <c r="G1421">
        <v>0.93504046025949195</v>
      </c>
      <c r="H1421">
        <v>9.2698019801980198</v>
      </c>
      <c r="I1421">
        <v>2.5435192670439202</v>
      </c>
    </row>
    <row r="1422" spans="1:9" x14ac:dyDescent="0.25">
      <c r="A1422">
        <v>1420</v>
      </c>
      <c r="B1422">
        <v>148.07165504121701</v>
      </c>
      <c r="C1422">
        <v>99.136820001312401</v>
      </c>
      <c r="D1422">
        <v>22.404120803956001</v>
      </c>
      <c r="E1422">
        <v>11.5083256808323</v>
      </c>
      <c r="F1422">
        <v>0.72951612163371504</v>
      </c>
      <c r="G1422">
        <v>0.79836308394789901</v>
      </c>
      <c r="H1422">
        <v>6.87614213197969</v>
      </c>
      <c r="I1422">
        <v>4.6929172857850396</v>
      </c>
    </row>
    <row r="1423" spans="1:9" x14ac:dyDescent="0.25">
      <c r="A1423">
        <v>1421</v>
      </c>
      <c r="B1423">
        <v>125.855035042419</v>
      </c>
      <c r="C1423">
        <v>140.56564690885901</v>
      </c>
      <c r="D1423">
        <v>26.492337917496201</v>
      </c>
      <c r="E1423">
        <v>22.1174795763032</v>
      </c>
      <c r="F1423">
        <v>0.65035892583018395</v>
      </c>
      <c r="G1423">
        <v>0.73860354180670096</v>
      </c>
      <c r="H1423">
        <v>11.077192982456101</v>
      </c>
      <c r="I1423">
        <v>7.2981614708233398</v>
      </c>
    </row>
    <row r="1424" spans="1:9" x14ac:dyDescent="0.25">
      <c r="A1424">
        <v>1422</v>
      </c>
      <c r="B1424">
        <v>52.001960784313702</v>
      </c>
      <c r="C1424">
        <v>175.53379967809801</v>
      </c>
      <c r="D1424">
        <v>44.102646902561197</v>
      </c>
      <c r="E1424">
        <v>6.0914056259817499</v>
      </c>
      <c r="F1424">
        <v>0.32289861591906699</v>
      </c>
      <c r="G1424">
        <v>0.93155123502427395</v>
      </c>
      <c r="H1424">
        <v>13.171902268760901</v>
      </c>
      <c r="I1424">
        <v>2.8047542118624502</v>
      </c>
    </row>
    <row r="1425" spans="1:9" x14ac:dyDescent="0.25">
      <c r="A1425">
        <v>1423</v>
      </c>
      <c r="B1425">
        <v>45.702372562837603</v>
      </c>
      <c r="C1425">
        <v>144.712641914697</v>
      </c>
      <c r="D1425">
        <v>47.307139308103103</v>
      </c>
      <c r="E1425">
        <v>10.8905020185311</v>
      </c>
      <c r="F1425">
        <v>0.28599101098236501</v>
      </c>
      <c r="G1425">
        <v>0.86099817870725404</v>
      </c>
      <c r="H1425">
        <v>12.2732864674868</v>
      </c>
      <c r="I1425">
        <v>4.5229272811486796</v>
      </c>
    </row>
    <row r="1426" spans="1:9" x14ac:dyDescent="0.25">
      <c r="A1426">
        <v>1424</v>
      </c>
      <c r="B1426">
        <v>52.4125733137829</v>
      </c>
      <c r="C1426">
        <v>145.54154154154099</v>
      </c>
      <c r="D1426">
        <v>42.659328906619699</v>
      </c>
      <c r="E1426">
        <v>24.593470332126099</v>
      </c>
      <c r="F1426">
        <v>0.35005827336110001</v>
      </c>
      <c r="G1426">
        <v>0.75557911794085797</v>
      </c>
      <c r="H1426">
        <v>11.451122853368499</v>
      </c>
      <c r="I1426">
        <v>9.2706422018348604</v>
      </c>
    </row>
    <row r="1427" spans="1:9" x14ac:dyDescent="0.25">
      <c r="A1427">
        <v>1425</v>
      </c>
      <c r="B1427">
        <v>59.218112849691799</v>
      </c>
      <c r="C1427">
        <v>97.798165137614603</v>
      </c>
      <c r="D1427">
        <v>38.7622321514039</v>
      </c>
      <c r="E1427">
        <v>29.1504460689371</v>
      </c>
      <c r="F1427">
        <v>0.36472664979582797</v>
      </c>
      <c r="G1427">
        <v>0.58830614914304302</v>
      </c>
      <c r="H1427">
        <v>9.6498673740053</v>
      </c>
      <c r="I1427">
        <v>10.5300546448087</v>
      </c>
    </row>
    <row r="1428" spans="1:9" x14ac:dyDescent="0.25">
      <c r="A1428">
        <v>1426</v>
      </c>
      <c r="B1428">
        <v>73.110298477960001</v>
      </c>
      <c r="C1428">
        <v>113.05666156202101</v>
      </c>
      <c r="D1428">
        <v>39.733829953421299</v>
      </c>
      <c r="E1428">
        <v>27.769394864671501</v>
      </c>
      <c r="F1428">
        <v>0.44361745472104602</v>
      </c>
      <c r="G1428">
        <v>0.63559854806605798</v>
      </c>
      <c r="H1428">
        <v>11.463513513513499</v>
      </c>
      <c r="I1428">
        <v>9.6065573770491799</v>
      </c>
    </row>
    <row r="1429" spans="1:9" x14ac:dyDescent="0.25">
      <c r="A1429">
        <v>1427</v>
      </c>
      <c r="B1429">
        <v>59.122417240613103</v>
      </c>
      <c r="C1429">
        <v>177.51253531073399</v>
      </c>
      <c r="D1429">
        <v>39.094372722415599</v>
      </c>
      <c r="E1429">
        <v>16.4633885261226</v>
      </c>
      <c r="F1429">
        <v>0.348574524801046</v>
      </c>
      <c r="G1429">
        <v>0.83849119529087102</v>
      </c>
      <c r="H1429">
        <v>9.1903171953255391</v>
      </c>
      <c r="I1429">
        <v>6.3634349030470903</v>
      </c>
    </row>
    <row r="1430" spans="1:9" x14ac:dyDescent="0.25">
      <c r="A1430">
        <v>1428</v>
      </c>
      <c r="B1430">
        <v>63.085171739737497</v>
      </c>
      <c r="C1430">
        <v>185.205819730305</v>
      </c>
      <c r="D1430">
        <v>37.968322426975099</v>
      </c>
      <c r="E1430">
        <v>7.5566123240262799</v>
      </c>
      <c r="F1430">
        <v>0.36481053944348801</v>
      </c>
      <c r="G1430">
        <v>0.90886449014844395</v>
      </c>
      <c r="H1430">
        <v>8.3965517241379306</v>
      </c>
      <c r="I1430">
        <v>2.7751152073732701</v>
      </c>
    </row>
    <row r="1431" spans="1:9" x14ac:dyDescent="0.25">
      <c r="A1431">
        <v>1429</v>
      </c>
      <c r="B1431">
        <v>82.252546916889997</v>
      </c>
      <c r="C1431">
        <v>190.779338637493</v>
      </c>
      <c r="D1431">
        <v>38.297255505709501</v>
      </c>
      <c r="E1431">
        <v>5.7719242841667899</v>
      </c>
      <c r="F1431">
        <v>0.46424916004518302</v>
      </c>
      <c r="G1431">
        <v>0.94349316543285899</v>
      </c>
      <c r="H1431">
        <v>10.3143939393939</v>
      </c>
      <c r="I1431">
        <v>2.67487568079564</v>
      </c>
    </row>
    <row r="1432" spans="1:9" x14ac:dyDescent="0.25">
      <c r="A1432">
        <v>1430</v>
      </c>
      <c r="B1432">
        <v>43.222147106544</v>
      </c>
      <c r="C1432">
        <v>138.43976160068101</v>
      </c>
      <c r="D1432">
        <v>33.5416189337707</v>
      </c>
      <c r="E1432">
        <v>9.2786331860336606</v>
      </c>
      <c r="F1432">
        <v>0.2840321059998</v>
      </c>
      <c r="G1432">
        <v>0.86597671846322</v>
      </c>
      <c r="H1432">
        <v>6.6091314031180399</v>
      </c>
      <c r="I1432">
        <v>3.5272525027808599</v>
      </c>
    </row>
    <row r="1433" spans="1:9" x14ac:dyDescent="0.25">
      <c r="A1433">
        <v>1431</v>
      </c>
      <c r="B1433">
        <v>64.7025306978137</v>
      </c>
      <c r="C1433">
        <v>127.901153681811</v>
      </c>
      <c r="D1433">
        <v>25.171634663426001</v>
      </c>
      <c r="E1433">
        <v>16.2666361867328</v>
      </c>
      <c r="F1433">
        <v>0.45987394982902502</v>
      </c>
      <c r="G1433">
        <v>0.78764977661887703</v>
      </c>
      <c r="H1433">
        <v>4.9362126245847104</v>
      </c>
      <c r="I1433">
        <v>6.0074781886165303</v>
      </c>
    </row>
    <row r="1434" spans="1:9" x14ac:dyDescent="0.25">
      <c r="A1434">
        <v>1432</v>
      </c>
      <c r="B1434">
        <v>68.449324324324294</v>
      </c>
      <c r="C1434">
        <v>189.25583296648</v>
      </c>
      <c r="D1434">
        <v>27.284005794860398</v>
      </c>
      <c r="E1434">
        <v>4.6144446833301602</v>
      </c>
      <c r="F1434">
        <v>0.470048277602509</v>
      </c>
      <c r="G1434">
        <v>0.95244336557767595</v>
      </c>
      <c r="H1434">
        <v>8.6533127889059998</v>
      </c>
      <c r="I1434">
        <v>2.6352410353835101</v>
      </c>
    </row>
    <row r="1435" spans="1:9" x14ac:dyDescent="0.25">
      <c r="A1435">
        <v>1433</v>
      </c>
      <c r="B1435">
        <v>46.1450354184175</v>
      </c>
      <c r="C1435">
        <v>148.42467465627499</v>
      </c>
      <c r="D1435">
        <v>30.6380985217173</v>
      </c>
      <c r="E1435">
        <v>9.0522444999664895</v>
      </c>
      <c r="F1435">
        <v>0.31349995927013702</v>
      </c>
      <c r="G1435">
        <v>0.89074123864740895</v>
      </c>
      <c r="H1435">
        <v>5.6011066398390303</v>
      </c>
      <c r="I1435">
        <v>3.2077497665732899</v>
      </c>
    </row>
    <row r="1436" spans="1:9" x14ac:dyDescent="0.25">
      <c r="A1436">
        <v>1434</v>
      </c>
      <c r="B1436">
        <v>86.419568822553899</v>
      </c>
      <c r="C1436">
        <v>160.053898670499</v>
      </c>
      <c r="D1436">
        <v>23.2520882232002</v>
      </c>
      <c r="E1436">
        <v>12.8007004763344</v>
      </c>
      <c r="F1436">
        <v>0.62530351113853999</v>
      </c>
      <c r="G1436">
        <v>0.83819280107299499</v>
      </c>
      <c r="H1436">
        <v>4.74198375374091</v>
      </c>
      <c r="I1436">
        <v>4.5153010858835101</v>
      </c>
    </row>
    <row r="1437" spans="1:9" x14ac:dyDescent="0.25">
      <c r="A1437">
        <v>1435</v>
      </c>
      <c r="B1437">
        <v>62.992787893118901</v>
      </c>
      <c r="C1437">
        <v>198.13964923782899</v>
      </c>
      <c r="D1437">
        <v>23.2321220921724</v>
      </c>
      <c r="E1437">
        <v>3.3010820136371701</v>
      </c>
      <c r="F1437">
        <v>0.45841233038009499</v>
      </c>
      <c r="G1437">
        <v>0.96507786274468998</v>
      </c>
      <c r="H1437">
        <v>4.4648946840521502</v>
      </c>
      <c r="I1437">
        <v>2.2481773111694299</v>
      </c>
    </row>
    <row r="1438" spans="1:9" x14ac:dyDescent="0.25">
      <c r="A1438">
        <v>1436</v>
      </c>
      <c r="B1438">
        <v>58.862383646650798</v>
      </c>
      <c r="C1438">
        <v>137.35522224254601</v>
      </c>
      <c r="D1438">
        <v>24.796812747169898</v>
      </c>
      <c r="E1438">
        <v>16.571432988299598</v>
      </c>
      <c r="F1438">
        <v>0.42039373341856401</v>
      </c>
      <c r="G1438">
        <v>0.80605868708019202</v>
      </c>
      <c r="H1438">
        <v>5.0071890726096298</v>
      </c>
      <c r="I1438">
        <v>5.8479789103690596</v>
      </c>
    </row>
    <row r="1439" spans="1:9" x14ac:dyDescent="0.25">
      <c r="A1439">
        <v>1437</v>
      </c>
      <c r="B1439">
        <v>69.006989674344695</v>
      </c>
      <c r="C1439">
        <v>202.65047029135101</v>
      </c>
      <c r="D1439">
        <v>29.304181214265402</v>
      </c>
      <c r="E1439">
        <v>4.2392107867159501</v>
      </c>
      <c r="F1439">
        <v>0.50375745638018399</v>
      </c>
      <c r="G1439">
        <v>0.96477979187515395</v>
      </c>
      <c r="H1439">
        <v>4.9056027164685903</v>
      </c>
      <c r="I1439">
        <v>2.58466019417475</v>
      </c>
    </row>
    <row r="1440" spans="1:9" x14ac:dyDescent="0.25">
      <c r="A1440">
        <v>1438</v>
      </c>
      <c r="B1440">
        <v>70.131921824104197</v>
      </c>
      <c r="C1440">
        <v>159.868520357497</v>
      </c>
      <c r="D1440">
        <v>29.072233798073999</v>
      </c>
      <c r="E1440">
        <v>3.2248140044154701</v>
      </c>
      <c r="F1440">
        <v>0.42851414942816202</v>
      </c>
      <c r="G1440">
        <v>0.96475811151436097</v>
      </c>
      <c r="H1440">
        <v>4.8579154375614504</v>
      </c>
      <c r="I1440">
        <v>2.1918622848200302</v>
      </c>
    </row>
    <row r="1441" spans="1:9" x14ac:dyDescent="0.25">
      <c r="A1441">
        <v>1439</v>
      </c>
      <c r="B1441">
        <v>47.512195121951201</v>
      </c>
      <c r="C1441">
        <v>191.226151068311</v>
      </c>
      <c r="D1441">
        <v>30.976316048885</v>
      </c>
      <c r="E1441">
        <v>7.6555698606537304</v>
      </c>
      <c r="F1441">
        <v>0.32669473560562001</v>
      </c>
      <c r="G1441">
        <v>0.92107704305024896</v>
      </c>
      <c r="H1441">
        <v>6.5068493150684903</v>
      </c>
      <c r="I1441">
        <v>3.38849557522123</v>
      </c>
    </row>
    <row r="1442" spans="1:9" x14ac:dyDescent="0.25">
      <c r="A1442">
        <v>1440</v>
      </c>
      <c r="B1442">
        <v>56.656179493607397</v>
      </c>
      <c r="C1442">
        <v>155.983678593848</v>
      </c>
      <c r="D1442">
        <v>27.154712261685699</v>
      </c>
      <c r="E1442">
        <v>21.318186585446099</v>
      </c>
      <c r="F1442">
        <v>0.41267797497219799</v>
      </c>
      <c r="G1442">
        <v>0.73785958067051005</v>
      </c>
      <c r="H1442">
        <v>6.1901871522508802</v>
      </c>
      <c r="I1442">
        <v>5.5647558386411804</v>
      </c>
    </row>
    <row r="1443" spans="1:9" x14ac:dyDescent="0.25">
      <c r="A1443">
        <v>1441</v>
      </c>
      <c r="B1443">
        <v>55.010993892282002</v>
      </c>
      <c r="C1443">
        <v>178.524069288927</v>
      </c>
      <c r="D1443">
        <v>25.1241167901923</v>
      </c>
      <c r="E1443">
        <v>6.2538009331486304</v>
      </c>
      <c r="F1443">
        <v>0.41358541628373002</v>
      </c>
      <c r="G1443">
        <v>0.928793340351318</v>
      </c>
      <c r="H1443">
        <v>5.46544622425629</v>
      </c>
      <c r="I1443">
        <v>2.9742043551088702</v>
      </c>
    </row>
    <row r="1444" spans="1:9" x14ac:dyDescent="0.25">
      <c r="A1444">
        <v>1442</v>
      </c>
      <c r="B1444">
        <v>59.399193548386997</v>
      </c>
      <c r="C1444">
        <v>161.06009403467499</v>
      </c>
      <c r="D1444">
        <v>30.679652756490601</v>
      </c>
      <c r="E1444">
        <v>6.0734897594929897</v>
      </c>
      <c r="F1444">
        <v>0.38218300975164998</v>
      </c>
      <c r="G1444">
        <v>0.92495608415981501</v>
      </c>
      <c r="H1444">
        <v>6.7577235772357698</v>
      </c>
      <c r="I1444">
        <v>3.0882653061224401</v>
      </c>
    </row>
    <row r="1445" spans="1:9" x14ac:dyDescent="0.25">
      <c r="A1445">
        <v>1443</v>
      </c>
      <c r="B1445">
        <v>53.797184638513002</v>
      </c>
      <c r="C1445">
        <v>180.249155145929</v>
      </c>
      <c r="D1445">
        <v>38.304467281337303</v>
      </c>
      <c r="E1445">
        <v>4.5599240925718103</v>
      </c>
      <c r="F1445">
        <v>0.32544381581325199</v>
      </c>
      <c r="G1445">
        <v>0.94844329513285497</v>
      </c>
      <c r="H1445">
        <v>11.3703498056635</v>
      </c>
      <c r="I1445">
        <v>2.4509394572024998</v>
      </c>
    </row>
    <row r="1446" spans="1:9" x14ac:dyDescent="0.25">
      <c r="A1446">
        <v>1444</v>
      </c>
      <c r="B1446">
        <v>50.144892795312202</v>
      </c>
      <c r="C1446">
        <v>160.68827060350401</v>
      </c>
      <c r="D1446">
        <v>33.181482987777002</v>
      </c>
      <c r="E1446">
        <v>7.07756236424503</v>
      </c>
      <c r="F1446">
        <v>0.31938222019740797</v>
      </c>
      <c r="G1446">
        <v>0.91604376995071501</v>
      </c>
      <c r="H1446">
        <v>8.6222596964586806</v>
      </c>
      <c r="I1446">
        <v>3.2436283913400898</v>
      </c>
    </row>
    <row r="1447" spans="1:9" x14ac:dyDescent="0.25">
      <c r="A1447">
        <v>1445</v>
      </c>
      <c r="B1447">
        <v>61.005051847912704</v>
      </c>
      <c r="C1447">
        <v>122.78571428571399</v>
      </c>
      <c r="D1447">
        <v>38.042834275002598</v>
      </c>
      <c r="E1447">
        <v>37.349952500841603</v>
      </c>
      <c r="F1447">
        <v>0.38127653330272299</v>
      </c>
      <c r="G1447">
        <v>0.58616222310416499</v>
      </c>
      <c r="H1447">
        <v>10.2352721849366</v>
      </c>
      <c r="I1447">
        <v>11.6380952380952</v>
      </c>
    </row>
    <row r="1448" spans="1:9" x14ac:dyDescent="0.25">
      <c r="A1448">
        <v>1446</v>
      </c>
      <c r="B1448">
        <v>61.925419037367298</v>
      </c>
      <c r="C1448">
        <v>159.543542336548</v>
      </c>
      <c r="D1448">
        <v>40.890377651217001</v>
      </c>
      <c r="E1448">
        <v>19.776088605100401</v>
      </c>
      <c r="F1448">
        <v>0.35471513421966699</v>
      </c>
      <c r="G1448">
        <v>0.81923158298339005</v>
      </c>
      <c r="H1448">
        <v>10.078637770897799</v>
      </c>
      <c r="I1448">
        <v>8.4983461962513704</v>
      </c>
    </row>
    <row r="1449" spans="1:9" x14ac:dyDescent="0.25">
      <c r="A1449">
        <v>1447</v>
      </c>
      <c r="B1449">
        <v>101.898579451602</v>
      </c>
      <c r="C1449">
        <v>150.17283230248501</v>
      </c>
      <c r="D1449">
        <v>37.199331099902203</v>
      </c>
      <c r="E1449">
        <v>8.1655667755462797</v>
      </c>
      <c r="F1449">
        <v>0.53794514139956995</v>
      </c>
      <c r="G1449">
        <v>0.915426397468451</v>
      </c>
      <c r="H1449">
        <v>9.9856721449641803</v>
      </c>
      <c r="I1449">
        <v>3.5450980392156799</v>
      </c>
    </row>
    <row r="1450" spans="1:9" x14ac:dyDescent="0.25">
      <c r="A1450">
        <v>1448</v>
      </c>
      <c r="B1450">
        <v>104.26447473937399</v>
      </c>
      <c r="C1450">
        <v>124.383708233238</v>
      </c>
      <c r="D1450">
        <v>34.918796993846399</v>
      </c>
      <c r="E1450">
        <v>10.59747088508</v>
      </c>
      <c r="F1450">
        <v>0.56056777485293396</v>
      </c>
      <c r="G1450">
        <v>0.88128717759557496</v>
      </c>
      <c r="H1450">
        <v>10.718787158145</v>
      </c>
      <c r="I1450">
        <v>4.4932500843739396</v>
      </c>
    </row>
    <row r="1451" spans="1:9" x14ac:dyDescent="0.25">
      <c r="A1451">
        <v>1449</v>
      </c>
      <c r="B1451">
        <v>54.0400345622119</v>
      </c>
      <c r="C1451">
        <v>176.447766443897</v>
      </c>
      <c r="D1451">
        <v>39.618948450200698</v>
      </c>
      <c r="E1451">
        <v>9.3501714411193895</v>
      </c>
      <c r="F1451">
        <v>0.351902077681294</v>
      </c>
      <c r="G1451">
        <v>0.89449035918987596</v>
      </c>
      <c r="H1451">
        <v>11.036321031048599</v>
      </c>
      <c r="I1451">
        <v>2.9568385650224198</v>
      </c>
    </row>
    <row r="1452" spans="1:9" x14ac:dyDescent="0.25">
      <c r="A1452">
        <v>1450</v>
      </c>
      <c r="B1452">
        <v>67.545860797676198</v>
      </c>
      <c r="C1452">
        <v>83.356729492965201</v>
      </c>
      <c r="D1452">
        <v>42.181666619168602</v>
      </c>
      <c r="E1452">
        <v>7.5024171856268396</v>
      </c>
      <c r="F1452">
        <v>0.41232862570459999</v>
      </c>
      <c r="G1452">
        <v>0.83887118657486304</v>
      </c>
      <c r="H1452">
        <v>12.4550084889643</v>
      </c>
      <c r="I1452">
        <v>3.8626021647890401</v>
      </c>
    </row>
    <row r="1453" spans="1:9" x14ac:dyDescent="0.25">
      <c r="A1453">
        <v>1451</v>
      </c>
      <c r="B1453">
        <v>56.678648648648597</v>
      </c>
      <c r="C1453">
        <v>121.22160883280699</v>
      </c>
      <c r="D1453">
        <v>48.5040735188106</v>
      </c>
      <c r="E1453">
        <v>19.188297450873002</v>
      </c>
      <c r="F1453">
        <v>0.33145965296381102</v>
      </c>
      <c r="G1453">
        <v>0.76272783882291295</v>
      </c>
      <c r="H1453">
        <v>14.506704980842899</v>
      </c>
      <c r="I1453">
        <v>7.9660377358490502</v>
      </c>
    </row>
    <row r="1454" spans="1:9" x14ac:dyDescent="0.25">
      <c r="A1454">
        <v>1452</v>
      </c>
      <c r="B1454">
        <v>54.186373065262401</v>
      </c>
      <c r="C1454">
        <v>165.361253979916</v>
      </c>
      <c r="D1454">
        <v>48.709918074382202</v>
      </c>
      <c r="E1454">
        <v>12.719888332569299</v>
      </c>
      <c r="F1454">
        <v>0.31819814354057202</v>
      </c>
      <c r="G1454">
        <v>0.87305824551566202</v>
      </c>
      <c r="H1454">
        <v>15.0918484500574</v>
      </c>
      <c r="I1454">
        <v>5.1429512516468998</v>
      </c>
    </row>
    <row r="1455" spans="1:9" x14ac:dyDescent="0.25">
      <c r="A1455">
        <v>1453</v>
      </c>
      <c r="B1455">
        <v>60.928195224719097</v>
      </c>
      <c r="C1455">
        <v>170.71900596973401</v>
      </c>
      <c r="D1455">
        <v>34.376283754190297</v>
      </c>
      <c r="E1455">
        <v>9.0880485989729998</v>
      </c>
      <c r="F1455">
        <v>0.35776256160964998</v>
      </c>
      <c r="G1455">
        <v>0.90350950716810796</v>
      </c>
      <c r="H1455">
        <v>10.1480218281036</v>
      </c>
      <c r="I1455">
        <v>3.12312954253954</v>
      </c>
    </row>
    <row r="1456" spans="1:9" x14ac:dyDescent="0.25">
      <c r="A1456">
        <v>1454</v>
      </c>
      <c r="B1456">
        <v>65.756728911783597</v>
      </c>
      <c r="C1456">
        <v>183.81982585398501</v>
      </c>
      <c r="D1456">
        <v>38.991578396911002</v>
      </c>
      <c r="E1456">
        <v>8.4205886325597294</v>
      </c>
      <c r="F1456">
        <v>0.39102434905933797</v>
      </c>
      <c r="G1456">
        <v>0.91767539584756097</v>
      </c>
      <c r="H1456">
        <v>11.6416330645161</v>
      </c>
      <c r="I1456">
        <v>3.7973278133232902</v>
      </c>
    </row>
    <row r="1457" spans="1:9" x14ac:dyDescent="0.25">
      <c r="A1457">
        <v>1455</v>
      </c>
      <c r="B1457">
        <v>61.482743427816096</v>
      </c>
      <c r="C1457">
        <v>194.97733114012499</v>
      </c>
      <c r="D1457">
        <v>42.9268176988056</v>
      </c>
      <c r="E1457">
        <v>4.06701350460144</v>
      </c>
      <c r="F1457">
        <v>0.36099872289891699</v>
      </c>
      <c r="G1457">
        <v>0.95605717740564899</v>
      </c>
      <c r="H1457">
        <v>13.3527508090614</v>
      </c>
      <c r="I1457">
        <v>2.35318055258085</v>
      </c>
    </row>
    <row r="1458" spans="1:9" x14ac:dyDescent="0.25">
      <c r="A1458">
        <v>1456</v>
      </c>
      <c r="B1458">
        <v>65.520611394163893</v>
      </c>
      <c r="C1458">
        <v>190.11046202867701</v>
      </c>
      <c r="D1458">
        <v>44.7511311733074</v>
      </c>
      <c r="E1458">
        <v>9.72659449131001</v>
      </c>
      <c r="F1458">
        <v>0.37593004671215702</v>
      </c>
      <c r="G1458">
        <v>0.91468292575186705</v>
      </c>
      <c r="H1458">
        <v>13.7372346528973</v>
      </c>
      <c r="I1458">
        <v>4.2285223367697498</v>
      </c>
    </row>
    <row r="1459" spans="1:9" x14ac:dyDescent="0.25">
      <c r="A1459">
        <v>1457</v>
      </c>
      <c r="B1459">
        <v>96.7370293143628</v>
      </c>
      <c r="C1459">
        <v>169.52181315173399</v>
      </c>
      <c r="D1459">
        <v>28.7607600695139</v>
      </c>
      <c r="E1459">
        <v>16.5704878123619</v>
      </c>
      <c r="F1459">
        <v>0.510463922053082</v>
      </c>
      <c r="G1459">
        <v>0.85074415098895495</v>
      </c>
      <c r="H1459">
        <v>6.9895941727367301</v>
      </c>
      <c r="I1459">
        <v>7.0810810810810798</v>
      </c>
    </row>
    <row r="1460" spans="1:9" x14ac:dyDescent="0.25">
      <c r="A1460">
        <v>1458</v>
      </c>
      <c r="B1460">
        <v>79.836204646306399</v>
      </c>
      <c r="C1460">
        <v>210.28688323778701</v>
      </c>
      <c r="D1460">
        <v>32.561020684063301</v>
      </c>
      <c r="E1460">
        <v>3.35110662078195</v>
      </c>
      <c r="F1460">
        <v>0.43301025963476197</v>
      </c>
      <c r="G1460">
        <v>0.97052369632354196</v>
      </c>
      <c r="H1460">
        <v>7.2409440175631099</v>
      </c>
      <c r="I1460">
        <v>2.1930794430794398</v>
      </c>
    </row>
    <row r="1461" spans="1:9" x14ac:dyDescent="0.25">
      <c r="A1461">
        <v>1459</v>
      </c>
      <c r="B1461">
        <v>65.165317139001303</v>
      </c>
      <c r="C1461">
        <v>142.80448717948701</v>
      </c>
      <c r="D1461">
        <v>33.820276222555698</v>
      </c>
      <c r="E1461">
        <v>13.139544561261999</v>
      </c>
      <c r="F1461">
        <v>0.38535711417485802</v>
      </c>
      <c r="G1461">
        <v>0.83154551242992503</v>
      </c>
      <c r="H1461">
        <v>8.2488005483207605</v>
      </c>
      <c r="I1461">
        <v>5.31457512661789</v>
      </c>
    </row>
    <row r="1462" spans="1:9" x14ac:dyDescent="0.25">
      <c r="A1462">
        <v>1460</v>
      </c>
      <c r="B1462">
        <v>54.800256081946202</v>
      </c>
      <c r="C1462">
        <v>111.017294900221</v>
      </c>
      <c r="D1462">
        <v>52.822511803834097</v>
      </c>
      <c r="E1462">
        <v>31.533687806053099</v>
      </c>
      <c r="F1462">
        <v>0.32151662577555101</v>
      </c>
      <c r="G1462">
        <v>0.61974084259010598</v>
      </c>
      <c r="H1462">
        <v>17.3535353535353</v>
      </c>
      <c r="I1462">
        <v>11.7831737346101</v>
      </c>
    </row>
    <row r="1463" spans="1:9" x14ac:dyDescent="0.25">
      <c r="A1463">
        <v>1461</v>
      </c>
      <c r="B1463">
        <v>49.302290836653299</v>
      </c>
      <c r="C1463">
        <v>198.12368728121299</v>
      </c>
      <c r="D1463">
        <v>57.813862325044099</v>
      </c>
      <c r="E1463">
        <v>4.7290251295719701</v>
      </c>
      <c r="F1463">
        <v>0.29938099721735201</v>
      </c>
      <c r="G1463">
        <v>0.94228972076028805</v>
      </c>
      <c r="H1463">
        <v>17.6578014184397</v>
      </c>
      <c r="I1463">
        <v>2.51874573960463</v>
      </c>
    </row>
    <row r="1464" spans="1:9" x14ac:dyDescent="0.25">
      <c r="A1464">
        <v>1462</v>
      </c>
      <c r="B1464">
        <v>39.564759370148501</v>
      </c>
      <c r="C1464">
        <v>191.81639685325999</v>
      </c>
      <c r="D1464">
        <v>42.619846265311203</v>
      </c>
      <c r="E1464">
        <v>5.1128916732676899</v>
      </c>
      <c r="F1464">
        <v>0.30219113400791298</v>
      </c>
      <c r="G1464">
        <v>0.94958466337969505</v>
      </c>
      <c r="H1464">
        <v>11.368515205724499</v>
      </c>
      <c r="I1464">
        <v>2.7138519037608</v>
      </c>
    </row>
    <row r="1465" spans="1:9" x14ac:dyDescent="0.25">
      <c r="A1465">
        <v>1463</v>
      </c>
      <c r="B1465">
        <v>48.343378490461703</v>
      </c>
      <c r="C1465">
        <v>172.32083196855501</v>
      </c>
      <c r="D1465">
        <v>35.769766396182803</v>
      </c>
      <c r="E1465">
        <v>6.68167720341566</v>
      </c>
      <c r="F1465">
        <v>0.36396669245977897</v>
      </c>
      <c r="G1465">
        <v>0.91894490218893499</v>
      </c>
      <c r="H1465">
        <v>9.3128800442233199</v>
      </c>
      <c r="I1465">
        <v>2.5837870538415002</v>
      </c>
    </row>
    <row r="1466" spans="1:9" x14ac:dyDescent="0.25">
      <c r="A1466">
        <v>1464</v>
      </c>
      <c r="B1466">
        <v>60.961141950832598</v>
      </c>
      <c r="C1466">
        <v>126.984460990611</v>
      </c>
      <c r="D1466">
        <v>32.829773943507597</v>
      </c>
      <c r="E1466">
        <v>6.0368036482844802</v>
      </c>
      <c r="F1466">
        <v>0.44619466804776697</v>
      </c>
      <c r="G1466">
        <v>0.93992937947100896</v>
      </c>
      <c r="H1466">
        <v>10.154502369668201</v>
      </c>
      <c r="I1466">
        <v>3.3680609851446399</v>
      </c>
    </row>
    <row r="1467" spans="1:9" x14ac:dyDescent="0.25">
      <c r="A1467">
        <v>1465</v>
      </c>
      <c r="B1467">
        <v>59.4687147688838</v>
      </c>
      <c r="C1467">
        <v>155.46006546644799</v>
      </c>
      <c r="D1467">
        <v>52.9944583243295</v>
      </c>
      <c r="E1467">
        <v>6.4249756606139501</v>
      </c>
      <c r="F1467">
        <v>0.34366914634541101</v>
      </c>
      <c r="G1467">
        <v>0.92342851230837597</v>
      </c>
      <c r="H1467">
        <v>15.216701902748399</v>
      </c>
      <c r="I1467">
        <v>2.6435009487665999</v>
      </c>
    </row>
    <row r="1468" spans="1:9" x14ac:dyDescent="0.25">
      <c r="A1468">
        <v>1466</v>
      </c>
      <c r="B1468">
        <v>51.909532710280303</v>
      </c>
      <c r="C1468">
        <v>193.62296341838299</v>
      </c>
      <c r="D1468">
        <v>46.449110248497803</v>
      </c>
      <c r="E1468">
        <v>9.0344755835397805</v>
      </c>
      <c r="F1468">
        <v>0.31919719393770102</v>
      </c>
      <c r="G1468">
        <v>0.91403066362202101</v>
      </c>
      <c r="H1468">
        <v>10.0684335443037</v>
      </c>
      <c r="I1468">
        <v>3.4465408805031399</v>
      </c>
    </row>
    <row r="1469" spans="1:9" x14ac:dyDescent="0.25">
      <c r="A1469">
        <v>1467</v>
      </c>
      <c r="B1469">
        <v>45.960145703878297</v>
      </c>
      <c r="C1469">
        <v>167.244949494949</v>
      </c>
      <c r="D1469">
        <v>51.632256745488696</v>
      </c>
      <c r="E1469">
        <v>14.4002962548988</v>
      </c>
      <c r="F1469">
        <v>0.27842625351931699</v>
      </c>
      <c r="G1469">
        <v>0.82190477658750705</v>
      </c>
      <c r="H1469">
        <v>13.6191646191646</v>
      </c>
      <c r="I1469">
        <v>4.42369838420107</v>
      </c>
    </row>
    <row r="1470" spans="1:9" x14ac:dyDescent="0.25">
      <c r="A1470">
        <v>1468</v>
      </c>
      <c r="B1470">
        <v>39.124242063963798</v>
      </c>
      <c r="C1470">
        <v>94.198529411764696</v>
      </c>
      <c r="D1470">
        <v>43.690456373692399</v>
      </c>
      <c r="E1470">
        <v>35.846660124953097</v>
      </c>
      <c r="F1470">
        <v>0.253159681028302</v>
      </c>
      <c r="G1470">
        <v>0.52739593799953899</v>
      </c>
      <c r="H1470">
        <v>9.8909811694747205</v>
      </c>
      <c r="I1470">
        <v>10.889880952380899</v>
      </c>
    </row>
    <row r="1471" spans="1:9" x14ac:dyDescent="0.25">
      <c r="A1471">
        <v>1469</v>
      </c>
      <c r="B1471">
        <v>49.243669896842697</v>
      </c>
      <c r="C1471">
        <v>165.474478792235</v>
      </c>
      <c r="D1471">
        <v>46.019160564860798</v>
      </c>
      <c r="E1471">
        <v>5.99599034480977</v>
      </c>
      <c r="F1471">
        <v>0.29970894202725201</v>
      </c>
      <c r="G1471">
        <v>0.92872294142209499</v>
      </c>
      <c r="H1471">
        <v>10.5737199259716</v>
      </c>
      <c r="I1471">
        <v>2.9616599007667999</v>
      </c>
    </row>
    <row r="1472" spans="1:9" x14ac:dyDescent="0.25">
      <c r="A1472">
        <v>1470</v>
      </c>
      <c r="B1472">
        <v>55.057751250201598</v>
      </c>
      <c r="C1472">
        <v>141.93320188803199</v>
      </c>
      <c r="D1472">
        <v>42.409389102680898</v>
      </c>
      <c r="E1472">
        <v>12.6399709986347</v>
      </c>
      <c r="F1472">
        <v>0.33638485357091202</v>
      </c>
      <c r="G1472">
        <v>0.87041707131885804</v>
      </c>
      <c r="H1472">
        <v>9.69613947696139</v>
      </c>
      <c r="I1472">
        <v>4.5115393233251098</v>
      </c>
    </row>
    <row r="1473" spans="1:9" x14ac:dyDescent="0.25">
      <c r="A1473">
        <v>1471</v>
      </c>
      <c r="B1473">
        <v>85.512295851323401</v>
      </c>
      <c r="C1473">
        <v>158.22276391055601</v>
      </c>
      <c r="D1473">
        <v>35.695919362429102</v>
      </c>
      <c r="E1473">
        <v>12.601310124271899</v>
      </c>
      <c r="F1473">
        <v>0.50149874913606096</v>
      </c>
      <c r="G1473">
        <v>0.87987082534430605</v>
      </c>
      <c r="H1473">
        <v>9.6131672597864704</v>
      </c>
      <c r="I1473">
        <v>4.9410465886509103</v>
      </c>
    </row>
    <row r="1474" spans="1:9" x14ac:dyDescent="0.25">
      <c r="A1474">
        <v>1472</v>
      </c>
      <c r="B1474">
        <v>86.966813410091405</v>
      </c>
      <c r="C1474">
        <v>181.74210898796801</v>
      </c>
      <c r="D1474">
        <v>33.886149322296497</v>
      </c>
      <c r="E1474">
        <v>9.4799260728480199</v>
      </c>
      <c r="F1474">
        <v>0.51914239265746898</v>
      </c>
      <c r="G1474">
        <v>0.90429270941676798</v>
      </c>
      <c r="H1474">
        <v>10.0853808353808</v>
      </c>
      <c r="I1474">
        <v>3.7319400272603298</v>
      </c>
    </row>
    <row r="1475" spans="1:9" x14ac:dyDescent="0.25">
      <c r="A1475">
        <v>1473</v>
      </c>
      <c r="B1475">
        <v>52.441449447077403</v>
      </c>
      <c r="C1475">
        <v>158.616936071064</v>
      </c>
      <c r="D1475">
        <v>36.873871362158098</v>
      </c>
      <c r="E1475">
        <v>7.2234372182525304</v>
      </c>
      <c r="F1475">
        <v>0.35773827108787498</v>
      </c>
      <c r="G1475">
        <v>0.92191022413206802</v>
      </c>
      <c r="H1475">
        <v>9.3667089142374298</v>
      </c>
      <c r="I1475">
        <v>2.8214193548386999</v>
      </c>
    </row>
    <row r="1476" spans="1:9" x14ac:dyDescent="0.25">
      <c r="A1476">
        <v>1474</v>
      </c>
      <c r="B1476">
        <v>46.168503377177302</v>
      </c>
      <c r="C1476">
        <v>178.698748133685</v>
      </c>
      <c r="D1476">
        <v>44.392829494175601</v>
      </c>
      <c r="E1476">
        <v>6.2921365681024897</v>
      </c>
      <c r="F1476">
        <v>0.301112476869</v>
      </c>
      <c r="G1476">
        <v>0.93701304982428002</v>
      </c>
      <c r="H1476">
        <v>10.216202783300099</v>
      </c>
      <c r="I1476">
        <v>2.9467005076142101</v>
      </c>
    </row>
    <row r="1477" spans="1:9" x14ac:dyDescent="0.25">
      <c r="A1477">
        <v>1475</v>
      </c>
      <c r="B1477">
        <v>46.841651605727698</v>
      </c>
      <c r="C1477">
        <v>177.21419354838699</v>
      </c>
      <c r="D1477">
        <v>47.473078206271701</v>
      </c>
      <c r="E1477">
        <v>6.8325748212052</v>
      </c>
      <c r="F1477">
        <v>0.27856202622238602</v>
      </c>
      <c r="G1477">
        <v>0.93073710062626602</v>
      </c>
      <c r="H1477">
        <v>11.269230769230701</v>
      </c>
      <c r="I1477">
        <v>2.9608606557377</v>
      </c>
    </row>
    <row r="1478" spans="1:9" x14ac:dyDescent="0.25">
      <c r="A1478">
        <v>1476</v>
      </c>
      <c r="B1478">
        <v>62.830700179533203</v>
      </c>
      <c r="C1478">
        <v>120.209846650524</v>
      </c>
      <c r="D1478">
        <v>47.7135214401493</v>
      </c>
      <c r="E1478">
        <v>29.599587544384899</v>
      </c>
      <c r="F1478">
        <v>0.36210466415665699</v>
      </c>
      <c r="G1478">
        <v>0.67777007219483898</v>
      </c>
      <c r="H1478">
        <v>10.857038123167101</v>
      </c>
      <c r="I1478">
        <v>10.121535181236601</v>
      </c>
    </row>
    <row r="1479" spans="1:9" x14ac:dyDescent="0.25">
      <c r="A1479">
        <v>1477</v>
      </c>
      <c r="B1479">
        <v>63.345708267509202</v>
      </c>
      <c r="C1479">
        <v>169.36177458695701</v>
      </c>
      <c r="D1479">
        <v>52.816596628240298</v>
      </c>
      <c r="E1479">
        <v>9.37335307696965</v>
      </c>
      <c r="F1479">
        <v>0.363657784877913</v>
      </c>
      <c r="G1479">
        <v>0.88938306679739798</v>
      </c>
      <c r="H1479">
        <v>13.296923076922999</v>
      </c>
      <c r="I1479">
        <v>3.4516192733017301</v>
      </c>
    </row>
    <row r="1480" spans="1:9" x14ac:dyDescent="0.25">
      <c r="A1480">
        <v>1478</v>
      </c>
      <c r="B1480">
        <v>65.259299543180305</v>
      </c>
      <c r="C1480">
        <v>193.96717244800899</v>
      </c>
      <c r="D1480">
        <v>53.7115461386351</v>
      </c>
      <c r="E1480">
        <v>4.3423551619076903</v>
      </c>
      <c r="F1480">
        <v>0.35457519217996097</v>
      </c>
      <c r="G1480">
        <v>0.95549006772059597</v>
      </c>
      <c r="H1480">
        <v>13.8407005838198</v>
      </c>
      <c r="I1480">
        <v>2.5344857691636098</v>
      </c>
    </row>
    <row r="1481" spans="1:9" x14ac:dyDescent="0.25">
      <c r="A1481">
        <v>1479</v>
      </c>
      <c r="B1481">
        <v>67.808720930232496</v>
      </c>
      <c r="C1481">
        <v>186.26847413978101</v>
      </c>
      <c r="D1481">
        <v>47.289576144059502</v>
      </c>
      <c r="E1481">
        <v>11.294308678655</v>
      </c>
      <c r="F1481">
        <v>0.36018360517987003</v>
      </c>
      <c r="G1481">
        <v>0.88808541220217496</v>
      </c>
      <c r="H1481">
        <v>10.4293478260869</v>
      </c>
      <c r="I1481">
        <v>4.7518850141376001</v>
      </c>
    </row>
    <row r="1482" spans="1:9" x14ac:dyDescent="0.25">
      <c r="A1482">
        <v>1480</v>
      </c>
      <c r="B1482">
        <v>46.4579831932773</v>
      </c>
      <c r="C1482">
        <v>148.36231884057901</v>
      </c>
      <c r="D1482">
        <v>46.419662350777202</v>
      </c>
      <c r="E1482">
        <v>20.769284343176199</v>
      </c>
      <c r="F1482">
        <v>0.30350224146143301</v>
      </c>
      <c r="G1482">
        <v>0.74212995440088403</v>
      </c>
      <c r="H1482">
        <v>12.191444966092799</v>
      </c>
      <c r="I1482">
        <v>5.7965616045845199</v>
      </c>
    </row>
    <row r="1483" spans="1:9" x14ac:dyDescent="0.25">
      <c r="A1483">
        <v>1481</v>
      </c>
      <c r="B1483">
        <v>51.865838811784698</v>
      </c>
      <c r="C1483">
        <v>164.83424807903401</v>
      </c>
      <c r="D1483">
        <v>49.738817616757601</v>
      </c>
      <c r="E1483">
        <v>16.748788527721299</v>
      </c>
      <c r="F1483">
        <v>0.32545650680864402</v>
      </c>
      <c r="G1483">
        <v>0.80536597840262103</v>
      </c>
      <c r="H1483">
        <v>13.209902011345999</v>
      </c>
      <c r="I1483">
        <v>5.7933130699088098</v>
      </c>
    </row>
    <row r="1484" spans="1:9" x14ac:dyDescent="0.25">
      <c r="A1484">
        <v>1482</v>
      </c>
      <c r="B1484">
        <v>61.713159296750099</v>
      </c>
      <c r="C1484">
        <v>81.406542056074699</v>
      </c>
      <c r="D1484">
        <v>45.901051011720497</v>
      </c>
      <c r="E1484">
        <v>24.384857534285899</v>
      </c>
      <c r="F1484">
        <v>0.36984949712981302</v>
      </c>
      <c r="G1484">
        <v>0.57988565203959197</v>
      </c>
      <c r="H1484">
        <v>10.444954128440299</v>
      </c>
      <c r="I1484">
        <v>8.0641025641025603</v>
      </c>
    </row>
    <row r="1485" spans="1:9" x14ac:dyDescent="0.25">
      <c r="A1485">
        <v>1483</v>
      </c>
      <c r="B1485">
        <v>62.765750798722003</v>
      </c>
      <c r="C1485">
        <v>130.171635434412</v>
      </c>
      <c r="D1485">
        <v>49.543964870680497</v>
      </c>
      <c r="E1485">
        <v>26.063271286970501</v>
      </c>
      <c r="F1485">
        <v>0.34786080657378399</v>
      </c>
      <c r="G1485">
        <v>0.692319630434031</v>
      </c>
      <c r="H1485">
        <v>11.1422436929683</v>
      </c>
      <c r="I1485">
        <v>8.4862788144895696</v>
      </c>
    </row>
    <row r="1486" spans="1:9" x14ac:dyDescent="0.25">
      <c r="A1486">
        <v>1484</v>
      </c>
      <c r="B1486">
        <v>63.1225672425103</v>
      </c>
      <c r="C1486">
        <v>170.18057383521901</v>
      </c>
      <c r="D1486">
        <v>49.342881032024799</v>
      </c>
      <c r="E1486">
        <v>18.370401008938501</v>
      </c>
      <c r="F1486">
        <v>0.35515264477901198</v>
      </c>
      <c r="G1486">
        <v>0.85607672650989797</v>
      </c>
      <c r="H1486">
        <v>11.0204081632653</v>
      </c>
      <c r="I1486">
        <v>7.5384217335058201</v>
      </c>
    </row>
    <row r="1487" spans="1:9" x14ac:dyDescent="0.25">
      <c r="A1487">
        <v>1485</v>
      </c>
      <c r="B1487">
        <v>116.80974675462799</v>
      </c>
      <c r="C1487">
        <v>181.82789559543201</v>
      </c>
      <c r="D1487">
        <v>30.2399109286747</v>
      </c>
      <c r="E1487">
        <v>7.6774669956488699</v>
      </c>
      <c r="F1487">
        <v>0.59617274871560899</v>
      </c>
      <c r="G1487">
        <v>0.92583959101369395</v>
      </c>
      <c r="H1487">
        <v>6.0629464285714203</v>
      </c>
      <c r="I1487">
        <v>3.9019306713470798</v>
      </c>
    </row>
    <row r="1488" spans="1:9" x14ac:dyDescent="0.25">
      <c r="A1488">
        <v>1486</v>
      </c>
      <c r="B1488">
        <v>68.111910112359496</v>
      </c>
      <c r="C1488">
        <v>180.377135882831</v>
      </c>
      <c r="D1488">
        <v>41.317777832820198</v>
      </c>
      <c r="E1488">
        <v>12.658380454229899</v>
      </c>
      <c r="F1488">
        <v>0.401288083895324</v>
      </c>
      <c r="G1488">
        <v>0.89167516898631605</v>
      </c>
      <c r="H1488">
        <v>10.050773694390699</v>
      </c>
      <c r="I1488">
        <v>5.0341880341880296</v>
      </c>
    </row>
    <row r="1489" spans="1:9" x14ac:dyDescent="0.25">
      <c r="A1489">
        <v>1487</v>
      </c>
      <c r="B1489">
        <v>72.620072043225903</v>
      </c>
      <c r="C1489">
        <v>157.69567094227901</v>
      </c>
      <c r="D1489">
        <v>40.237349762293199</v>
      </c>
      <c r="E1489">
        <v>2.72537132902049</v>
      </c>
      <c r="F1489">
        <v>0.430381740910799</v>
      </c>
      <c r="G1489">
        <v>0.97249085995585105</v>
      </c>
      <c r="H1489">
        <v>10.156222802436901</v>
      </c>
      <c r="I1489">
        <v>2.32594086021505</v>
      </c>
    </row>
    <row r="1490" spans="1:9" x14ac:dyDescent="0.25">
      <c r="A1490">
        <v>1488</v>
      </c>
      <c r="B1490">
        <v>97.191390110622393</v>
      </c>
      <c r="C1490">
        <v>168.747219413549</v>
      </c>
      <c r="D1490">
        <v>37.631224344322</v>
      </c>
      <c r="E1490">
        <v>20.528481595087499</v>
      </c>
      <c r="F1490">
        <v>0.50936708786064</v>
      </c>
      <c r="G1490">
        <v>0.77381665841512304</v>
      </c>
      <c r="H1490">
        <v>6.5989819004524799</v>
      </c>
      <c r="I1490">
        <v>7.1566265060240903</v>
      </c>
    </row>
    <row r="1491" spans="1:9" x14ac:dyDescent="0.25">
      <c r="A1491">
        <v>1489</v>
      </c>
      <c r="B1491">
        <v>65.827934517589696</v>
      </c>
      <c r="C1491">
        <v>142.892113349265</v>
      </c>
      <c r="D1491">
        <v>39.748782607539297</v>
      </c>
      <c r="E1491">
        <v>13.303956137756501</v>
      </c>
      <c r="F1491">
        <v>0.37777603716908498</v>
      </c>
      <c r="G1491">
        <v>0.846836226122053</v>
      </c>
      <c r="H1491">
        <v>7.5960687960687903</v>
      </c>
      <c r="I1491">
        <v>4.6534508076358296</v>
      </c>
    </row>
    <row r="1492" spans="1:9" x14ac:dyDescent="0.25">
      <c r="A1492">
        <v>1490</v>
      </c>
      <c r="B1492">
        <v>67.306132001872299</v>
      </c>
      <c r="C1492">
        <v>124.111383108935</v>
      </c>
      <c r="D1492">
        <v>43.3116466798974</v>
      </c>
      <c r="E1492">
        <v>26.633679303296901</v>
      </c>
      <c r="F1492">
        <v>0.37354382261319902</v>
      </c>
      <c r="G1492">
        <v>0.67783911563756005</v>
      </c>
      <c r="H1492">
        <v>8.1957340025094094</v>
      </c>
      <c r="I1492">
        <v>8.4751552795031007</v>
      </c>
    </row>
    <row r="1493" spans="1:9" x14ac:dyDescent="0.25">
      <c r="A1493">
        <v>1491</v>
      </c>
      <c r="B1493">
        <v>50.781229199023699</v>
      </c>
      <c r="C1493">
        <v>209.632615875185</v>
      </c>
      <c r="D1493">
        <v>38.923979591418203</v>
      </c>
      <c r="E1493">
        <v>4.2156777575541398</v>
      </c>
      <c r="F1493">
        <v>0.31311213263332399</v>
      </c>
      <c r="G1493">
        <v>0.958668358386916</v>
      </c>
      <c r="H1493">
        <v>9.4227642276422703</v>
      </c>
      <c r="I1493">
        <v>2.5119214586255199</v>
      </c>
    </row>
    <row r="1494" spans="1:9" x14ac:dyDescent="0.25">
      <c r="A1494">
        <v>1492</v>
      </c>
      <c r="B1494">
        <v>90.599776785714198</v>
      </c>
      <c r="C1494">
        <v>126.47817529858899</v>
      </c>
      <c r="D1494">
        <v>33.251083410037097</v>
      </c>
      <c r="E1494">
        <v>6.4798827732159996</v>
      </c>
      <c r="F1494">
        <v>0.51054014361686095</v>
      </c>
      <c r="G1494">
        <v>0.922982893928746</v>
      </c>
      <c r="H1494">
        <v>7.6212970376301001</v>
      </c>
      <c r="I1494">
        <v>3.0411412558909601</v>
      </c>
    </row>
    <row r="1495" spans="1:9" x14ac:dyDescent="0.25">
      <c r="A1495">
        <v>1493</v>
      </c>
      <c r="B1495">
        <v>85.445325974473903</v>
      </c>
      <c r="C1495">
        <v>181.59144374881399</v>
      </c>
      <c r="D1495">
        <v>27.133060486191098</v>
      </c>
      <c r="E1495">
        <v>5.4855978210498098</v>
      </c>
      <c r="F1495">
        <v>0.54895198352770402</v>
      </c>
      <c r="G1495">
        <v>0.93288034394935404</v>
      </c>
      <c r="H1495">
        <v>10.436588103254699</v>
      </c>
      <c r="I1495">
        <v>2.4549742710119999</v>
      </c>
    </row>
    <row r="1496" spans="1:9" x14ac:dyDescent="0.25">
      <c r="A1496">
        <v>1494</v>
      </c>
      <c r="B1496">
        <v>47.905357142857099</v>
      </c>
      <c r="C1496">
        <v>122.93113482056199</v>
      </c>
      <c r="D1496">
        <v>40.312957774552302</v>
      </c>
      <c r="E1496">
        <v>24.488538526135901</v>
      </c>
      <c r="F1496">
        <v>0.31408606582474202</v>
      </c>
      <c r="G1496">
        <v>0.69044045451207603</v>
      </c>
      <c r="H1496">
        <v>8.8598130841121492</v>
      </c>
      <c r="I1496">
        <v>8.3926940639269407</v>
      </c>
    </row>
    <row r="1497" spans="1:9" x14ac:dyDescent="0.25">
      <c r="A1497">
        <v>1495</v>
      </c>
      <c r="B1497">
        <v>55.997683576557797</v>
      </c>
      <c r="C1497">
        <v>77.253787878787804</v>
      </c>
      <c r="D1497">
        <v>36.234860029424198</v>
      </c>
      <c r="E1497">
        <v>19.0066184788291</v>
      </c>
      <c r="F1497">
        <v>0.34361861039409702</v>
      </c>
      <c r="G1497">
        <v>0.62970897321957298</v>
      </c>
      <c r="H1497">
        <v>8.2044866264020708</v>
      </c>
      <c r="I1497">
        <v>6.5338541666666599</v>
      </c>
    </row>
    <row r="1498" spans="1:9" x14ac:dyDescent="0.25">
      <c r="A1498">
        <v>1496</v>
      </c>
      <c r="B1498">
        <v>59.945773524720799</v>
      </c>
      <c r="C1498">
        <v>124.072</v>
      </c>
      <c r="D1498">
        <v>36.862649931382599</v>
      </c>
      <c r="E1498">
        <v>21.028286726851199</v>
      </c>
      <c r="F1498">
        <v>0.371541040003048</v>
      </c>
      <c r="G1498">
        <v>0.705308012005879</v>
      </c>
      <c r="H1498">
        <v>7.9583736689254598</v>
      </c>
      <c r="I1498">
        <v>7.3112582781456901</v>
      </c>
    </row>
    <row r="1499" spans="1:9" x14ac:dyDescent="0.25">
      <c r="A1499">
        <v>1497</v>
      </c>
      <c r="B1499">
        <v>61.567840230595003</v>
      </c>
      <c r="C1499">
        <v>153.01178615615001</v>
      </c>
      <c r="D1499">
        <v>36.502106604268398</v>
      </c>
      <c r="E1499">
        <v>6.2479411387693098</v>
      </c>
      <c r="F1499">
        <v>0.36939588688804298</v>
      </c>
      <c r="G1499">
        <v>0.91940168956269697</v>
      </c>
      <c r="H1499">
        <v>7.81460674157303</v>
      </c>
      <c r="I1499">
        <v>3.0210392902408101</v>
      </c>
    </row>
    <row r="1500" spans="1:9" x14ac:dyDescent="0.25">
      <c r="A1500">
        <v>1498</v>
      </c>
      <c r="B1500">
        <v>46.054389487132603</v>
      </c>
      <c r="C1500">
        <v>151.71164423639499</v>
      </c>
      <c r="D1500">
        <v>52.549534001753599</v>
      </c>
      <c r="E1500">
        <v>9.6860459857909493</v>
      </c>
      <c r="F1500">
        <v>0.299279177961919</v>
      </c>
      <c r="G1500">
        <v>0.88219872619514195</v>
      </c>
      <c r="H1500">
        <v>13.9524838012958</v>
      </c>
      <c r="I1500">
        <v>4.0855678233438404</v>
      </c>
    </row>
    <row r="1501" spans="1:9" x14ac:dyDescent="0.25">
      <c r="A1501">
        <v>1499</v>
      </c>
      <c r="B1501">
        <v>64.676014319808999</v>
      </c>
      <c r="C1501">
        <v>153.56292167791099</v>
      </c>
      <c r="D1501">
        <v>40.733557528357203</v>
      </c>
      <c r="E1501">
        <v>10.9886451222101</v>
      </c>
      <c r="F1501">
        <v>0.430524079278233</v>
      </c>
      <c r="G1501">
        <v>0.89069214927366902</v>
      </c>
      <c r="H1501">
        <v>12.744718309859101</v>
      </c>
      <c r="I1501">
        <v>3.1857019810508098</v>
      </c>
    </row>
    <row r="1502" spans="1:9" x14ac:dyDescent="0.25">
      <c r="A1502">
        <v>1500</v>
      </c>
      <c r="B1502">
        <v>70.386128364389194</v>
      </c>
      <c r="C1502">
        <v>104.861471861471</v>
      </c>
      <c r="D1502">
        <v>38.271969986726504</v>
      </c>
      <c r="E1502">
        <v>25.457284065065</v>
      </c>
      <c r="F1502">
        <v>0.47394650405307698</v>
      </c>
      <c r="G1502">
        <v>0.58993562221783602</v>
      </c>
      <c r="H1502">
        <v>11.3988571428571</v>
      </c>
      <c r="I1502">
        <v>6.5416666666666599</v>
      </c>
    </row>
    <row r="1503" spans="1:9" x14ac:dyDescent="0.25">
      <c r="A1503">
        <v>1501</v>
      </c>
      <c r="B1503">
        <v>56.172016795340603</v>
      </c>
      <c r="C1503">
        <v>182.243078399122</v>
      </c>
      <c r="D1503">
        <v>37.4854416171639</v>
      </c>
      <c r="E1503">
        <v>4.5781141624235699</v>
      </c>
      <c r="F1503">
        <v>0.381596724127298</v>
      </c>
      <c r="G1503">
        <v>0.94665940857382203</v>
      </c>
      <c r="H1503">
        <v>10.141942369263599</v>
      </c>
      <c r="I1503">
        <v>2.61883983572895</v>
      </c>
    </row>
    <row r="1504" spans="1:9" x14ac:dyDescent="0.25">
      <c r="A1504">
        <v>1502</v>
      </c>
      <c r="B1504">
        <v>60.054827684420303</v>
      </c>
      <c r="C1504">
        <v>144.35535307517</v>
      </c>
      <c r="D1504">
        <v>40.410358265320099</v>
      </c>
      <c r="E1504">
        <v>16.297188788239801</v>
      </c>
      <c r="F1504">
        <v>0.39442863805756501</v>
      </c>
      <c r="G1504">
        <v>0.77736210053048804</v>
      </c>
      <c r="H1504">
        <v>11.0234505862646</v>
      </c>
      <c r="I1504">
        <v>5.5699481865284897</v>
      </c>
    </row>
    <row r="1505" spans="1:9" x14ac:dyDescent="0.25">
      <c r="A1505">
        <v>1503</v>
      </c>
      <c r="B1505">
        <v>47.394490201647201</v>
      </c>
      <c r="C1505">
        <v>106.31328454202701</v>
      </c>
      <c r="D1505">
        <v>44.532253400381897</v>
      </c>
      <c r="E1505">
        <v>5.8630186889909801</v>
      </c>
      <c r="F1505">
        <v>0.30184487788728498</v>
      </c>
      <c r="G1505">
        <v>0.91330410906634496</v>
      </c>
      <c r="H1505">
        <v>10.0568047337278</v>
      </c>
      <c r="I1505">
        <v>3.2871150868742398</v>
      </c>
    </row>
    <row r="1506" spans="1:9" x14ac:dyDescent="0.25">
      <c r="A1506">
        <v>1504</v>
      </c>
      <c r="B1506">
        <v>73.785818287711095</v>
      </c>
      <c r="C1506">
        <v>152.69219004893901</v>
      </c>
      <c r="D1506">
        <v>47.214245816100203</v>
      </c>
      <c r="E1506">
        <v>5.12387347645645</v>
      </c>
      <c r="F1506">
        <v>0.43904357197826299</v>
      </c>
      <c r="G1506">
        <v>0.93738096532531701</v>
      </c>
      <c r="H1506">
        <v>14.0151057401812</v>
      </c>
      <c r="I1506">
        <v>2.82641148325358</v>
      </c>
    </row>
    <row r="1507" spans="1:9" x14ac:dyDescent="0.25">
      <c r="A1507">
        <v>1505</v>
      </c>
      <c r="B1507">
        <v>45.297277135397202</v>
      </c>
      <c r="C1507">
        <v>185.70249653259299</v>
      </c>
      <c r="D1507">
        <v>40.639619297873601</v>
      </c>
      <c r="E1507">
        <v>6.7573516071697401</v>
      </c>
      <c r="F1507">
        <v>0.35825736399600699</v>
      </c>
      <c r="G1507">
        <v>0.91863919271537298</v>
      </c>
      <c r="H1507">
        <v>11.8283621140764</v>
      </c>
      <c r="I1507">
        <v>2.9570853822083101</v>
      </c>
    </row>
    <row r="1508" spans="1:9" x14ac:dyDescent="0.25">
      <c r="A1508">
        <v>1506</v>
      </c>
      <c r="B1508">
        <v>38.8711731238146</v>
      </c>
      <c r="C1508">
        <v>147.47518738692099</v>
      </c>
      <c r="D1508">
        <v>42.052950799666903</v>
      </c>
      <c r="E1508">
        <v>13.207613185000399</v>
      </c>
      <c r="F1508">
        <v>0.277635226715987</v>
      </c>
      <c r="G1508">
        <v>0.85039140120761703</v>
      </c>
      <c r="H1508">
        <v>10.6714285714285</v>
      </c>
      <c r="I1508">
        <v>5.4031531531531503</v>
      </c>
    </row>
    <row r="1509" spans="1:9" x14ac:dyDescent="0.25">
      <c r="A1509">
        <v>1507</v>
      </c>
      <c r="B1509">
        <v>48.413688422795602</v>
      </c>
      <c r="C1509">
        <v>172.41804134474799</v>
      </c>
      <c r="D1509">
        <v>40.098287212212398</v>
      </c>
      <c r="E1509">
        <v>6.3441675734899201</v>
      </c>
      <c r="F1509">
        <v>0.34613727487536</v>
      </c>
      <c r="G1509">
        <v>0.92859875671477698</v>
      </c>
      <c r="H1509">
        <v>9.8468208092485501</v>
      </c>
      <c r="I1509">
        <v>3.0008333333333299</v>
      </c>
    </row>
    <row r="1510" spans="1:9" x14ac:dyDescent="0.25">
      <c r="A1510">
        <v>1508</v>
      </c>
      <c r="B1510">
        <v>90.283306794055207</v>
      </c>
      <c r="C1510">
        <v>128.194183864915</v>
      </c>
      <c r="D1510">
        <v>41.331192272047502</v>
      </c>
      <c r="E1510">
        <v>25.718764986226301</v>
      </c>
      <c r="F1510">
        <v>0.47403713645399898</v>
      </c>
      <c r="G1510">
        <v>0.72386425666074306</v>
      </c>
      <c r="H1510">
        <v>8.10529157667386</v>
      </c>
      <c r="I1510">
        <v>10.136752136752101</v>
      </c>
    </row>
    <row r="1511" spans="1:9" x14ac:dyDescent="0.25">
      <c r="A1511">
        <v>1509</v>
      </c>
      <c r="B1511">
        <v>70.709670471677796</v>
      </c>
      <c r="C1511">
        <v>144.02304797742201</v>
      </c>
      <c r="D1511">
        <v>52.714445688091999</v>
      </c>
      <c r="E1511">
        <v>13.3516086491962</v>
      </c>
      <c r="F1511">
        <v>0.399476436323149</v>
      </c>
      <c r="G1511">
        <v>0.86720441057512099</v>
      </c>
      <c r="H1511">
        <v>17.005756578947299</v>
      </c>
      <c r="I1511">
        <v>4.81956797966963</v>
      </c>
    </row>
    <row r="1512" spans="1:9" x14ac:dyDescent="0.25">
      <c r="A1512">
        <v>1510</v>
      </c>
      <c r="B1512">
        <v>80.278640599305604</v>
      </c>
      <c r="C1512">
        <v>162.26983073348799</v>
      </c>
      <c r="D1512">
        <v>45.411524437950497</v>
      </c>
      <c r="E1512">
        <v>9.9595104886633408</v>
      </c>
      <c r="F1512">
        <v>0.45411960044043498</v>
      </c>
      <c r="G1512">
        <v>0.88006748149222302</v>
      </c>
      <c r="H1512">
        <v>13.7599709934735</v>
      </c>
      <c r="I1512">
        <v>3.8651352352723198</v>
      </c>
    </row>
    <row r="1513" spans="1:9" x14ac:dyDescent="0.25">
      <c r="A1513">
        <v>1511</v>
      </c>
      <c r="B1513">
        <v>99.220703641654097</v>
      </c>
      <c r="C1513">
        <v>177.57267298526199</v>
      </c>
      <c r="D1513">
        <v>31.168025439402101</v>
      </c>
      <c r="E1513">
        <v>6.2081786592201196</v>
      </c>
      <c r="F1513">
        <v>0.56629439458407904</v>
      </c>
      <c r="G1513">
        <v>0.92651252501495296</v>
      </c>
      <c r="H1513">
        <v>8.0414224306369597</v>
      </c>
      <c r="I1513">
        <v>2.5818807833010502</v>
      </c>
    </row>
    <row r="1514" spans="1:9" x14ac:dyDescent="0.25">
      <c r="A1514">
        <v>1512</v>
      </c>
      <c r="B1514">
        <v>75.227403764626004</v>
      </c>
      <c r="C1514">
        <v>193.342032967032</v>
      </c>
      <c r="D1514">
        <v>42.118038100528302</v>
      </c>
      <c r="E1514">
        <v>10.6976701785822</v>
      </c>
      <c r="F1514">
        <v>0.41024892776576799</v>
      </c>
      <c r="G1514">
        <v>0.87503039959329498</v>
      </c>
      <c r="H1514">
        <v>8.5933188090050798</v>
      </c>
      <c r="I1514">
        <v>3</v>
      </c>
    </row>
    <row r="1515" spans="1:9" x14ac:dyDescent="0.25">
      <c r="A1515">
        <v>1513</v>
      </c>
      <c r="B1515">
        <v>73.962589928057497</v>
      </c>
      <c r="C1515">
        <v>177.907290729072</v>
      </c>
      <c r="D1515">
        <v>48.915222764587803</v>
      </c>
      <c r="E1515">
        <v>20.408771288196601</v>
      </c>
      <c r="F1515">
        <v>0.42180169244492199</v>
      </c>
      <c r="G1515">
        <v>0.81528143272724396</v>
      </c>
      <c r="H1515">
        <v>13.9360414866032</v>
      </c>
      <c r="I1515">
        <v>7.7853170189098897</v>
      </c>
    </row>
    <row r="1516" spans="1:9" x14ac:dyDescent="0.25">
      <c r="A1516">
        <v>1514</v>
      </c>
      <c r="B1516">
        <v>73.7486220143644</v>
      </c>
      <c r="C1516">
        <v>134.18589330469001</v>
      </c>
      <c r="D1516">
        <v>41.6971189726086</v>
      </c>
      <c r="E1516">
        <v>6.4504120433346603</v>
      </c>
      <c r="F1516">
        <v>0.436909023573746</v>
      </c>
      <c r="G1516">
        <v>0.93157994525650101</v>
      </c>
      <c r="H1516">
        <v>12.864395886889399</v>
      </c>
      <c r="I1516">
        <v>4.0982060717571196</v>
      </c>
    </row>
    <row r="1517" spans="1:9" x14ac:dyDescent="0.25">
      <c r="A1517">
        <v>1515</v>
      </c>
      <c r="B1517">
        <v>64.154248601840095</v>
      </c>
      <c r="C1517">
        <v>126.404784886927</v>
      </c>
      <c r="D1517">
        <v>49.750078629413501</v>
      </c>
      <c r="E1517">
        <v>10.453391875732001</v>
      </c>
      <c r="F1517">
        <v>0.37577175325000101</v>
      </c>
      <c r="G1517">
        <v>0.86161124115684395</v>
      </c>
      <c r="H1517">
        <v>14.3418685121107</v>
      </c>
      <c r="I1517">
        <v>4.8386277001270601</v>
      </c>
    </row>
    <row r="1518" spans="1:9" x14ac:dyDescent="0.25">
      <c r="A1518">
        <v>1516</v>
      </c>
      <c r="B1518">
        <v>69.713514781792497</v>
      </c>
      <c r="C1518">
        <v>178.975213532071</v>
      </c>
      <c r="D1518">
        <v>50.837597618688001</v>
      </c>
      <c r="E1518">
        <v>9.7352932540565806</v>
      </c>
      <c r="F1518">
        <v>0.40390518685923898</v>
      </c>
      <c r="G1518">
        <v>0.89692538961005097</v>
      </c>
      <c r="H1518">
        <v>15.1128747795414</v>
      </c>
      <c r="I1518">
        <v>3.7743086529883998</v>
      </c>
    </row>
    <row r="1519" spans="1:9" x14ac:dyDescent="0.25">
      <c r="A1519">
        <v>1517</v>
      </c>
      <c r="B1519">
        <v>60.130280554659699</v>
      </c>
      <c r="C1519">
        <v>159.700264472524</v>
      </c>
      <c r="D1519">
        <v>50.066891136155</v>
      </c>
      <c r="E1519">
        <v>10.741120247796299</v>
      </c>
      <c r="F1519">
        <v>0.35692267380773102</v>
      </c>
      <c r="G1519">
        <v>0.89052898787752399</v>
      </c>
      <c r="H1519">
        <v>18.220173535791702</v>
      </c>
      <c r="I1519">
        <v>4.2932091198823201</v>
      </c>
    </row>
    <row r="1520" spans="1:9" x14ac:dyDescent="0.25">
      <c r="A1520">
        <v>1518</v>
      </c>
      <c r="B1520">
        <v>51.013942680092903</v>
      </c>
      <c r="C1520">
        <v>154.33614864864799</v>
      </c>
      <c r="D1520">
        <v>51.076125927604302</v>
      </c>
      <c r="E1520">
        <v>8.8918597861300093</v>
      </c>
      <c r="F1520">
        <v>0.32643086088601497</v>
      </c>
      <c r="G1520">
        <v>0.90370324875016905</v>
      </c>
      <c r="H1520">
        <v>13.946652719665201</v>
      </c>
      <c r="I1520">
        <v>3.7467166979362099</v>
      </c>
    </row>
    <row r="1521" spans="1:9" x14ac:dyDescent="0.25">
      <c r="A1521">
        <v>1519</v>
      </c>
      <c r="B1521">
        <v>49.362086462350298</v>
      </c>
      <c r="C1521">
        <v>175.20199501246799</v>
      </c>
      <c r="D1521">
        <v>55.994714007828399</v>
      </c>
      <c r="E1521">
        <v>13.826049715968701</v>
      </c>
      <c r="F1521">
        <v>0.30617450036405702</v>
      </c>
      <c r="G1521">
        <v>0.85343007584533304</v>
      </c>
      <c r="H1521">
        <v>15.0056134723336</v>
      </c>
      <c r="I1521">
        <v>4.8484848484848397</v>
      </c>
    </row>
    <row r="1522" spans="1:9" x14ac:dyDescent="0.25">
      <c r="A1522">
        <v>1520</v>
      </c>
      <c r="B1522">
        <v>45.476417503831001</v>
      </c>
      <c r="C1522">
        <v>218.482402234636</v>
      </c>
      <c r="D1522">
        <v>55.798619895707901</v>
      </c>
      <c r="E1522">
        <v>3.0610954793235599</v>
      </c>
      <c r="F1522">
        <v>0.28469128453439302</v>
      </c>
      <c r="G1522">
        <v>0.97280742528897701</v>
      </c>
      <c r="H1522">
        <v>15.2124420913302</v>
      </c>
      <c r="I1522">
        <v>2.1775338928340799</v>
      </c>
    </row>
    <row r="1523" spans="1:9" x14ac:dyDescent="0.25">
      <c r="A1523">
        <v>1521</v>
      </c>
      <c r="B1523">
        <v>54.435332369942103</v>
      </c>
      <c r="C1523">
        <v>147.89338235294099</v>
      </c>
      <c r="D1523">
        <v>52.337245351093003</v>
      </c>
      <c r="E1523">
        <v>9.6002955447135907</v>
      </c>
      <c r="F1523">
        <v>0.33474829617673602</v>
      </c>
      <c r="G1523">
        <v>0.89286330127579405</v>
      </c>
      <c r="H1523">
        <v>14.199319727891099</v>
      </c>
      <c r="I1523">
        <v>3.4655889145496501</v>
      </c>
    </row>
    <row r="1524" spans="1:9" x14ac:dyDescent="0.25">
      <c r="A1524">
        <v>1522</v>
      </c>
      <c r="B1524">
        <v>92.766970091027304</v>
      </c>
      <c r="C1524">
        <v>115.21144820650299</v>
      </c>
      <c r="D1524">
        <v>43.465582356690497</v>
      </c>
      <c r="E1524">
        <v>6.1016652504631601</v>
      </c>
      <c r="F1524">
        <v>0.48149584986350302</v>
      </c>
      <c r="G1524">
        <v>0.90139074558020904</v>
      </c>
      <c r="H1524">
        <v>12.9867046533713</v>
      </c>
      <c r="I1524">
        <v>3.2394684761096899</v>
      </c>
    </row>
    <row r="1525" spans="1:9" x14ac:dyDescent="0.25">
      <c r="A1525">
        <v>1523</v>
      </c>
      <c r="B1525">
        <v>92.588832487309602</v>
      </c>
      <c r="C1525">
        <v>127.08510377762801</v>
      </c>
      <c r="D1525">
        <v>41.318411685245202</v>
      </c>
      <c r="E1525">
        <v>5.5106717328733197</v>
      </c>
      <c r="F1525">
        <v>0.48018164830673399</v>
      </c>
      <c r="G1525">
        <v>0.92135614902013796</v>
      </c>
      <c r="H1525">
        <v>9.1288888888888895</v>
      </c>
      <c r="I1525">
        <v>3.2102062975027099</v>
      </c>
    </row>
    <row r="1526" spans="1:9" x14ac:dyDescent="0.25">
      <c r="A1526">
        <v>1524</v>
      </c>
      <c r="B1526">
        <v>48.361685214626299</v>
      </c>
      <c r="C1526">
        <v>98.999692968989805</v>
      </c>
      <c r="D1526">
        <v>56.185650858494199</v>
      </c>
      <c r="E1526">
        <v>10.571742291360501</v>
      </c>
      <c r="F1526">
        <v>0.28507235655686503</v>
      </c>
      <c r="G1526">
        <v>0.80531416337047701</v>
      </c>
      <c r="H1526">
        <v>15.3418209876543</v>
      </c>
      <c r="I1526">
        <v>4.6289549376797696</v>
      </c>
    </row>
    <row r="1527" spans="1:9" x14ac:dyDescent="0.25">
      <c r="A1527">
        <v>1525</v>
      </c>
      <c r="B1527">
        <v>44.976358058112197</v>
      </c>
      <c r="C1527">
        <v>157.390722941913</v>
      </c>
      <c r="D1527">
        <v>54.448849121909802</v>
      </c>
      <c r="E1527">
        <v>12.231863283051499</v>
      </c>
      <c r="F1527">
        <v>0.27357812920365998</v>
      </c>
      <c r="G1527">
        <v>0.86543680316854399</v>
      </c>
      <c r="H1527">
        <v>13.732465654374501</v>
      </c>
      <c r="I1527">
        <v>4.7384351798972002</v>
      </c>
    </row>
    <row r="1528" spans="1:9" x14ac:dyDescent="0.25">
      <c r="A1528">
        <v>1526</v>
      </c>
      <c r="B1528">
        <v>45.200473186119801</v>
      </c>
      <c r="C1528">
        <v>142.853005954808</v>
      </c>
      <c r="D1528">
        <v>50.005056352270202</v>
      </c>
      <c r="E1528">
        <v>13.260223710452401</v>
      </c>
      <c r="F1528">
        <v>0.28356973521159101</v>
      </c>
      <c r="G1528">
        <v>0.83171412363949104</v>
      </c>
      <c r="H1528">
        <v>12.370678617157401</v>
      </c>
      <c r="I1528">
        <v>5.3076062639821</v>
      </c>
    </row>
    <row r="1529" spans="1:9" x14ac:dyDescent="0.25">
      <c r="A1529">
        <v>1527</v>
      </c>
      <c r="B1529">
        <v>52.320137693631601</v>
      </c>
      <c r="C1529">
        <v>197.55784925588</v>
      </c>
      <c r="D1529">
        <v>47.585672265987597</v>
      </c>
      <c r="E1529">
        <v>7.4270296550184298</v>
      </c>
      <c r="F1529">
        <v>0.34647859890439697</v>
      </c>
      <c r="G1529">
        <v>0.92457225319235603</v>
      </c>
      <c r="H1529">
        <v>12.6611445783132</v>
      </c>
      <c r="I1529">
        <v>3.4746565608716198</v>
      </c>
    </row>
    <row r="1530" spans="1:9" x14ac:dyDescent="0.25">
      <c r="A1530">
        <v>1528</v>
      </c>
      <c r="B1530">
        <v>44.329875902944899</v>
      </c>
      <c r="C1530">
        <v>149.40280316879901</v>
      </c>
      <c r="D1530">
        <v>51.841804959200601</v>
      </c>
      <c r="E1530">
        <v>6.3450575995561103</v>
      </c>
      <c r="F1530">
        <v>0.28600170596354002</v>
      </c>
      <c r="G1530">
        <v>0.90906200576676999</v>
      </c>
      <c r="H1530">
        <v>13.376651982378799</v>
      </c>
      <c r="I1530">
        <v>3.2877492877492802</v>
      </c>
    </row>
    <row r="1531" spans="1:9" x14ac:dyDescent="0.25">
      <c r="A1531">
        <v>1529</v>
      </c>
      <c r="B1531">
        <v>47.772586412395697</v>
      </c>
      <c r="C1531">
        <v>159.907364520611</v>
      </c>
      <c r="D1531">
        <v>61.3211891856389</v>
      </c>
      <c r="E1531">
        <v>7.0143585693955703</v>
      </c>
      <c r="F1531">
        <v>0.27345347833447398</v>
      </c>
      <c r="G1531">
        <v>0.91586148686546498</v>
      </c>
      <c r="H1531">
        <v>16.315742397137701</v>
      </c>
      <c r="I1531">
        <v>3.2321941038351101</v>
      </c>
    </row>
    <row r="1532" spans="1:9" x14ac:dyDescent="0.25">
      <c r="A1532">
        <v>1530</v>
      </c>
      <c r="B1532">
        <v>43.112421929215799</v>
      </c>
      <c r="C1532">
        <v>115.312720848056</v>
      </c>
      <c r="D1532">
        <v>52.863557333802198</v>
      </c>
      <c r="E1532">
        <v>11.8031806933403</v>
      </c>
      <c r="F1532">
        <v>0.30013518196397099</v>
      </c>
      <c r="G1532">
        <v>0.80968970476317503</v>
      </c>
      <c r="H1532">
        <v>18.398169336384399</v>
      </c>
      <c r="I1532">
        <v>4.3607305936073004</v>
      </c>
    </row>
    <row r="1533" spans="1:9" x14ac:dyDescent="0.25">
      <c r="A1533">
        <v>1531</v>
      </c>
      <c r="B1533">
        <v>34.223092998955003</v>
      </c>
      <c r="C1533">
        <v>129.032468662952</v>
      </c>
      <c r="D1533">
        <v>49.330057121673697</v>
      </c>
      <c r="E1533">
        <v>16.047498545098101</v>
      </c>
      <c r="F1533">
        <v>0.240536690735109</v>
      </c>
      <c r="G1533">
        <v>0.815473578416823</v>
      </c>
      <c r="H1533">
        <v>13.986928104575099</v>
      </c>
      <c r="I1533">
        <v>6.29866989117291</v>
      </c>
    </row>
    <row r="1534" spans="1:9" x14ac:dyDescent="0.25">
      <c r="A1534">
        <v>1532</v>
      </c>
      <c r="B1534">
        <v>32.5335814283182</v>
      </c>
      <c r="C1534">
        <v>187.91505309181699</v>
      </c>
      <c r="D1534">
        <v>53.308966154620002</v>
      </c>
      <c r="E1534">
        <v>10.236282135203</v>
      </c>
      <c r="F1534">
        <v>0.24545322095404601</v>
      </c>
      <c r="G1534">
        <v>0.89584590595830205</v>
      </c>
      <c r="H1534">
        <v>14.992967651195499</v>
      </c>
      <c r="I1534">
        <v>4.1253630203291296</v>
      </c>
    </row>
    <row r="1535" spans="1:9" x14ac:dyDescent="0.25">
      <c r="A1535">
        <v>1533</v>
      </c>
      <c r="B1535">
        <v>49.6389704612195</v>
      </c>
      <c r="C1535">
        <v>170.12528344671199</v>
      </c>
      <c r="D1535">
        <v>50.694101450052898</v>
      </c>
      <c r="E1535">
        <v>7.8809676114580096</v>
      </c>
      <c r="F1535">
        <v>0.29119222810442003</v>
      </c>
      <c r="G1535">
        <v>0.913349753046514</v>
      </c>
      <c r="H1535">
        <v>12.939015939015899</v>
      </c>
      <c r="I1535">
        <v>3.41531874405328</v>
      </c>
    </row>
    <row r="1536" spans="1:9" x14ac:dyDescent="0.25">
      <c r="A1536">
        <v>1534</v>
      </c>
      <c r="B1536">
        <v>40.974117647058797</v>
      </c>
      <c r="C1536">
        <v>195.137993986254</v>
      </c>
      <c r="D1536">
        <v>61.180447949166101</v>
      </c>
      <c r="E1536">
        <v>5.7018415975702803</v>
      </c>
      <c r="F1536">
        <v>0.256627004338988</v>
      </c>
      <c r="G1536">
        <v>0.930256622120473</v>
      </c>
      <c r="H1536">
        <v>18.7452919020715</v>
      </c>
      <c r="I1536">
        <v>2.615859030837</v>
      </c>
    </row>
    <row r="1537" spans="1:9" x14ac:dyDescent="0.25">
      <c r="A1537">
        <v>1535</v>
      </c>
      <c r="B1537">
        <v>36.380353285042503</v>
      </c>
      <c r="C1537">
        <v>184.34172253153</v>
      </c>
      <c r="D1537">
        <v>45.853749469180897</v>
      </c>
      <c r="E1537">
        <v>6.8409446233604996</v>
      </c>
      <c r="F1537">
        <v>0.25728169945630602</v>
      </c>
      <c r="G1537">
        <v>0.92010879222179798</v>
      </c>
      <c r="H1537">
        <v>12.9141494435612</v>
      </c>
      <c r="I1537">
        <v>2.76929882769298</v>
      </c>
    </row>
    <row r="1538" spans="1:9" x14ac:dyDescent="0.25">
      <c r="A1538">
        <v>1536</v>
      </c>
      <c r="B1538">
        <v>40.346173254835897</v>
      </c>
      <c r="C1538">
        <v>148.11486486486399</v>
      </c>
      <c r="D1538">
        <v>43.7738509358581</v>
      </c>
      <c r="E1538">
        <v>27.903802061130701</v>
      </c>
      <c r="F1538">
        <v>0.27428803275105801</v>
      </c>
      <c r="G1538">
        <v>0.72368741849582996</v>
      </c>
      <c r="H1538">
        <v>11.076819407007999</v>
      </c>
      <c r="I1538">
        <v>10.661184210526301</v>
      </c>
    </row>
    <row r="1539" spans="1:9" x14ac:dyDescent="0.25">
      <c r="A1539">
        <v>1537</v>
      </c>
      <c r="B1539">
        <v>33.528617710583099</v>
      </c>
      <c r="C1539">
        <v>152.173946957878</v>
      </c>
      <c r="D1539">
        <v>55.574807430743803</v>
      </c>
      <c r="E1539">
        <v>10.4622760008026</v>
      </c>
      <c r="F1539">
        <v>0.22703448981957999</v>
      </c>
      <c r="G1539">
        <v>0.84689556491096996</v>
      </c>
      <c r="H1539">
        <v>16.43534762833</v>
      </c>
      <c r="I1539">
        <v>3.8874010955568998</v>
      </c>
    </row>
    <row r="1540" spans="1:9" x14ac:dyDescent="0.25">
      <c r="A1540">
        <v>1538</v>
      </c>
      <c r="B1540">
        <v>34.5232059978579</v>
      </c>
      <c r="C1540">
        <v>188.252733263441</v>
      </c>
      <c r="D1540">
        <v>53.616062394784699</v>
      </c>
      <c r="E1540">
        <v>9.9590344066978798</v>
      </c>
      <c r="F1540">
        <v>0.22645705223240301</v>
      </c>
      <c r="G1540">
        <v>0.89853249896158605</v>
      </c>
      <c r="H1540">
        <v>14.024288688410801</v>
      </c>
      <c r="I1540">
        <v>3.175160944206</v>
      </c>
    </row>
    <row r="1541" spans="1:9" x14ac:dyDescent="0.25">
      <c r="A1541">
        <v>1539</v>
      </c>
      <c r="B1541">
        <v>41.873352729762097</v>
      </c>
      <c r="C1541">
        <v>179.40090235256201</v>
      </c>
      <c r="D1541">
        <v>40.566961462435799</v>
      </c>
      <c r="E1541">
        <v>5.2011431982817298</v>
      </c>
      <c r="F1541">
        <v>0.279746386641605</v>
      </c>
      <c r="G1541">
        <v>0.94681583717319995</v>
      </c>
      <c r="H1541">
        <v>11.185060565275901</v>
      </c>
      <c r="I1541">
        <v>2.5259259259259199</v>
      </c>
    </row>
    <row r="1542" spans="1:9" x14ac:dyDescent="0.25">
      <c r="A1542">
        <v>1540</v>
      </c>
      <c r="B1542">
        <v>55.615574081091303</v>
      </c>
      <c r="C1542">
        <v>157.69729829075499</v>
      </c>
      <c r="D1542">
        <v>41.6440587471849</v>
      </c>
      <c r="E1542">
        <v>12.4545885576118</v>
      </c>
      <c r="F1542">
        <v>0.35020241403839703</v>
      </c>
      <c r="G1542">
        <v>0.85138406062842098</v>
      </c>
      <c r="H1542">
        <v>10.939416604338</v>
      </c>
      <c r="I1542">
        <v>4.6302286670384802</v>
      </c>
    </row>
    <row r="1543" spans="1:9" x14ac:dyDescent="0.25">
      <c r="A1543">
        <v>1541</v>
      </c>
      <c r="B1543">
        <v>57.792621293800501</v>
      </c>
      <c r="C1543">
        <v>161.44040581562501</v>
      </c>
      <c r="D1543">
        <v>41.738903449047399</v>
      </c>
      <c r="E1543">
        <v>7.8771955903368696</v>
      </c>
      <c r="F1543">
        <v>0.35911526115881598</v>
      </c>
      <c r="G1543">
        <v>0.90401028705200503</v>
      </c>
      <c r="H1543">
        <v>10.8287441235728</v>
      </c>
      <c r="I1543">
        <v>3.1934169278996798</v>
      </c>
    </row>
    <row r="1544" spans="1:9" x14ac:dyDescent="0.25">
      <c r="A1544">
        <v>1542</v>
      </c>
      <c r="B1544">
        <v>81.648369565217394</v>
      </c>
      <c r="C1544">
        <v>166.92932111066801</v>
      </c>
      <c r="D1544">
        <v>50.022600318833803</v>
      </c>
      <c r="E1544">
        <v>8.7754918047972303</v>
      </c>
      <c r="F1544">
        <v>0.400122876417007</v>
      </c>
      <c r="G1544">
        <v>0.89432667009891498</v>
      </c>
      <c r="H1544">
        <v>12.177232447171001</v>
      </c>
      <c r="I1544">
        <v>2.96804511278195</v>
      </c>
    </row>
    <row r="1545" spans="1:9" x14ac:dyDescent="0.25">
      <c r="A1545">
        <v>1543</v>
      </c>
      <c r="B1545">
        <v>93.748984391703999</v>
      </c>
      <c r="C1545">
        <v>152.497346577765</v>
      </c>
      <c r="D1545">
        <v>41.530061319103801</v>
      </c>
      <c r="E1545">
        <v>9.6631141056686491</v>
      </c>
      <c r="F1545">
        <v>0.48987672002677501</v>
      </c>
      <c r="G1545">
        <v>0.89984353830492003</v>
      </c>
      <c r="H1545">
        <v>12.582547169811299</v>
      </c>
      <c r="I1545">
        <v>4.6104581434396703</v>
      </c>
    </row>
    <row r="1546" spans="1:9" x14ac:dyDescent="0.25">
      <c r="A1546">
        <v>1544</v>
      </c>
      <c r="B1546">
        <v>84.513652756311103</v>
      </c>
      <c r="C1546">
        <v>134.646747101963</v>
      </c>
      <c r="D1546">
        <v>46.924428750636103</v>
      </c>
      <c r="E1546">
        <v>15.7832765411365</v>
      </c>
      <c r="F1546">
        <v>0.45646644969759398</v>
      </c>
      <c r="G1546">
        <v>0.81443506562963497</v>
      </c>
      <c r="H1546">
        <v>13.887632978723399</v>
      </c>
      <c r="I1546">
        <v>4.9081307293742498</v>
      </c>
    </row>
    <row r="1547" spans="1:9" x14ac:dyDescent="0.25">
      <c r="A1547">
        <v>1545</v>
      </c>
      <c r="B1547">
        <v>116.10230303030301</v>
      </c>
      <c r="C1547">
        <v>129.81505483549299</v>
      </c>
      <c r="D1547">
        <v>45.211682185535999</v>
      </c>
      <c r="E1547">
        <v>7.0859274507411101</v>
      </c>
      <c r="F1547">
        <v>0.52783556614836102</v>
      </c>
      <c r="G1547">
        <v>0.88331426011029601</v>
      </c>
      <c r="H1547">
        <v>12.1648804616652</v>
      </c>
      <c r="I1547">
        <v>3.2952029520295198</v>
      </c>
    </row>
    <row r="1548" spans="1:9" x14ac:dyDescent="0.25">
      <c r="A1548">
        <v>1546</v>
      </c>
      <c r="B1548">
        <v>100.965891167192</v>
      </c>
      <c r="C1548">
        <v>147.50184501845001</v>
      </c>
      <c r="D1548">
        <v>45.314069717020303</v>
      </c>
      <c r="E1548">
        <v>21.764370053261501</v>
      </c>
      <c r="F1548">
        <v>0.45983087848926402</v>
      </c>
      <c r="G1548">
        <v>0.72817796552587</v>
      </c>
      <c r="H1548">
        <v>10.4819454679439</v>
      </c>
      <c r="I1548">
        <v>5.9411764705882302</v>
      </c>
    </row>
    <row r="1549" spans="1:9" x14ac:dyDescent="0.25">
      <c r="A1549">
        <v>1547</v>
      </c>
      <c r="B1549">
        <v>51.477780336173097</v>
      </c>
      <c r="C1549">
        <v>104.395408163265</v>
      </c>
      <c r="D1549">
        <v>42.011195515282502</v>
      </c>
      <c r="E1549">
        <v>35.454302996950602</v>
      </c>
      <c r="F1549">
        <v>0.327842373426667</v>
      </c>
      <c r="G1549">
        <v>0.62267674906549098</v>
      </c>
      <c r="H1549">
        <v>11.4046052631578</v>
      </c>
      <c r="I1549">
        <v>14.6219512195121</v>
      </c>
    </row>
    <row r="1550" spans="1:9" x14ac:dyDescent="0.25">
      <c r="A1550">
        <v>1548</v>
      </c>
      <c r="B1550">
        <v>40.772188493784299</v>
      </c>
      <c r="C1550">
        <v>191.658536585365</v>
      </c>
      <c r="D1550">
        <v>48.554595217760799</v>
      </c>
      <c r="E1550">
        <v>13.0724928253454</v>
      </c>
      <c r="F1550">
        <v>0.26083478311292502</v>
      </c>
      <c r="G1550">
        <v>0.865443399153773</v>
      </c>
      <c r="H1550">
        <v>13.1550151975683</v>
      </c>
      <c r="I1550">
        <v>5.3554376657824898</v>
      </c>
    </row>
    <row r="1551" spans="1:9" x14ac:dyDescent="0.25">
      <c r="A1551">
        <v>1549</v>
      </c>
      <c r="B1551">
        <v>37.6802295252999</v>
      </c>
      <c r="C1551">
        <v>206.35322033898299</v>
      </c>
      <c r="D1551">
        <v>51.2786081587506</v>
      </c>
      <c r="E1551">
        <v>3.98390210881744</v>
      </c>
      <c r="F1551">
        <v>0.23652284472978</v>
      </c>
      <c r="G1551">
        <v>0.958707817920053</v>
      </c>
      <c r="H1551">
        <v>15.099181073703299</v>
      </c>
      <c r="I1551">
        <v>2.1805918189730198</v>
      </c>
    </row>
    <row r="1552" spans="1:9" x14ac:dyDescent="0.25">
      <c r="A1552">
        <v>1550</v>
      </c>
      <c r="B1552">
        <v>35.021646441456198</v>
      </c>
      <c r="C1552">
        <v>133.214880768722</v>
      </c>
      <c r="D1552">
        <v>52.668258090354598</v>
      </c>
      <c r="E1552">
        <v>3.4088756219738801</v>
      </c>
      <c r="F1552">
        <v>0.21589316058524299</v>
      </c>
      <c r="G1552">
        <v>0.95632399900242604</v>
      </c>
      <c r="H1552">
        <v>15.896473265073899</v>
      </c>
      <c r="I1552">
        <v>2.48239018599129</v>
      </c>
    </row>
    <row r="1553" spans="1:9" x14ac:dyDescent="0.25">
      <c r="A1553">
        <v>1551</v>
      </c>
      <c r="B1553">
        <v>44.525170424750897</v>
      </c>
      <c r="C1553">
        <v>148.52567212451899</v>
      </c>
      <c r="D1553">
        <v>45.917011884786</v>
      </c>
      <c r="E1553">
        <v>8.9276747956209892</v>
      </c>
      <c r="F1553">
        <v>0.26949593898788099</v>
      </c>
      <c r="G1553">
        <v>0.86650106922090997</v>
      </c>
      <c r="H1553">
        <v>12.6987487969201</v>
      </c>
      <c r="I1553">
        <v>3.31464872944693</v>
      </c>
    </row>
    <row r="1554" spans="1:9" x14ac:dyDescent="0.25">
      <c r="A1554">
        <v>1552</v>
      </c>
      <c r="B1554">
        <v>48.205882352941103</v>
      </c>
      <c r="C1554">
        <v>168.40706880301599</v>
      </c>
      <c r="D1554">
        <v>55.729654551160799</v>
      </c>
      <c r="E1554">
        <v>9.23959206534016</v>
      </c>
      <c r="F1554">
        <v>0.27712216896934599</v>
      </c>
      <c r="G1554">
        <v>0.90882067383883802</v>
      </c>
      <c r="H1554">
        <v>16.435787671232799</v>
      </c>
      <c r="I1554">
        <v>3.6209535020600301</v>
      </c>
    </row>
    <row r="1555" spans="1:9" x14ac:dyDescent="0.25">
      <c r="A1555">
        <v>1553</v>
      </c>
      <c r="B1555">
        <v>61.904367053620703</v>
      </c>
      <c r="C1555">
        <v>76.668608885651807</v>
      </c>
      <c r="D1555">
        <v>47.662057007973203</v>
      </c>
      <c r="E1555">
        <v>5.5116778917643803</v>
      </c>
      <c r="F1555">
        <v>0.33856989576144397</v>
      </c>
      <c r="G1555">
        <v>0.88253407964735597</v>
      </c>
      <c r="H1555">
        <v>13.0641148325358</v>
      </c>
      <c r="I1555">
        <v>3.30998817966903</v>
      </c>
    </row>
    <row r="1556" spans="1:9" x14ac:dyDescent="0.25">
      <c r="A1556">
        <v>1554</v>
      </c>
      <c r="B1556">
        <v>48.495530598212198</v>
      </c>
      <c r="C1556">
        <v>194.647449007793</v>
      </c>
      <c r="D1556">
        <v>42.572358449051897</v>
      </c>
      <c r="E1556">
        <v>4.2393467763580901</v>
      </c>
      <c r="F1556">
        <v>0.30800777255059097</v>
      </c>
      <c r="G1556">
        <v>0.95623511779177195</v>
      </c>
      <c r="H1556">
        <v>10.942390369733401</v>
      </c>
      <c r="I1556">
        <v>2.5291047771979098</v>
      </c>
    </row>
    <row r="1557" spans="1:9" x14ac:dyDescent="0.25">
      <c r="A1557">
        <v>1555</v>
      </c>
      <c r="B1557">
        <v>36.299192520186899</v>
      </c>
      <c r="C1557">
        <v>189.96209258384499</v>
      </c>
      <c r="D1557">
        <v>47.985086642181201</v>
      </c>
      <c r="E1557">
        <v>6.7580026918377101</v>
      </c>
      <c r="F1557">
        <v>0.239438266701338</v>
      </c>
      <c r="G1557">
        <v>0.92437206794418303</v>
      </c>
      <c r="H1557">
        <v>13.2331768388106</v>
      </c>
      <c r="I1557">
        <v>2.7512617159336599</v>
      </c>
    </row>
    <row r="1558" spans="1:9" x14ac:dyDescent="0.25">
      <c r="A1558">
        <v>1556</v>
      </c>
      <c r="B1558">
        <v>46.8627953316253</v>
      </c>
      <c r="C1558">
        <v>128.53808353808299</v>
      </c>
      <c r="D1558">
        <v>42.079705653204996</v>
      </c>
      <c r="E1558">
        <v>7.1195407847295096</v>
      </c>
      <c r="F1558">
        <v>0.31007932555924</v>
      </c>
      <c r="G1558">
        <v>0.88805864936797596</v>
      </c>
      <c r="H1558">
        <v>11.2722772277227</v>
      </c>
      <c r="I1558">
        <v>3.17204301075268</v>
      </c>
    </row>
    <row r="1559" spans="1:9" x14ac:dyDescent="0.25">
      <c r="A1559">
        <v>1557</v>
      </c>
      <c r="B1559">
        <v>52.674423436525998</v>
      </c>
      <c r="C1559">
        <v>95.121526246140206</v>
      </c>
      <c r="D1559">
        <v>38.145866838300002</v>
      </c>
      <c r="E1559">
        <v>12.125795204944099</v>
      </c>
      <c r="F1559">
        <v>0.34263224699127298</v>
      </c>
      <c r="G1559">
        <v>0.78183718350377296</v>
      </c>
      <c r="H1559">
        <v>9.6225980015372699</v>
      </c>
      <c r="I1559">
        <v>4.9129146919431204</v>
      </c>
    </row>
    <row r="1560" spans="1:9" x14ac:dyDescent="0.25">
      <c r="A1560">
        <v>1558</v>
      </c>
      <c r="B1560">
        <v>75.442241801272601</v>
      </c>
      <c r="C1560">
        <v>146.28937193917</v>
      </c>
      <c r="D1560">
        <v>37.960888073525602</v>
      </c>
      <c r="E1560">
        <v>5.7547027494940703</v>
      </c>
      <c r="F1560">
        <v>0.42682622719357</v>
      </c>
      <c r="G1560">
        <v>0.91140466503179896</v>
      </c>
      <c r="H1560">
        <v>10.1358974358974</v>
      </c>
      <c r="I1560">
        <v>2.6306688417618198</v>
      </c>
    </row>
    <row r="1561" spans="1:9" x14ac:dyDescent="0.25">
      <c r="A1561">
        <v>1559</v>
      </c>
      <c r="B1561">
        <v>59.920745920745901</v>
      </c>
      <c r="C1561">
        <v>157.535676810073</v>
      </c>
      <c r="D1561">
        <v>37.670921544232002</v>
      </c>
      <c r="E1561">
        <v>18.932410093046801</v>
      </c>
      <c r="F1561">
        <v>0.37737300516355998</v>
      </c>
      <c r="G1561">
        <v>0.81256173702456402</v>
      </c>
      <c r="H1561">
        <v>8.7136498516320398</v>
      </c>
      <c r="I1561">
        <v>7.8710590137429204</v>
      </c>
    </row>
    <row r="1562" spans="1:9" x14ac:dyDescent="0.25">
      <c r="A1562">
        <v>1560</v>
      </c>
      <c r="B1562">
        <v>61.4491565135895</v>
      </c>
      <c r="C1562">
        <v>183.049059299833</v>
      </c>
      <c r="D1562">
        <v>38.525428949067397</v>
      </c>
      <c r="E1562">
        <v>6.0945863360561399</v>
      </c>
      <c r="F1562">
        <v>0.38263596013235901</v>
      </c>
      <c r="G1562">
        <v>0.93363239556309796</v>
      </c>
      <c r="H1562">
        <v>9.7461005199306694</v>
      </c>
      <c r="I1562">
        <v>2.9037917374080302</v>
      </c>
    </row>
    <row r="1563" spans="1:9" x14ac:dyDescent="0.25">
      <c r="A1563">
        <v>1561</v>
      </c>
      <c r="B1563">
        <v>62.016395931379897</v>
      </c>
      <c r="C1563">
        <v>182.02862809347201</v>
      </c>
      <c r="D1563">
        <v>34.921717927348901</v>
      </c>
      <c r="E1563">
        <v>5.8512330924116798</v>
      </c>
      <c r="F1563">
        <v>0.41027113093272299</v>
      </c>
      <c r="G1563">
        <v>0.93283715735641903</v>
      </c>
      <c r="H1563">
        <v>9.2822580645161299</v>
      </c>
      <c r="I1563">
        <v>2.8282191780821901</v>
      </c>
    </row>
    <row r="1564" spans="1:9" x14ac:dyDescent="0.25">
      <c r="A1564">
        <v>1562</v>
      </c>
      <c r="B1564">
        <v>55.514129895884899</v>
      </c>
      <c r="C1564">
        <v>128.721913236929</v>
      </c>
      <c r="D1564">
        <v>41.604864565518703</v>
      </c>
      <c r="E1564">
        <v>31.715660222308401</v>
      </c>
      <c r="F1564">
        <v>0.359829762451081</v>
      </c>
      <c r="G1564">
        <v>0.65350008174384899</v>
      </c>
      <c r="H1564">
        <v>11.530842745438701</v>
      </c>
      <c r="I1564">
        <v>11.9327956989247</v>
      </c>
    </row>
    <row r="1565" spans="1:9" x14ac:dyDescent="0.25">
      <c r="A1565">
        <v>1563</v>
      </c>
      <c r="B1565">
        <v>41.3957956600361</v>
      </c>
      <c r="C1565">
        <v>151.80810072815501</v>
      </c>
      <c r="D1565">
        <v>42.242197744685001</v>
      </c>
      <c r="E1565">
        <v>6.6068729965904902</v>
      </c>
      <c r="F1565">
        <v>0.26071096793002402</v>
      </c>
      <c r="G1565">
        <v>0.91690366685777702</v>
      </c>
      <c r="H1565">
        <v>9.8719931271477606</v>
      </c>
      <c r="I1565">
        <v>3.19043534205447</v>
      </c>
    </row>
    <row r="1566" spans="1:9" x14ac:dyDescent="0.25">
      <c r="A1566">
        <v>1564</v>
      </c>
      <c r="B1566">
        <v>89.202267573696105</v>
      </c>
      <c r="C1566">
        <v>186.61221831764601</v>
      </c>
      <c r="D1566">
        <v>29.632719572653901</v>
      </c>
      <c r="E1566">
        <v>8.0421723064873092</v>
      </c>
      <c r="F1566">
        <v>0.54156722772173804</v>
      </c>
      <c r="G1566">
        <v>0.93473005156016797</v>
      </c>
      <c r="H1566">
        <v>9.6262948207171295</v>
      </c>
      <c r="I1566">
        <v>2.85778807180081</v>
      </c>
    </row>
    <row r="1567" spans="1:9" x14ac:dyDescent="0.25">
      <c r="A1567">
        <v>1565</v>
      </c>
      <c r="B1567">
        <v>83.368817710786601</v>
      </c>
      <c r="C1567">
        <v>139.85268673686201</v>
      </c>
      <c r="D1567">
        <v>38.257232225747501</v>
      </c>
      <c r="E1567">
        <v>3.0162555442248999</v>
      </c>
      <c r="F1567">
        <v>0.45439487003670997</v>
      </c>
      <c r="G1567">
        <v>0.96473098861538997</v>
      </c>
      <c r="H1567">
        <v>8.5259067357512901</v>
      </c>
      <c r="I1567">
        <v>2.3332639900145602</v>
      </c>
    </row>
    <row r="1568" spans="1:9" x14ac:dyDescent="0.25">
      <c r="A1568">
        <v>1566</v>
      </c>
      <c r="B1568">
        <v>49.356653865419901</v>
      </c>
      <c r="C1568">
        <v>124.619791666666</v>
      </c>
      <c r="D1568">
        <v>38.243257484863001</v>
      </c>
      <c r="E1568">
        <v>22.455167246426701</v>
      </c>
      <c r="F1568">
        <v>0.31270851652822701</v>
      </c>
      <c r="G1568">
        <v>0.68774799013388599</v>
      </c>
      <c r="H1568">
        <v>7.9460188933873104</v>
      </c>
      <c r="I1568">
        <v>6.4858156028368796</v>
      </c>
    </row>
    <row r="1569" spans="1:9" x14ac:dyDescent="0.25">
      <c r="A1569">
        <v>1567</v>
      </c>
      <c r="B1569">
        <v>38.449981124952799</v>
      </c>
      <c r="C1569">
        <v>187.54131673665199</v>
      </c>
      <c r="D1569">
        <v>39.576198603714602</v>
      </c>
      <c r="E1569">
        <v>5.9783619508792896</v>
      </c>
      <c r="F1569">
        <v>0.25719660225327601</v>
      </c>
      <c r="G1569">
        <v>0.93559251753063699</v>
      </c>
      <c r="H1569">
        <v>8.6684131736526897</v>
      </c>
      <c r="I1569">
        <v>2.7352777777777701</v>
      </c>
    </row>
    <row r="1570" spans="1:9" x14ac:dyDescent="0.25">
      <c r="A1570">
        <v>1568</v>
      </c>
      <c r="B1570">
        <v>41.527917833800103</v>
      </c>
      <c r="C1570">
        <v>209.857827809047</v>
      </c>
      <c r="D1570">
        <v>41.5135380511935</v>
      </c>
      <c r="E1570">
        <v>4.8058560127933898</v>
      </c>
      <c r="F1570">
        <v>0.27577474743209002</v>
      </c>
      <c r="G1570">
        <v>0.94454416095128602</v>
      </c>
      <c r="H1570">
        <v>9.5979532163742594</v>
      </c>
      <c r="I1570">
        <v>2.4709846499438402</v>
      </c>
    </row>
    <row r="1571" spans="1:9" x14ac:dyDescent="0.25">
      <c r="A1571">
        <v>1569</v>
      </c>
      <c r="B1571">
        <v>90.844172451589301</v>
      </c>
      <c r="C1571">
        <v>196.017972193964</v>
      </c>
      <c r="D1571">
        <v>28.842831980687599</v>
      </c>
      <c r="E1571">
        <v>5.8164026510721998</v>
      </c>
      <c r="F1571">
        <v>0.50756959995406303</v>
      </c>
      <c r="G1571">
        <v>0.945877542401107</v>
      </c>
      <c r="H1571">
        <v>6.1282051282051198</v>
      </c>
      <c r="I1571">
        <v>2.7466598150051298</v>
      </c>
    </row>
    <row r="1572" spans="1:9" x14ac:dyDescent="0.25">
      <c r="A1572">
        <v>1570</v>
      </c>
      <c r="B1572">
        <v>44.8625197205318</v>
      </c>
      <c r="C1572">
        <v>149.99803580871799</v>
      </c>
      <c r="D1572">
        <v>49.086884500427402</v>
      </c>
      <c r="E1572">
        <v>14.730398225989999</v>
      </c>
      <c r="F1572">
        <v>0.27595538755516302</v>
      </c>
      <c r="G1572">
        <v>0.82530562363104498</v>
      </c>
      <c r="H1572">
        <v>13.1705490848585</v>
      </c>
      <c r="I1572">
        <v>5.1355742296918701</v>
      </c>
    </row>
    <row r="1573" spans="1:9" x14ac:dyDescent="0.25">
      <c r="A1573">
        <v>1571</v>
      </c>
      <c r="B1573">
        <v>56.974564295807802</v>
      </c>
      <c r="C1573">
        <v>178.005812724582</v>
      </c>
      <c r="D1573">
        <v>40.771679426879899</v>
      </c>
      <c r="E1573">
        <v>4.3995927724460797</v>
      </c>
      <c r="F1573">
        <v>0.37215784340677099</v>
      </c>
      <c r="G1573">
        <v>0.95512248984582704</v>
      </c>
      <c r="H1573">
        <v>10.4597197898423</v>
      </c>
      <c r="I1573">
        <v>2.7827225130889999</v>
      </c>
    </row>
    <row r="1574" spans="1:9" x14ac:dyDescent="0.25">
      <c r="A1574">
        <v>1572</v>
      </c>
      <c r="B1574">
        <v>90.672182821118994</v>
      </c>
      <c r="C1574">
        <v>108.825886990801</v>
      </c>
      <c r="D1574">
        <v>32.967110699540498</v>
      </c>
      <c r="E1574">
        <v>12.964485489568199</v>
      </c>
      <c r="F1574">
        <v>0.53857344696449305</v>
      </c>
      <c r="G1574">
        <v>0.82922308827442104</v>
      </c>
      <c r="H1574">
        <v>12.335000000000001</v>
      </c>
      <c r="I1574">
        <v>4.84538561124468</v>
      </c>
    </row>
    <row r="1575" spans="1:9" x14ac:dyDescent="0.25">
      <c r="A1575">
        <v>1573</v>
      </c>
      <c r="B1575">
        <v>48.592843326885799</v>
      </c>
      <c r="C1575">
        <v>179.507084265473</v>
      </c>
      <c r="D1575">
        <v>40.060248234055699</v>
      </c>
      <c r="E1575">
        <v>3.9393552810736199</v>
      </c>
      <c r="F1575">
        <v>0.331700397465863</v>
      </c>
      <c r="G1575">
        <v>0.95541014798666701</v>
      </c>
      <c r="H1575">
        <v>10.3611111111111</v>
      </c>
      <c r="I1575">
        <v>2.59592326139088</v>
      </c>
    </row>
    <row r="1576" spans="1:9" x14ac:dyDescent="0.25">
      <c r="A1576">
        <v>1574</v>
      </c>
      <c r="B1576">
        <v>98.133969465648804</v>
      </c>
      <c r="C1576">
        <v>175</v>
      </c>
      <c r="D1576">
        <v>23.947608364112899</v>
      </c>
      <c r="E1576">
        <v>5.5603303684318401</v>
      </c>
      <c r="F1576">
        <v>0.60966327128433195</v>
      </c>
      <c r="G1576">
        <v>0.93856218361193999</v>
      </c>
      <c r="H1576">
        <v>9.0265379975874502</v>
      </c>
      <c r="I1576">
        <v>2.9681678849327899</v>
      </c>
    </row>
    <row r="1577" spans="1:9" x14ac:dyDescent="0.25">
      <c r="A1577">
        <v>1575</v>
      </c>
      <c r="B1577">
        <v>60.230837903328599</v>
      </c>
      <c r="C1577">
        <v>152.11243689765899</v>
      </c>
      <c r="D1577">
        <v>37.105879975482601</v>
      </c>
      <c r="E1577">
        <v>14.456113988386299</v>
      </c>
      <c r="F1577">
        <v>0.38164725328233301</v>
      </c>
      <c r="G1577">
        <v>0.79695713785463096</v>
      </c>
      <c r="H1577">
        <v>7.8803552769070002</v>
      </c>
      <c r="I1577">
        <v>4.7104247104247099</v>
      </c>
    </row>
    <row r="1578" spans="1:9" x14ac:dyDescent="0.25">
      <c r="A1578">
        <v>1576</v>
      </c>
      <c r="B1578">
        <v>43.499418379216699</v>
      </c>
      <c r="C1578">
        <v>143.92160204516401</v>
      </c>
      <c r="D1578">
        <v>41.434264229450598</v>
      </c>
      <c r="E1578">
        <v>10.8512968435611</v>
      </c>
      <c r="F1578">
        <v>0.28997732681556898</v>
      </c>
      <c r="G1578">
        <v>0.86015672423926703</v>
      </c>
      <c r="H1578">
        <v>10.853368560105601</v>
      </c>
      <c r="I1578">
        <v>4.9514851485148501</v>
      </c>
    </row>
    <row r="1579" spans="1:9" x14ac:dyDescent="0.25">
      <c r="A1579">
        <v>1577</v>
      </c>
      <c r="B1579">
        <v>31.338302172814501</v>
      </c>
      <c r="C1579">
        <v>190.65581863496899</v>
      </c>
      <c r="D1579">
        <v>34.621342446716199</v>
      </c>
      <c r="E1579">
        <v>8.2118675491036903</v>
      </c>
      <c r="F1579">
        <v>0.25999003283509198</v>
      </c>
      <c r="G1579">
        <v>0.915473206783884</v>
      </c>
      <c r="H1579">
        <v>8.1676180591593095</v>
      </c>
      <c r="I1579">
        <v>3.2097771118186902</v>
      </c>
    </row>
    <row r="1580" spans="1:9" x14ac:dyDescent="0.25">
      <c r="A1580">
        <v>1578</v>
      </c>
      <c r="B1580">
        <v>29.473306332842402</v>
      </c>
      <c r="C1580">
        <v>123.261238761238</v>
      </c>
      <c r="D1580">
        <v>35.9768141731277</v>
      </c>
      <c r="E1580">
        <v>7.4241959891648603</v>
      </c>
      <c r="F1580">
        <v>0.23204852800609099</v>
      </c>
      <c r="G1580">
        <v>0.88888757258124995</v>
      </c>
      <c r="H1580">
        <v>9.0197080291970799</v>
      </c>
      <c r="I1580">
        <v>3.3836405529953901</v>
      </c>
    </row>
    <row r="1581" spans="1:9" x14ac:dyDescent="0.25">
      <c r="A1581">
        <v>1579</v>
      </c>
      <c r="B1581">
        <v>45.923559612093499</v>
      </c>
      <c r="C1581">
        <v>153.58378808549301</v>
      </c>
      <c r="D1581">
        <v>34.325981404487798</v>
      </c>
      <c r="E1581">
        <v>7.4078869445972204</v>
      </c>
      <c r="F1581">
        <v>0.32509776764797499</v>
      </c>
      <c r="G1581">
        <v>0.901351353664682</v>
      </c>
      <c r="H1581">
        <v>7.7746268656716397</v>
      </c>
      <c r="I1581">
        <v>3.2927802153968799</v>
      </c>
    </row>
    <row r="1582" spans="1:9" x14ac:dyDescent="0.25">
      <c r="A1582">
        <v>1580</v>
      </c>
      <c r="B1582">
        <v>45.640164899882201</v>
      </c>
      <c r="C1582">
        <v>208.82544249171301</v>
      </c>
      <c r="D1582">
        <v>35.310552279394798</v>
      </c>
      <c r="E1582">
        <v>5.6890121452339004</v>
      </c>
      <c r="F1582">
        <v>0.31944677265386601</v>
      </c>
      <c r="G1582">
        <v>0.94554893311098398</v>
      </c>
      <c r="H1582">
        <v>8.1597222222222197</v>
      </c>
      <c r="I1582">
        <v>2.5243646537654398</v>
      </c>
    </row>
    <row r="1583" spans="1:9" x14ac:dyDescent="0.25">
      <c r="A1583">
        <v>1581</v>
      </c>
      <c r="B1583">
        <v>44.825707547169799</v>
      </c>
      <c r="C1583">
        <v>167.97763944631001</v>
      </c>
      <c r="D1583">
        <v>35.645322667472897</v>
      </c>
      <c r="E1583">
        <v>6.3920756089910498</v>
      </c>
      <c r="F1583">
        <v>0.32663758439991603</v>
      </c>
      <c r="G1583">
        <v>0.92298388330411496</v>
      </c>
      <c r="H1583">
        <v>8.3476764199655697</v>
      </c>
      <c r="I1583">
        <v>3.0060189165950102</v>
      </c>
    </row>
    <row r="1584" spans="1:9" x14ac:dyDescent="0.25">
      <c r="A1584">
        <v>1582</v>
      </c>
      <c r="B1584">
        <v>57.923595032624704</v>
      </c>
      <c r="C1584">
        <v>155.054859745367</v>
      </c>
      <c r="D1584">
        <v>42.413588988469698</v>
      </c>
      <c r="E1584">
        <v>7.9414384286578201</v>
      </c>
      <c r="F1584">
        <v>0.346535823422775</v>
      </c>
      <c r="G1584">
        <v>0.892802717468132</v>
      </c>
      <c r="H1584">
        <v>9.3665855636658506</v>
      </c>
      <c r="I1584">
        <v>3.31262729124236</v>
      </c>
    </row>
    <row r="1585" spans="1:9" x14ac:dyDescent="0.25">
      <c r="A1585">
        <v>1583</v>
      </c>
      <c r="B1585">
        <v>86.616786678667793</v>
      </c>
      <c r="C1585">
        <v>150.06976744185999</v>
      </c>
      <c r="D1585">
        <v>37.682700732881599</v>
      </c>
      <c r="E1585">
        <v>29.1174091550937</v>
      </c>
      <c r="F1585">
        <v>0.46622217968352703</v>
      </c>
      <c r="G1585">
        <v>0.72731523555301902</v>
      </c>
      <c r="H1585">
        <v>8.2991452991452999</v>
      </c>
      <c r="I1585">
        <v>11.6886930983847</v>
      </c>
    </row>
    <row r="1586" spans="1:9" x14ac:dyDescent="0.25">
      <c r="A1586">
        <v>1584</v>
      </c>
      <c r="B1586">
        <v>76.018239076236696</v>
      </c>
      <c r="C1586">
        <v>182.140434701142</v>
      </c>
      <c r="D1586">
        <v>43.637827762555197</v>
      </c>
      <c r="E1586">
        <v>5.9969258214092998</v>
      </c>
      <c r="F1586">
        <v>0.43263690310939301</v>
      </c>
      <c r="G1586">
        <v>0.926804751824988</v>
      </c>
      <c r="H1586">
        <v>10.6090909090909</v>
      </c>
      <c r="I1586">
        <v>2.7798931195724701</v>
      </c>
    </row>
    <row r="1587" spans="1:9" x14ac:dyDescent="0.25">
      <c r="A1587">
        <v>1585</v>
      </c>
      <c r="B1587">
        <v>67.460693153000804</v>
      </c>
      <c r="C1587">
        <v>138.78271423317301</v>
      </c>
      <c r="D1587">
        <v>41.408813381598897</v>
      </c>
      <c r="E1587">
        <v>11.8134602426593</v>
      </c>
      <c r="F1587">
        <v>0.40118183843385902</v>
      </c>
      <c r="G1587">
        <v>0.858552187077253</v>
      </c>
      <c r="H1587">
        <v>10.603569152326299</v>
      </c>
      <c r="I1587">
        <v>4.83924549549549</v>
      </c>
    </row>
    <row r="1588" spans="1:9" x14ac:dyDescent="0.25">
      <c r="A1588">
        <v>1586</v>
      </c>
      <c r="B1588">
        <v>73.600326022525195</v>
      </c>
      <c r="C1588">
        <v>177.29707208492599</v>
      </c>
      <c r="D1588">
        <v>32.563899659131302</v>
      </c>
      <c r="E1588">
        <v>6.1074857872237098</v>
      </c>
      <c r="F1588">
        <v>0.45265665583265702</v>
      </c>
      <c r="G1588">
        <v>0.93148929621165899</v>
      </c>
      <c r="H1588">
        <v>8.0886075949367093</v>
      </c>
      <c r="I1588">
        <v>2.4860068259385599</v>
      </c>
    </row>
    <row r="1589" spans="1:9" x14ac:dyDescent="0.25">
      <c r="A1589">
        <v>1587</v>
      </c>
      <c r="B1589">
        <v>43.166727471725601</v>
      </c>
      <c r="C1589">
        <v>135.19527631985099</v>
      </c>
      <c r="D1589">
        <v>44.383933122819798</v>
      </c>
      <c r="E1589">
        <v>18.016487794288199</v>
      </c>
      <c r="F1589">
        <v>0.28528254450391999</v>
      </c>
      <c r="G1589">
        <v>0.761987479967003</v>
      </c>
      <c r="H1589">
        <v>11.0862437633642</v>
      </c>
      <c r="I1589">
        <v>5.1034482758620596</v>
      </c>
    </row>
    <row r="1590" spans="1:9" x14ac:dyDescent="0.25">
      <c r="A1590">
        <v>1588</v>
      </c>
      <c r="B1590">
        <v>38.748573292026698</v>
      </c>
      <c r="C1590">
        <v>131.62785388127801</v>
      </c>
      <c r="D1590">
        <v>48.027376174645198</v>
      </c>
      <c r="E1590">
        <v>12.2636594599362</v>
      </c>
      <c r="F1590">
        <v>0.262397710758209</v>
      </c>
      <c r="G1590">
        <v>0.87065335250183495</v>
      </c>
      <c r="H1590">
        <v>12.6218809980806</v>
      </c>
      <c r="I1590">
        <v>5.1258366800535402</v>
      </c>
    </row>
    <row r="1591" spans="1:9" x14ac:dyDescent="0.25">
      <c r="A1591">
        <v>1589</v>
      </c>
      <c r="B1591">
        <v>40.824352694191703</v>
      </c>
      <c r="C1591">
        <v>177.660034602076</v>
      </c>
      <c r="D1591">
        <v>45.325270367593497</v>
      </c>
      <c r="E1591">
        <v>6.5557745316091101</v>
      </c>
      <c r="F1591">
        <v>0.27608458224641402</v>
      </c>
      <c r="G1591">
        <v>0.906364941471138</v>
      </c>
      <c r="H1591">
        <v>12.201936376210201</v>
      </c>
      <c r="I1591">
        <v>2.5094212651413099</v>
      </c>
    </row>
    <row r="1592" spans="1:9" x14ac:dyDescent="0.25">
      <c r="A1592">
        <v>1590</v>
      </c>
      <c r="B1592">
        <v>50.447152385838798</v>
      </c>
      <c r="C1592">
        <v>138.65873015873001</v>
      </c>
      <c r="D1592">
        <v>35.789799156630501</v>
      </c>
      <c r="E1592">
        <v>10.279959319863</v>
      </c>
      <c r="F1592">
        <v>0.35621547240878099</v>
      </c>
      <c r="G1592">
        <v>0.85031808997340597</v>
      </c>
      <c r="H1592">
        <v>8.6669793621013103</v>
      </c>
      <c r="I1592">
        <v>4.1192052980132399</v>
      </c>
    </row>
    <row r="1593" spans="1:9" x14ac:dyDescent="0.25">
      <c r="A1593">
        <v>1591</v>
      </c>
      <c r="B1593">
        <v>91.839875631558499</v>
      </c>
      <c r="C1593">
        <v>207.17980085348501</v>
      </c>
      <c r="D1593">
        <v>37.699090229107902</v>
      </c>
      <c r="E1593">
        <v>7.8411756609873198</v>
      </c>
      <c r="F1593">
        <v>0.46693471456528102</v>
      </c>
      <c r="G1593">
        <v>0.924931621339113</v>
      </c>
      <c r="H1593">
        <v>8.3389312977099195</v>
      </c>
      <c r="I1593">
        <v>3.1257391845627098</v>
      </c>
    </row>
    <row r="1594" spans="1:9" x14ac:dyDescent="0.25">
      <c r="A1594">
        <v>1592</v>
      </c>
      <c r="B1594">
        <v>36.937337380745802</v>
      </c>
      <c r="C1594">
        <v>146.898859506203</v>
      </c>
      <c r="D1594">
        <v>46.8535104227877</v>
      </c>
      <c r="E1594">
        <v>10.227550171823401</v>
      </c>
      <c r="F1594">
        <v>0.23631455390964101</v>
      </c>
      <c r="G1594">
        <v>0.87823652317169698</v>
      </c>
      <c r="H1594">
        <v>11.426094137076699</v>
      </c>
      <c r="I1594">
        <v>4.4649657273419603</v>
      </c>
    </row>
    <row r="1595" spans="1:9" x14ac:dyDescent="0.25">
      <c r="A1595">
        <v>1593</v>
      </c>
      <c r="B1595">
        <v>60.544544249742302</v>
      </c>
      <c r="C1595">
        <v>191.19409787762899</v>
      </c>
      <c r="D1595">
        <v>53.2455434039842</v>
      </c>
      <c r="E1595">
        <v>5.1501734708615503</v>
      </c>
      <c r="F1595">
        <v>0.34638778965150802</v>
      </c>
      <c r="G1595">
        <v>0.94948958587471299</v>
      </c>
      <c r="H1595">
        <v>17.040238450074501</v>
      </c>
      <c r="I1595">
        <v>2.4945262363155898</v>
      </c>
    </row>
    <row r="1596" spans="1:9" x14ac:dyDescent="0.25">
      <c r="A1596">
        <v>1594</v>
      </c>
      <c r="B1596">
        <v>54.665774804905197</v>
      </c>
      <c r="C1596">
        <v>173.11253224419599</v>
      </c>
      <c r="D1596">
        <v>44.164334794347603</v>
      </c>
      <c r="E1596">
        <v>7.1355392325842404</v>
      </c>
      <c r="F1596">
        <v>0.33340376238019598</v>
      </c>
      <c r="G1596">
        <v>0.92385696155556796</v>
      </c>
      <c r="H1596">
        <v>9.0490286771507797</v>
      </c>
      <c r="I1596">
        <v>3.5542820757720399</v>
      </c>
    </row>
    <row r="1597" spans="1:9" x14ac:dyDescent="0.25">
      <c r="A1597">
        <v>1595</v>
      </c>
      <c r="B1597">
        <v>49.1419164090848</v>
      </c>
      <c r="C1597">
        <v>208.196234062315</v>
      </c>
      <c r="D1597">
        <v>38.5194120281528</v>
      </c>
      <c r="E1597">
        <v>3.1651745670810398</v>
      </c>
      <c r="F1597">
        <v>0.31552439943990002</v>
      </c>
      <c r="G1597">
        <v>0.96745372935853902</v>
      </c>
      <c r="H1597">
        <v>8.5091210613598598</v>
      </c>
      <c r="I1597">
        <v>2.1041597337770299</v>
      </c>
    </row>
    <row r="1598" spans="1:9" x14ac:dyDescent="0.25">
      <c r="A1598">
        <v>1596</v>
      </c>
      <c r="B1598">
        <v>55.012014382180098</v>
      </c>
      <c r="C1598">
        <v>190.41563965536</v>
      </c>
      <c r="D1598">
        <v>36.186491528154697</v>
      </c>
      <c r="E1598">
        <v>6.19383438760413</v>
      </c>
      <c r="F1598">
        <v>0.361762445640745</v>
      </c>
      <c r="G1598">
        <v>0.94373786975292595</v>
      </c>
      <c r="H1598">
        <v>6.6117556071152297</v>
      </c>
      <c r="I1598">
        <v>2.9051956116745998</v>
      </c>
    </row>
    <row r="1599" spans="1:9" x14ac:dyDescent="0.25">
      <c r="A1599">
        <v>1597</v>
      </c>
      <c r="B1599">
        <v>53.800929512006199</v>
      </c>
      <c r="C1599">
        <v>168.56540247678001</v>
      </c>
      <c r="D1599">
        <v>40.910858919044301</v>
      </c>
      <c r="E1599">
        <v>10.2307817714733</v>
      </c>
      <c r="F1599">
        <v>0.33833110694519097</v>
      </c>
      <c r="G1599">
        <v>0.873078507471721</v>
      </c>
      <c r="H1599">
        <v>8.4713322091062402</v>
      </c>
      <c r="I1599">
        <v>3.2250608272506001</v>
      </c>
    </row>
    <row r="1600" spans="1:9" x14ac:dyDescent="0.25">
      <c r="A1600">
        <v>1598</v>
      </c>
      <c r="B1600">
        <v>36.280973451327398</v>
      </c>
      <c r="C1600">
        <v>161.799038375923</v>
      </c>
      <c r="D1600">
        <v>45.899189668793603</v>
      </c>
      <c r="E1600">
        <v>9.8574195586828903</v>
      </c>
      <c r="F1600">
        <v>0.23583330234004499</v>
      </c>
      <c r="G1600">
        <v>0.90118810433820096</v>
      </c>
      <c r="H1600">
        <v>9.8496481126039601</v>
      </c>
      <c r="I1600">
        <v>3.3113329040566599</v>
      </c>
    </row>
    <row r="1601" spans="1:9" x14ac:dyDescent="0.25">
      <c r="A1601">
        <v>1599</v>
      </c>
      <c r="B1601">
        <v>39.464928782585297</v>
      </c>
      <c r="C1601">
        <v>118.412686567164</v>
      </c>
      <c r="D1601">
        <v>45.829905395545602</v>
      </c>
      <c r="E1601">
        <v>31.310658740215999</v>
      </c>
      <c r="F1601">
        <v>0.26022715689164899</v>
      </c>
      <c r="G1601">
        <v>0.64345274124907903</v>
      </c>
      <c r="H1601">
        <v>10.2957219251336</v>
      </c>
      <c r="I1601">
        <v>11.1082677165354</v>
      </c>
    </row>
    <row r="1602" spans="1:9" x14ac:dyDescent="0.25">
      <c r="A1602">
        <v>1600</v>
      </c>
      <c r="B1602">
        <v>48.330438139355302</v>
      </c>
      <c r="C1602">
        <v>131.25954738330901</v>
      </c>
      <c r="D1602">
        <v>38.5478934698328</v>
      </c>
      <c r="E1602">
        <v>18.8313181641707</v>
      </c>
      <c r="F1602">
        <v>0.28345399500804702</v>
      </c>
      <c r="G1602">
        <v>0.76905987860621605</v>
      </c>
      <c r="H1602">
        <v>8.1348057882711302</v>
      </c>
      <c r="I1602">
        <v>7.3823361823361804</v>
      </c>
    </row>
    <row r="1603" spans="1:9" x14ac:dyDescent="0.25">
      <c r="A1603">
        <v>1601</v>
      </c>
      <c r="B1603">
        <v>53.924896608767497</v>
      </c>
      <c r="C1603">
        <v>191.475458019006</v>
      </c>
      <c r="D1603">
        <v>38.125208947930801</v>
      </c>
      <c r="E1603">
        <v>6.6594976020833698</v>
      </c>
      <c r="F1603">
        <v>0.31874168687208199</v>
      </c>
      <c r="G1603">
        <v>0.92666067111902095</v>
      </c>
      <c r="H1603">
        <v>8.43946488294314</v>
      </c>
      <c r="I1603">
        <v>3.1124279308135798</v>
      </c>
    </row>
    <row r="1604" spans="1:9" x14ac:dyDescent="0.25">
      <c r="A1604">
        <v>1602</v>
      </c>
      <c r="B1604">
        <v>65.126479930695893</v>
      </c>
      <c r="C1604">
        <v>167.76319569120199</v>
      </c>
      <c r="D1604">
        <v>47.3588151743566</v>
      </c>
      <c r="E1604">
        <v>6.8862416242629401</v>
      </c>
      <c r="F1604">
        <v>0.37123195895143901</v>
      </c>
      <c r="G1604">
        <v>0.90457681147480296</v>
      </c>
      <c r="H1604">
        <v>13.524004085801799</v>
      </c>
      <c r="I1604">
        <v>3.0034149117814399</v>
      </c>
    </row>
    <row r="1605" spans="1:9" x14ac:dyDescent="0.25">
      <c r="A1605">
        <v>1603</v>
      </c>
      <c r="B1605">
        <v>80.6680289801226</v>
      </c>
      <c r="C1605">
        <v>167.453722538649</v>
      </c>
      <c r="D1605">
        <v>39.776751706171098</v>
      </c>
      <c r="E1605">
        <v>6.3042625791271396</v>
      </c>
      <c r="F1605">
        <v>0.449020575025667</v>
      </c>
      <c r="G1605">
        <v>0.91760065072024799</v>
      </c>
      <c r="H1605">
        <v>9.8510638297872308</v>
      </c>
      <c r="I1605">
        <v>2.93362193362193</v>
      </c>
    </row>
    <row r="1606" spans="1:9" x14ac:dyDescent="0.25">
      <c r="A1606">
        <v>1604</v>
      </c>
      <c r="B1606">
        <v>66.212241653418104</v>
      </c>
      <c r="C1606">
        <v>177.61545809122001</v>
      </c>
      <c r="D1606">
        <v>35.9292751561972</v>
      </c>
      <c r="E1606">
        <v>8.5555474160990705</v>
      </c>
      <c r="F1606">
        <v>0.39646989226155899</v>
      </c>
      <c r="G1606">
        <v>0.91960299213147101</v>
      </c>
      <c r="H1606">
        <v>8.1335616438356109</v>
      </c>
      <c r="I1606">
        <v>3.8454224395544601</v>
      </c>
    </row>
    <row r="1607" spans="1:9" x14ac:dyDescent="0.25">
      <c r="A1607">
        <v>1605</v>
      </c>
      <c r="B1607">
        <v>59.221149353683202</v>
      </c>
      <c r="C1607">
        <v>149.01422172452399</v>
      </c>
      <c r="D1607">
        <v>38.116576548577399</v>
      </c>
      <c r="E1607">
        <v>7.53077613988303</v>
      </c>
      <c r="F1607">
        <v>0.36124170055570398</v>
      </c>
      <c r="G1607">
        <v>0.91977201064728797</v>
      </c>
      <c r="H1607">
        <v>9.2926208651399396</v>
      </c>
      <c r="I1607">
        <v>3.3336894586894501</v>
      </c>
    </row>
    <row r="1608" spans="1:9" x14ac:dyDescent="0.25">
      <c r="A1608">
        <v>1606</v>
      </c>
      <c r="B1608">
        <v>52.267727150175197</v>
      </c>
      <c r="C1608">
        <v>140.749038091573</v>
      </c>
      <c r="D1608">
        <v>45.004283246378897</v>
      </c>
      <c r="E1608">
        <v>8.1494375246095707</v>
      </c>
      <c r="F1608">
        <v>0.32431479966112498</v>
      </c>
      <c r="G1608">
        <v>0.89351780083217003</v>
      </c>
      <c r="H1608">
        <v>11.235326086956499</v>
      </c>
      <c r="I1608">
        <v>3.4867424242424199</v>
      </c>
    </row>
    <row r="1609" spans="1:9" x14ac:dyDescent="0.25">
      <c r="A1609">
        <v>1607</v>
      </c>
      <c r="B1609">
        <v>45.600902643455797</v>
      </c>
      <c r="C1609">
        <v>151.726657090088</v>
      </c>
      <c r="D1609">
        <v>46.319002288483098</v>
      </c>
      <c r="E1609">
        <v>10.790046332394599</v>
      </c>
      <c r="F1609">
        <v>0.29088228474167799</v>
      </c>
      <c r="G1609">
        <v>0.87624055129316403</v>
      </c>
      <c r="H1609">
        <v>11.5143403441682</v>
      </c>
      <c r="I1609">
        <v>4.3384970336189799</v>
      </c>
    </row>
    <row r="1610" spans="1:9" x14ac:dyDescent="0.25">
      <c r="A1610">
        <v>1608</v>
      </c>
      <c r="B1610">
        <v>89.555387237265606</v>
      </c>
      <c r="C1610">
        <v>171.323734729493</v>
      </c>
      <c r="D1610">
        <v>38.839634718634699</v>
      </c>
      <c r="E1610">
        <v>16.3758933249865</v>
      </c>
      <c r="F1610">
        <v>0.47726953325058602</v>
      </c>
      <c r="G1610">
        <v>0.80983944068727798</v>
      </c>
      <c r="H1610">
        <v>8.8344620015048907</v>
      </c>
      <c r="I1610">
        <v>5.6180257510729597</v>
      </c>
    </row>
    <row r="1611" spans="1:9" x14ac:dyDescent="0.25">
      <c r="A1611">
        <v>1609</v>
      </c>
      <c r="B1611">
        <v>50.3839189811262</v>
      </c>
      <c r="C1611">
        <v>144.76987256935701</v>
      </c>
      <c r="D1611">
        <v>49.5402377784443</v>
      </c>
      <c r="E1611">
        <v>12.889845555366501</v>
      </c>
      <c r="F1611">
        <v>0.31080736355553401</v>
      </c>
      <c r="G1611">
        <v>0.89775727726363896</v>
      </c>
      <c r="H1611">
        <v>13.074545454545399</v>
      </c>
      <c r="I1611">
        <v>3.7240555796786801</v>
      </c>
    </row>
    <row r="1612" spans="1:9" x14ac:dyDescent="0.25">
      <c r="A1612">
        <v>1610</v>
      </c>
      <c r="B1612">
        <v>76.932038834951399</v>
      </c>
      <c r="C1612">
        <v>190.76776148858099</v>
      </c>
      <c r="D1612">
        <v>37.8757718222923</v>
      </c>
      <c r="E1612">
        <v>5.44481219418258</v>
      </c>
      <c r="F1612">
        <v>0.423724340104498</v>
      </c>
      <c r="G1612">
        <v>0.94326562518095203</v>
      </c>
      <c r="H1612">
        <v>7.29779411764705</v>
      </c>
      <c r="I1612">
        <v>2.88045397225725</v>
      </c>
    </row>
    <row r="1613" spans="1:9" x14ac:dyDescent="0.25">
      <c r="A1613">
        <v>1611</v>
      </c>
      <c r="B1613">
        <v>66.783073747419706</v>
      </c>
      <c r="C1613">
        <v>139.599624941397</v>
      </c>
      <c r="D1613">
        <v>42.730370164529802</v>
      </c>
      <c r="E1613">
        <v>15.024076544106499</v>
      </c>
      <c r="F1613">
        <v>0.370673866492154</v>
      </c>
      <c r="G1613">
        <v>0.80137841271314403</v>
      </c>
      <c r="H1613">
        <v>9.8772321428571406</v>
      </c>
      <c r="I1613">
        <v>5.5613810741687901</v>
      </c>
    </row>
    <row r="1614" spans="1:9" x14ac:dyDescent="0.25">
      <c r="A1614">
        <v>1612</v>
      </c>
      <c r="B1614">
        <v>59.506255835667602</v>
      </c>
      <c r="C1614">
        <v>182.50894781693299</v>
      </c>
      <c r="D1614">
        <v>44.319065556710598</v>
      </c>
      <c r="E1614">
        <v>4.4711756699316103</v>
      </c>
      <c r="F1614">
        <v>0.34972013210929997</v>
      </c>
      <c r="G1614">
        <v>0.953847624008891</v>
      </c>
      <c r="H1614">
        <v>10.195283714075099</v>
      </c>
      <c r="I1614">
        <v>2.5499313321561701</v>
      </c>
    </row>
    <row r="1615" spans="1:9" x14ac:dyDescent="0.25">
      <c r="A1615">
        <v>1613</v>
      </c>
      <c r="B1615">
        <v>45.105097765363098</v>
      </c>
      <c r="C1615">
        <v>110.48965398815101</v>
      </c>
      <c r="D1615">
        <v>45.545916618957399</v>
      </c>
      <c r="E1615">
        <v>10.2654980984011</v>
      </c>
      <c r="F1615">
        <v>0.28860560382525002</v>
      </c>
      <c r="G1615">
        <v>0.83798741012399502</v>
      </c>
      <c r="H1615">
        <v>11.5457063711911</v>
      </c>
      <c r="I1615">
        <v>4.4074659917747496</v>
      </c>
    </row>
    <row r="1616" spans="1:9" x14ac:dyDescent="0.25">
      <c r="A1616">
        <v>1614</v>
      </c>
      <c r="B1616">
        <v>51.277956613016002</v>
      </c>
      <c r="C1616">
        <v>104.001712328767</v>
      </c>
      <c r="D1616">
        <v>44.108515715951</v>
      </c>
      <c r="E1616">
        <v>15.055420917469601</v>
      </c>
      <c r="F1616">
        <v>0.32268833727412299</v>
      </c>
      <c r="G1616">
        <v>0.72098126811519803</v>
      </c>
      <c r="H1616">
        <v>10.8501683501683</v>
      </c>
      <c r="I1616">
        <v>4.8582502768549203</v>
      </c>
    </row>
    <row r="1617" spans="1:9" x14ac:dyDescent="0.25">
      <c r="A1617">
        <v>1615</v>
      </c>
      <c r="B1617">
        <v>65.906816562425703</v>
      </c>
      <c r="C1617">
        <v>137.716182572614</v>
      </c>
      <c r="D1617">
        <v>34.532864610993897</v>
      </c>
      <c r="E1617">
        <v>20.815511938622102</v>
      </c>
      <c r="F1617">
        <v>0.41824368226566699</v>
      </c>
      <c r="G1617">
        <v>0.748978011949473</v>
      </c>
      <c r="H1617">
        <v>7.87623066104078</v>
      </c>
      <c r="I1617">
        <v>5.6312785388127802</v>
      </c>
    </row>
    <row r="1618" spans="1:9" x14ac:dyDescent="0.25">
      <c r="A1618">
        <v>1616</v>
      </c>
      <c r="B1618">
        <v>63.169476597886202</v>
      </c>
      <c r="C1618">
        <v>164.59143292019999</v>
      </c>
      <c r="D1618">
        <v>38.512179736731902</v>
      </c>
      <c r="E1618">
        <v>7.4152074388013096</v>
      </c>
      <c r="F1618">
        <v>0.38278709969056302</v>
      </c>
      <c r="G1618">
        <v>0.93434800541765795</v>
      </c>
      <c r="H1618">
        <v>9.3450413223140494</v>
      </c>
      <c r="I1618">
        <v>4.1801643192488198</v>
      </c>
    </row>
    <row r="1619" spans="1:9" x14ac:dyDescent="0.25">
      <c r="A1619">
        <v>1617</v>
      </c>
      <c r="B1619">
        <v>69.270966626318497</v>
      </c>
      <c r="C1619">
        <v>177.86567164179101</v>
      </c>
      <c r="D1619">
        <v>42.8251635312321</v>
      </c>
      <c r="E1619">
        <v>19.045550619118298</v>
      </c>
      <c r="F1619">
        <v>0.38347093334709498</v>
      </c>
      <c r="G1619">
        <v>0.81563778213117899</v>
      </c>
      <c r="H1619">
        <v>10.233379501385</v>
      </c>
      <c r="I1619">
        <v>7.1296296296296298</v>
      </c>
    </row>
    <row r="1620" spans="1:9" x14ac:dyDescent="0.25">
      <c r="A1620">
        <v>1618</v>
      </c>
      <c r="B1620">
        <v>80.899455930358997</v>
      </c>
      <c r="C1620">
        <v>162.89209062003101</v>
      </c>
      <c r="D1620">
        <v>41.666876413672199</v>
      </c>
      <c r="E1620">
        <v>21.174854275525998</v>
      </c>
      <c r="F1620">
        <v>0.44015398957457003</v>
      </c>
      <c r="G1620">
        <v>0.824600126982031</v>
      </c>
      <c r="H1620">
        <v>9.8246051537822101</v>
      </c>
      <c r="I1620">
        <v>9.0946440094643997</v>
      </c>
    </row>
    <row r="1621" spans="1:9" x14ac:dyDescent="0.25">
      <c r="A1621">
        <v>1619</v>
      </c>
      <c r="B1621">
        <v>65.471393034825795</v>
      </c>
      <c r="C1621">
        <v>190.869421808304</v>
      </c>
      <c r="D1621">
        <v>46.472374237690197</v>
      </c>
      <c r="E1621">
        <v>8.7661482905088892</v>
      </c>
      <c r="F1621">
        <v>0.369516471920732</v>
      </c>
      <c r="G1621">
        <v>0.90566604329712297</v>
      </c>
      <c r="H1621">
        <v>11.2659235668789</v>
      </c>
      <c r="I1621">
        <v>3.1025290498974698</v>
      </c>
    </row>
    <row r="1622" spans="1:9" x14ac:dyDescent="0.25">
      <c r="A1622">
        <v>1620</v>
      </c>
      <c r="B1622">
        <v>36.853108261645801</v>
      </c>
      <c r="C1622">
        <v>163.95081585081499</v>
      </c>
      <c r="D1622">
        <v>58.099284744649196</v>
      </c>
      <c r="E1622">
        <v>9.1128730732781005</v>
      </c>
      <c r="F1622">
        <v>0.23919723297780601</v>
      </c>
      <c r="G1622">
        <v>0.88950071237964301</v>
      </c>
      <c r="H1622">
        <v>14.9417539267015</v>
      </c>
      <c r="I1622">
        <v>3.2610386003887801</v>
      </c>
    </row>
    <row r="1623" spans="1:9" x14ac:dyDescent="0.25">
      <c r="A1623">
        <v>1621</v>
      </c>
      <c r="B1623">
        <v>34.547835195530702</v>
      </c>
      <c r="C1623">
        <v>159.17783132530101</v>
      </c>
      <c r="D1623">
        <v>56.344311577603598</v>
      </c>
      <c r="E1623">
        <v>13.729310181929799</v>
      </c>
      <c r="F1623">
        <v>0.219856058609806</v>
      </c>
      <c r="G1623">
        <v>0.85728298990499396</v>
      </c>
      <c r="H1623">
        <v>14.889314805941501</v>
      </c>
      <c r="I1623">
        <v>5.8236104731281504</v>
      </c>
    </row>
    <row r="1624" spans="1:9" x14ac:dyDescent="0.25">
      <c r="A1624">
        <v>1622</v>
      </c>
      <c r="B1624">
        <v>34.519738147193003</v>
      </c>
      <c r="C1624">
        <v>174.17635270541001</v>
      </c>
      <c r="D1624">
        <v>55.081258367200299</v>
      </c>
      <c r="E1624">
        <v>8.8696467565616892</v>
      </c>
      <c r="F1624">
        <v>0.21852638040188899</v>
      </c>
      <c r="G1624">
        <v>0.90374464719814196</v>
      </c>
      <c r="H1624">
        <v>13.9018867924528</v>
      </c>
      <c r="I1624">
        <v>3.29414077860794</v>
      </c>
    </row>
    <row r="1625" spans="1:9" x14ac:dyDescent="0.25">
      <c r="A1625">
        <v>1623</v>
      </c>
      <c r="B1625">
        <v>33.201482377855001</v>
      </c>
      <c r="C1625">
        <v>151.76459143968799</v>
      </c>
      <c r="D1625">
        <v>56.727203994878003</v>
      </c>
      <c r="E1625">
        <v>8.8781136494950896</v>
      </c>
      <c r="F1625">
        <v>0.217405317241264</v>
      </c>
      <c r="G1625">
        <v>0.91334920296710198</v>
      </c>
      <c r="H1625">
        <v>14.513831665685601</v>
      </c>
      <c r="I1625">
        <v>4.0393218742641803</v>
      </c>
    </row>
    <row r="1626" spans="1:9" x14ac:dyDescent="0.25">
      <c r="A1626">
        <v>1624</v>
      </c>
      <c r="B1626">
        <v>41.8672337278106</v>
      </c>
      <c r="C1626">
        <v>175.12656620853301</v>
      </c>
      <c r="D1626">
        <v>42.407996597807703</v>
      </c>
      <c r="E1626">
        <v>4.5215431036886704</v>
      </c>
      <c r="F1626">
        <v>0.27211235543453599</v>
      </c>
      <c r="G1626">
        <v>0.94634368876695796</v>
      </c>
      <c r="H1626">
        <v>9.9125855713533397</v>
      </c>
      <c r="I1626">
        <v>2.6189559264013602</v>
      </c>
    </row>
    <row r="1627" spans="1:9" x14ac:dyDescent="0.25">
      <c r="A1627">
        <v>1625</v>
      </c>
      <c r="B1627">
        <v>53.367109407092897</v>
      </c>
      <c r="C1627">
        <v>177.70601468150599</v>
      </c>
      <c r="D1627">
        <v>42.619742143508603</v>
      </c>
      <c r="E1627">
        <v>6.08755002641412</v>
      </c>
      <c r="F1627">
        <v>0.341161671372679</v>
      </c>
      <c r="G1627">
        <v>0.93326642374018898</v>
      </c>
      <c r="H1627">
        <v>10.1729490022172</v>
      </c>
      <c r="I1627">
        <v>2.9203475742215699</v>
      </c>
    </row>
    <row r="1628" spans="1:9" x14ac:dyDescent="0.25">
      <c r="A1628">
        <v>1626</v>
      </c>
      <c r="B1628">
        <v>48.7896</v>
      </c>
      <c r="C1628">
        <v>195.28300686848101</v>
      </c>
      <c r="D1628">
        <v>52.931336497012801</v>
      </c>
      <c r="E1628">
        <v>5.1908490918111703</v>
      </c>
      <c r="F1628">
        <v>0.28890741951527599</v>
      </c>
      <c r="G1628">
        <v>0.945631676029973</v>
      </c>
      <c r="H1628">
        <v>12.5852317360565</v>
      </c>
      <c r="I1628">
        <v>2.5472350230414702</v>
      </c>
    </row>
    <row r="1629" spans="1:9" x14ac:dyDescent="0.25">
      <c r="A1629">
        <v>1627</v>
      </c>
      <c r="B1629">
        <v>45.359881459529497</v>
      </c>
      <c r="C1629">
        <v>140.561801341424</v>
      </c>
      <c r="D1629">
        <v>50.925452066689203</v>
      </c>
      <c r="E1629">
        <v>6.8444629043596397</v>
      </c>
      <c r="F1629">
        <v>0.28986216078708898</v>
      </c>
      <c r="G1629">
        <v>0.91405843092876304</v>
      </c>
      <c r="H1629">
        <v>13.0676745860331</v>
      </c>
      <c r="I1629">
        <v>3.4951397326852902</v>
      </c>
    </row>
    <row r="1630" spans="1:9" x14ac:dyDescent="0.25">
      <c r="A1630">
        <v>1628</v>
      </c>
      <c r="B1630">
        <v>66.644494130799302</v>
      </c>
      <c r="C1630">
        <v>128.23173294535999</v>
      </c>
      <c r="D1630">
        <v>35.339487840803898</v>
      </c>
      <c r="E1630">
        <v>5.9794384911345002</v>
      </c>
      <c r="F1630">
        <v>0.419444435522698</v>
      </c>
      <c r="G1630">
        <v>0.91264424893312901</v>
      </c>
      <c r="H1630">
        <v>9.0595065312046401</v>
      </c>
      <c r="I1630">
        <v>3.1206849687415001</v>
      </c>
    </row>
    <row r="1631" spans="1:9" x14ac:dyDescent="0.25">
      <c r="A1631">
        <v>1629</v>
      </c>
      <c r="B1631">
        <v>40.617509800261303</v>
      </c>
      <c r="C1631">
        <v>183.82159232164301</v>
      </c>
      <c r="D1631">
        <v>55.895635948069597</v>
      </c>
      <c r="E1631">
        <v>6.0438896372288102</v>
      </c>
      <c r="F1631">
        <v>0.262536182177253</v>
      </c>
      <c r="G1631">
        <v>0.95971038407208298</v>
      </c>
      <c r="H1631">
        <v>14.4305657604702</v>
      </c>
      <c r="I1631">
        <v>2.5955904560555698</v>
      </c>
    </row>
    <row r="1632" spans="1:9" x14ac:dyDescent="0.25">
      <c r="A1632">
        <v>1630</v>
      </c>
      <c r="B1632">
        <v>72.109491564329105</v>
      </c>
      <c r="C1632">
        <v>169.569971671388</v>
      </c>
      <c r="D1632">
        <v>39.221112633795599</v>
      </c>
      <c r="E1632">
        <v>7.0178779915224503</v>
      </c>
      <c r="F1632">
        <v>0.455363978290245</v>
      </c>
      <c r="G1632">
        <v>0.923314109297657</v>
      </c>
      <c r="H1632">
        <v>9.1793103448275808</v>
      </c>
      <c r="I1632">
        <v>3.1146560319042802</v>
      </c>
    </row>
    <row r="1633" spans="1:9" x14ac:dyDescent="0.25">
      <c r="A1633">
        <v>1631</v>
      </c>
      <c r="B1633">
        <v>69.035667354984</v>
      </c>
      <c r="C1633">
        <v>166.156882821387</v>
      </c>
      <c r="D1633">
        <v>35.892823600566899</v>
      </c>
      <c r="E1633">
        <v>8.07535103347948</v>
      </c>
      <c r="F1633">
        <v>0.41904229781691998</v>
      </c>
      <c r="G1633">
        <v>0.92301358522532095</v>
      </c>
      <c r="H1633">
        <v>9.3896713615023408</v>
      </c>
      <c r="I1633">
        <v>3.5286404416839199</v>
      </c>
    </row>
    <row r="1634" spans="1:9" x14ac:dyDescent="0.25">
      <c r="A1634">
        <v>1632</v>
      </c>
      <c r="B1634">
        <v>56.980314177768904</v>
      </c>
      <c r="C1634">
        <v>174.89015151515099</v>
      </c>
      <c r="D1634">
        <v>39.251609655205797</v>
      </c>
      <c r="E1634">
        <v>4.7995227959129201</v>
      </c>
      <c r="F1634">
        <v>0.35931008002792297</v>
      </c>
      <c r="G1634">
        <v>0.94224921759996805</v>
      </c>
      <c r="H1634">
        <v>10.120230381569399</v>
      </c>
      <c r="I1634">
        <v>2.73636156128737</v>
      </c>
    </row>
    <row r="1635" spans="1:9" x14ac:dyDescent="0.25">
      <c r="A1635">
        <v>1633</v>
      </c>
      <c r="B1635">
        <v>53.008020261713803</v>
      </c>
      <c r="C1635">
        <v>133.506672183717</v>
      </c>
      <c r="D1635">
        <v>39.181181590298102</v>
      </c>
      <c r="E1635">
        <v>9.4080190058560493</v>
      </c>
      <c r="F1635">
        <v>0.340051567778416</v>
      </c>
      <c r="G1635">
        <v>0.87071148364755102</v>
      </c>
      <c r="H1635">
        <v>9.7613899613899608</v>
      </c>
      <c r="I1635">
        <v>3.9996546961325898</v>
      </c>
    </row>
    <row r="1636" spans="1:9" x14ac:dyDescent="0.25">
      <c r="A1636">
        <v>1634</v>
      </c>
      <c r="B1636">
        <v>58.321987120515097</v>
      </c>
      <c r="C1636">
        <v>179.66839741790599</v>
      </c>
      <c r="D1636">
        <v>45.6785502060401</v>
      </c>
      <c r="E1636">
        <v>14.137914498699599</v>
      </c>
      <c r="F1636">
        <v>0.35898485631975302</v>
      </c>
      <c r="G1636">
        <v>0.86783512930326201</v>
      </c>
      <c r="H1636">
        <v>11.861721068249199</v>
      </c>
      <c r="I1636">
        <v>6.0141061810720702</v>
      </c>
    </row>
    <row r="1637" spans="1:9" x14ac:dyDescent="0.25">
      <c r="A1637">
        <v>1635</v>
      </c>
      <c r="B1637">
        <v>43.988626670457698</v>
      </c>
      <c r="C1637">
        <v>177.31593065096499</v>
      </c>
      <c r="D1637">
        <v>43.817595683815398</v>
      </c>
      <c r="E1637">
        <v>7.6619203706089101</v>
      </c>
      <c r="F1637">
        <v>0.28353258928082897</v>
      </c>
      <c r="G1637">
        <v>0.91330228360876797</v>
      </c>
      <c r="H1637">
        <v>10.1745391705069</v>
      </c>
      <c r="I1637">
        <v>2.9496469143383401</v>
      </c>
    </row>
    <row r="1638" spans="1:9" x14ac:dyDescent="0.25">
      <c r="A1638">
        <v>1636</v>
      </c>
      <c r="B1638">
        <v>45.07525757802</v>
      </c>
      <c r="C1638">
        <v>135.51849543986799</v>
      </c>
      <c r="D1638">
        <v>45.391476028521097</v>
      </c>
      <c r="E1638">
        <v>4.54391905209659</v>
      </c>
      <c r="F1638">
        <v>0.280898886390192</v>
      </c>
      <c r="G1638">
        <v>0.94226030118307003</v>
      </c>
      <c r="H1638">
        <v>9.7574074074074009</v>
      </c>
      <c r="I1638">
        <v>2.82776025236593</v>
      </c>
    </row>
    <row r="1639" spans="1:9" x14ac:dyDescent="0.25">
      <c r="A1639">
        <v>1637</v>
      </c>
      <c r="B1639">
        <v>76.653654241267901</v>
      </c>
      <c r="C1639">
        <v>150.43153814204601</v>
      </c>
      <c r="D1639">
        <v>38.6317164444689</v>
      </c>
      <c r="E1639">
        <v>9.2856689985405101</v>
      </c>
      <c r="F1639">
        <v>0.442061636740465</v>
      </c>
      <c r="G1639">
        <v>0.87203093230290796</v>
      </c>
      <c r="H1639">
        <v>8.0662277304415095</v>
      </c>
      <c r="I1639">
        <v>3.3460631777463399</v>
      </c>
    </row>
    <row r="1640" spans="1:9" x14ac:dyDescent="0.25">
      <c r="A1640">
        <v>1638</v>
      </c>
      <c r="B1640">
        <v>59.178571428571402</v>
      </c>
      <c r="C1640">
        <v>159.846347607052</v>
      </c>
      <c r="D1640">
        <v>33.260656756402597</v>
      </c>
      <c r="E1640">
        <v>16.756783778899599</v>
      </c>
      <c r="F1640">
        <v>0.39194139323610899</v>
      </c>
      <c r="G1640">
        <v>0.80584525526293005</v>
      </c>
      <c r="H1640">
        <v>6.8547085201793703</v>
      </c>
      <c r="I1640">
        <v>6.78125</v>
      </c>
    </row>
    <row r="1641" spans="1:9" x14ac:dyDescent="0.25">
      <c r="A1641">
        <v>1639</v>
      </c>
      <c r="B1641">
        <v>62.967437082691298</v>
      </c>
      <c r="C1641">
        <v>132.81248047485099</v>
      </c>
      <c r="D1641">
        <v>33.944704318413002</v>
      </c>
      <c r="E1641">
        <v>6.2224301160060698</v>
      </c>
      <c r="F1641">
        <v>0.42098672125692599</v>
      </c>
      <c r="G1641">
        <v>0.91174640093062798</v>
      </c>
      <c r="H1641">
        <v>7.3315639036341302</v>
      </c>
      <c r="I1641">
        <v>3.1305732484076398</v>
      </c>
    </row>
    <row r="1642" spans="1:9" x14ac:dyDescent="0.25">
      <c r="A1642">
        <v>1640</v>
      </c>
      <c r="B1642">
        <v>63.112903225806399</v>
      </c>
      <c r="C1642">
        <v>154.61012510910601</v>
      </c>
      <c r="D1642">
        <v>35.383307151981001</v>
      </c>
      <c r="E1642">
        <v>11.592730441058899</v>
      </c>
      <c r="F1642">
        <v>0.40591541587659902</v>
      </c>
      <c r="G1642">
        <v>0.89594671631642897</v>
      </c>
      <c r="H1642">
        <v>7.8101893597835801</v>
      </c>
      <c r="I1642">
        <v>3.82630937880633</v>
      </c>
    </row>
    <row r="1643" spans="1:9" x14ac:dyDescent="0.25">
      <c r="A1643">
        <v>1641</v>
      </c>
      <c r="B1643">
        <v>67.237732398658906</v>
      </c>
      <c r="C1643">
        <v>143.13770219825699</v>
      </c>
      <c r="D1643">
        <v>33.0925158040912</v>
      </c>
      <c r="E1643">
        <v>12.9939555254513</v>
      </c>
      <c r="F1643">
        <v>0.42393323173172198</v>
      </c>
      <c r="G1643">
        <v>0.81770584007949798</v>
      </c>
      <c r="H1643">
        <v>7.5911734519329404</v>
      </c>
      <c r="I1643">
        <v>3.5874999999999999</v>
      </c>
    </row>
    <row r="1644" spans="1:9" x14ac:dyDescent="0.25">
      <c r="A1644">
        <v>1642</v>
      </c>
      <c r="B1644">
        <v>70.310017825311903</v>
      </c>
      <c r="C1644">
        <v>97.043165467625897</v>
      </c>
      <c r="D1644">
        <v>31.308091618602401</v>
      </c>
      <c r="E1644">
        <v>25.608660653088499</v>
      </c>
      <c r="F1644">
        <v>0.45674337354516398</v>
      </c>
      <c r="G1644">
        <v>0.67739031091601398</v>
      </c>
      <c r="H1644">
        <v>7.2306943543153697</v>
      </c>
      <c r="I1644">
        <v>10.396917148362199</v>
      </c>
    </row>
    <row r="1645" spans="1:9" x14ac:dyDescent="0.25">
      <c r="A1645">
        <v>1643</v>
      </c>
      <c r="B1645">
        <v>49.405927647827902</v>
      </c>
      <c r="C1645">
        <v>157.516971555461</v>
      </c>
      <c r="D1645">
        <v>39.717511281973401</v>
      </c>
      <c r="E1645">
        <v>8.7442001943788998</v>
      </c>
      <c r="F1645">
        <v>0.307878160745713</v>
      </c>
      <c r="G1645">
        <v>0.91183347126294201</v>
      </c>
      <c r="H1645">
        <v>9.4979029358897495</v>
      </c>
      <c r="I1645">
        <v>3.9508899143045402</v>
      </c>
    </row>
    <row r="1646" spans="1:9" x14ac:dyDescent="0.25">
      <c r="A1646">
        <v>1644</v>
      </c>
      <c r="B1646">
        <v>51.873179838207797</v>
      </c>
      <c r="C1646">
        <v>179.028931404573</v>
      </c>
      <c r="D1646">
        <v>42.878030629095299</v>
      </c>
      <c r="E1646">
        <v>7.3789584711278904</v>
      </c>
      <c r="F1646">
        <v>0.320432210688399</v>
      </c>
      <c r="G1646">
        <v>0.92632147133161702</v>
      </c>
      <c r="H1646">
        <v>10.6351145038167</v>
      </c>
      <c r="I1646">
        <v>3.1869632239594798</v>
      </c>
    </row>
    <row r="1647" spans="1:9" x14ac:dyDescent="0.25">
      <c r="A1647">
        <v>1645</v>
      </c>
      <c r="B1647">
        <v>64.994436636214502</v>
      </c>
      <c r="C1647">
        <v>140.735749472202</v>
      </c>
      <c r="D1647">
        <v>29.218050995048799</v>
      </c>
      <c r="E1647">
        <v>8.4743965963187797</v>
      </c>
      <c r="F1647">
        <v>0.44195809339247799</v>
      </c>
      <c r="G1647">
        <v>0.88633205685955796</v>
      </c>
      <c r="H1647">
        <v>5.50081081081081</v>
      </c>
      <c r="I1647">
        <v>3.2068034557235401</v>
      </c>
    </row>
    <row r="1648" spans="1:9" x14ac:dyDescent="0.25">
      <c r="A1648">
        <v>1646</v>
      </c>
      <c r="B1648">
        <v>70.637192804661694</v>
      </c>
      <c r="C1648">
        <v>154.510825658426</v>
      </c>
      <c r="D1648">
        <v>35.977576611747999</v>
      </c>
      <c r="E1648">
        <v>10.210168780400499</v>
      </c>
      <c r="F1648">
        <v>0.39334371713459698</v>
      </c>
      <c r="G1648">
        <v>0.87510758716609305</v>
      </c>
      <c r="H1648">
        <v>8.4470216130732698</v>
      </c>
      <c r="I1648">
        <v>4.1356741573033702</v>
      </c>
    </row>
    <row r="1649" spans="1:9" x14ac:dyDescent="0.25">
      <c r="A1649">
        <v>1647</v>
      </c>
      <c r="B1649">
        <v>81.096889342172304</v>
      </c>
      <c r="C1649">
        <v>110.76905192456699</v>
      </c>
      <c r="D1649">
        <v>38.356695216992897</v>
      </c>
      <c r="E1649">
        <v>7.3087695820137402</v>
      </c>
      <c r="F1649">
        <v>0.45046994030403498</v>
      </c>
      <c r="G1649">
        <v>0.88292331728320494</v>
      </c>
      <c r="H1649">
        <v>9.2049012933968601</v>
      </c>
      <c r="I1649">
        <v>3.79833267169511</v>
      </c>
    </row>
    <row r="1650" spans="1:9" x14ac:dyDescent="0.25">
      <c r="A1650">
        <v>1648</v>
      </c>
      <c r="B1650">
        <v>55.637296584078499</v>
      </c>
      <c r="C1650">
        <v>167.17487543119901</v>
      </c>
      <c r="D1650">
        <v>40.5737727394771</v>
      </c>
      <c r="E1650">
        <v>6.4369794369754398</v>
      </c>
      <c r="F1650">
        <v>0.32380190048865998</v>
      </c>
      <c r="G1650">
        <v>0.92159649770223195</v>
      </c>
      <c r="H1650">
        <v>9.7463503649635008</v>
      </c>
      <c r="I1650">
        <v>2.8199139520590002</v>
      </c>
    </row>
    <row r="1651" spans="1:9" x14ac:dyDescent="0.25">
      <c r="A1651">
        <v>1649</v>
      </c>
      <c r="B1651">
        <v>68.843502638522395</v>
      </c>
      <c r="C1651">
        <v>168.19240806642901</v>
      </c>
      <c r="D1651">
        <v>35.7299027219237</v>
      </c>
      <c r="E1651">
        <v>8.7626463213847092</v>
      </c>
      <c r="F1651">
        <v>0.45315811769270897</v>
      </c>
      <c r="G1651">
        <v>0.90736585168071904</v>
      </c>
      <c r="H1651">
        <v>7.7436053593179004</v>
      </c>
      <c r="I1651">
        <v>3.96495758022869</v>
      </c>
    </row>
    <row r="1652" spans="1:9" x14ac:dyDescent="0.25">
      <c r="A1652">
        <v>1650</v>
      </c>
      <c r="B1652">
        <v>81.875843812045005</v>
      </c>
      <c r="C1652">
        <v>81.623188405797094</v>
      </c>
      <c r="D1652">
        <v>37.4023208716387</v>
      </c>
      <c r="E1652">
        <v>23.681683546166202</v>
      </c>
      <c r="F1652">
        <v>0.44642772099342398</v>
      </c>
      <c r="G1652">
        <v>0.62355987999583595</v>
      </c>
      <c r="H1652">
        <v>8.0399584846912298</v>
      </c>
      <c r="I1652">
        <v>8.1785714285714199</v>
      </c>
    </row>
    <row r="1653" spans="1:9" x14ac:dyDescent="0.25">
      <c r="A1653">
        <v>1651</v>
      </c>
      <c r="B1653">
        <v>54.7264150943396</v>
      </c>
      <c r="C1653">
        <v>134.99292277838001</v>
      </c>
      <c r="D1653">
        <v>38.358707240825197</v>
      </c>
      <c r="E1653">
        <v>9.5439646395248108</v>
      </c>
      <c r="F1653">
        <v>0.34595104339250998</v>
      </c>
      <c r="G1653">
        <v>0.85809427938577298</v>
      </c>
      <c r="H1653">
        <v>9.3666859456333107</v>
      </c>
      <c r="I1653">
        <v>3.7199519230769198</v>
      </c>
    </row>
    <row r="1654" spans="1:9" x14ac:dyDescent="0.25">
      <c r="A1654">
        <v>1652</v>
      </c>
      <c r="B1654">
        <v>72.356027164685898</v>
      </c>
      <c r="C1654">
        <v>121.769333723702</v>
      </c>
      <c r="D1654">
        <v>37.063029563781598</v>
      </c>
      <c r="E1654">
        <v>4.3245240657125601</v>
      </c>
      <c r="F1654">
        <v>0.40509822475806401</v>
      </c>
      <c r="G1654">
        <v>0.93776497027884698</v>
      </c>
      <c r="H1654">
        <v>7.70764119601328</v>
      </c>
      <c r="I1654">
        <v>2.7503921568627399</v>
      </c>
    </row>
    <row r="1655" spans="1:9" x14ac:dyDescent="0.25">
      <c r="A1655">
        <v>1653</v>
      </c>
      <c r="B1655">
        <v>77.6218630928918</v>
      </c>
      <c r="C1655">
        <v>181.77491142604001</v>
      </c>
      <c r="D1655">
        <v>34.0375264165571</v>
      </c>
      <c r="E1655">
        <v>6.8785204401984696</v>
      </c>
      <c r="F1655">
        <v>0.46758053948869099</v>
      </c>
      <c r="G1655">
        <v>0.92602321166681401</v>
      </c>
      <c r="H1655">
        <v>7.5055702917771798</v>
      </c>
      <c r="I1655">
        <v>2.9820927723840298</v>
      </c>
    </row>
    <row r="1656" spans="1:9" x14ac:dyDescent="0.25">
      <c r="A1656">
        <v>1654</v>
      </c>
      <c r="B1656">
        <v>43.882752575060202</v>
      </c>
      <c r="C1656">
        <v>173.963391353172</v>
      </c>
      <c r="D1656">
        <v>45.664726045459197</v>
      </c>
      <c r="E1656">
        <v>14.149813339790301</v>
      </c>
      <c r="F1656">
        <v>0.27831844126320499</v>
      </c>
      <c r="G1656">
        <v>0.85686864372913696</v>
      </c>
      <c r="H1656">
        <v>11.0172555464256</v>
      </c>
      <c r="I1656">
        <v>5.3160789388547398</v>
      </c>
    </row>
    <row r="1657" spans="1:9" x14ac:dyDescent="0.25">
      <c r="A1657">
        <v>1655</v>
      </c>
      <c r="B1657">
        <v>34.741482194417699</v>
      </c>
      <c r="C1657">
        <v>158.860599793174</v>
      </c>
      <c r="D1657">
        <v>41.558381554882601</v>
      </c>
      <c r="E1657">
        <v>6.1788110735402402</v>
      </c>
      <c r="F1657">
        <v>0.24171112895717201</v>
      </c>
      <c r="G1657">
        <v>0.91999086595240698</v>
      </c>
      <c r="H1657">
        <v>10.0583941605839</v>
      </c>
      <c r="I1657">
        <v>2.9250050535678098</v>
      </c>
    </row>
    <row r="1658" spans="1:9" x14ac:dyDescent="0.25">
      <c r="A1658">
        <v>1656</v>
      </c>
      <c r="B1658">
        <v>65.483708122992198</v>
      </c>
      <c r="C1658">
        <v>185.97125238839601</v>
      </c>
      <c r="D1658">
        <v>39.2000149363666</v>
      </c>
      <c r="E1658">
        <v>5.2944396260266799</v>
      </c>
      <c r="F1658">
        <v>0.38841479117424699</v>
      </c>
      <c r="G1658">
        <v>0.93932912335197505</v>
      </c>
      <c r="H1658">
        <v>9.7353191489361706</v>
      </c>
      <c r="I1658">
        <v>2.6618075801749201</v>
      </c>
    </row>
    <row r="1659" spans="1:9" x14ac:dyDescent="0.25">
      <c r="A1659">
        <v>1657</v>
      </c>
      <c r="B1659">
        <v>56.074622166246797</v>
      </c>
      <c r="C1659">
        <v>152.52860007076299</v>
      </c>
      <c r="D1659">
        <v>39.938054688091199</v>
      </c>
      <c r="E1659">
        <v>5.4550992043561903</v>
      </c>
      <c r="F1659">
        <v>0.35297370297786501</v>
      </c>
      <c r="G1659">
        <v>0.94572614016224199</v>
      </c>
      <c r="H1659">
        <v>11.1267916207276</v>
      </c>
      <c r="I1659">
        <v>3.0192554557124498</v>
      </c>
    </row>
    <row r="1660" spans="1:9" x14ac:dyDescent="0.25">
      <c r="A1660">
        <v>1658</v>
      </c>
      <c r="B1660">
        <v>35.804905034113901</v>
      </c>
      <c r="C1660">
        <v>157.28819846974201</v>
      </c>
      <c r="D1660">
        <v>50.8973173082979</v>
      </c>
      <c r="E1660">
        <v>9.3264482111885005</v>
      </c>
      <c r="F1660">
        <v>0.231712628651734</v>
      </c>
      <c r="G1660">
        <v>0.88571589141260298</v>
      </c>
      <c r="H1660">
        <v>12.7237888647866</v>
      </c>
      <c r="I1660">
        <v>3.9431950368359798</v>
      </c>
    </row>
    <row r="1661" spans="1:9" x14ac:dyDescent="0.25">
      <c r="A1661">
        <v>1659</v>
      </c>
      <c r="B1661">
        <v>50.794888281626697</v>
      </c>
      <c r="C1661">
        <v>137.23011420557</v>
      </c>
      <c r="D1661">
        <v>39.069055839140397</v>
      </c>
      <c r="E1661">
        <v>21.729120514434801</v>
      </c>
      <c r="F1661">
        <v>0.321649996401075</v>
      </c>
      <c r="G1661">
        <v>0.79901074132762595</v>
      </c>
      <c r="H1661">
        <v>8.8533930857874505</v>
      </c>
      <c r="I1661">
        <v>7.6459975477316497</v>
      </c>
    </row>
    <row r="1662" spans="1:9" x14ac:dyDescent="0.25">
      <c r="A1662">
        <v>1660</v>
      </c>
      <c r="B1662">
        <v>51.180538228479698</v>
      </c>
      <c r="C1662">
        <v>149.31864445328901</v>
      </c>
      <c r="D1662">
        <v>37.891666587233601</v>
      </c>
      <c r="E1662">
        <v>7.1663070870955501</v>
      </c>
      <c r="F1662">
        <v>0.32201413931420297</v>
      </c>
      <c r="G1662">
        <v>0.918442758182622</v>
      </c>
      <c r="H1662">
        <v>9.6791044776119399</v>
      </c>
      <c r="I1662">
        <v>3.2758620689655098</v>
      </c>
    </row>
    <row r="1663" spans="1:9" x14ac:dyDescent="0.25">
      <c r="A1663">
        <v>1661</v>
      </c>
      <c r="B1663">
        <v>78.496227867590406</v>
      </c>
      <c r="C1663">
        <v>121.45634517766401</v>
      </c>
      <c r="D1663">
        <v>38.441446436544098</v>
      </c>
      <c r="E1663">
        <v>23.716600033806301</v>
      </c>
      <c r="F1663">
        <v>0.43672825734943899</v>
      </c>
      <c r="G1663">
        <v>0.69392590811916199</v>
      </c>
      <c r="H1663">
        <v>8.0402930402930401</v>
      </c>
      <c r="I1663">
        <v>8.2655279503105596</v>
      </c>
    </row>
    <row r="1664" spans="1:9" x14ac:dyDescent="0.25">
      <c r="A1664">
        <v>1662</v>
      </c>
      <c r="B1664">
        <v>52.091615956727502</v>
      </c>
      <c r="C1664">
        <v>127.027275494672</v>
      </c>
      <c r="D1664">
        <v>45.150080076836403</v>
      </c>
      <c r="E1664">
        <v>5.0638015761490403</v>
      </c>
      <c r="F1664">
        <v>0.31061176141938501</v>
      </c>
      <c r="G1664">
        <v>0.93258141957119201</v>
      </c>
      <c r="H1664">
        <v>9.8694267515923499</v>
      </c>
      <c r="I1664">
        <v>3.0166465621230398</v>
      </c>
    </row>
    <row r="1665" spans="1:9" x14ac:dyDescent="0.25">
      <c r="A1665">
        <v>1663</v>
      </c>
      <c r="B1665">
        <v>69.601749714720398</v>
      </c>
      <c r="C1665">
        <v>124.80089988751401</v>
      </c>
      <c r="D1665">
        <v>38.839832084372603</v>
      </c>
      <c r="E1665">
        <v>26.975481304457698</v>
      </c>
      <c r="F1665">
        <v>0.37937778183791498</v>
      </c>
      <c r="G1665">
        <v>0.71494996749846995</v>
      </c>
      <c r="H1665">
        <v>7.0211480362537699</v>
      </c>
      <c r="I1665">
        <v>10.671860678276801</v>
      </c>
    </row>
    <row r="1666" spans="1:9" x14ac:dyDescent="0.25">
      <c r="A1666">
        <v>1664</v>
      </c>
      <c r="B1666">
        <v>54.864789225118002</v>
      </c>
      <c r="C1666">
        <v>115.946552221581</v>
      </c>
      <c r="D1666">
        <v>49.676420554459099</v>
      </c>
      <c r="E1666">
        <v>7.47955913531049</v>
      </c>
      <c r="F1666">
        <v>0.33568066349220399</v>
      </c>
      <c r="G1666">
        <v>0.88891892655411398</v>
      </c>
      <c r="H1666">
        <v>13.3639774859287</v>
      </c>
      <c r="I1666">
        <v>3.6730875068794702</v>
      </c>
    </row>
    <row r="1667" spans="1:9" x14ac:dyDescent="0.25">
      <c r="A1667">
        <v>1665</v>
      </c>
      <c r="B1667">
        <v>43.020967973574599</v>
      </c>
      <c r="C1667">
        <v>145.75969910148299</v>
      </c>
      <c r="D1667">
        <v>50.988504779937102</v>
      </c>
      <c r="E1667">
        <v>12.338695760586999</v>
      </c>
      <c r="F1667">
        <v>0.263499575088464</v>
      </c>
      <c r="G1667">
        <v>0.87444167931518002</v>
      </c>
      <c r="H1667">
        <v>12.8435114503816</v>
      </c>
      <c r="I1667">
        <v>5.1581352833637997</v>
      </c>
    </row>
    <row r="1668" spans="1:9" x14ac:dyDescent="0.25">
      <c r="A1668">
        <v>1666</v>
      </c>
      <c r="B1668">
        <v>44.377709633076002</v>
      </c>
      <c r="C1668">
        <v>106.643846780766</v>
      </c>
      <c r="D1668">
        <v>41.7460656688041</v>
      </c>
      <c r="E1668">
        <v>7.8257588668393296</v>
      </c>
      <c r="F1668">
        <v>0.28596955992212197</v>
      </c>
      <c r="G1668">
        <v>0.87451327572568405</v>
      </c>
      <c r="H1668">
        <v>9.05864726027397</v>
      </c>
      <c r="I1668">
        <v>4.6631621512333199</v>
      </c>
    </row>
    <row r="1669" spans="1:9" x14ac:dyDescent="0.25">
      <c r="A1669">
        <v>1667</v>
      </c>
      <c r="B1669">
        <v>41.018428326971097</v>
      </c>
      <c r="C1669">
        <v>164.65334186120799</v>
      </c>
      <c r="D1669">
        <v>44.184405167383503</v>
      </c>
      <c r="E1669">
        <v>6.7812316214175903</v>
      </c>
      <c r="F1669">
        <v>0.26089253256412798</v>
      </c>
      <c r="G1669">
        <v>0.91673323955036301</v>
      </c>
      <c r="H1669">
        <v>9.3182066703116408</v>
      </c>
      <c r="I1669">
        <v>3.2963935992357198</v>
      </c>
    </row>
    <row r="1670" spans="1:9" x14ac:dyDescent="0.25">
      <c r="A1670">
        <v>1668</v>
      </c>
      <c r="B1670">
        <v>40.090177622589898</v>
      </c>
      <c r="C1670">
        <v>170.13038102216501</v>
      </c>
      <c r="D1670">
        <v>43.005408058216801</v>
      </c>
      <c r="E1670">
        <v>10.912516239937601</v>
      </c>
      <c r="F1670">
        <v>0.257800024149415</v>
      </c>
      <c r="G1670">
        <v>0.87873848745180405</v>
      </c>
      <c r="H1670">
        <v>8.8369768894440899</v>
      </c>
      <c r="I1670">
        <v>3.6597726849263998</v>
      </c>
    </row>
    <row r="1671" spans="1:9" x14ac:dyDescent="0.25">
      <c r="A1671">
        <v>1669</v>
      </c>
      <c r="B1671">
        <v>50.750899409986999</v>
      </c>
      <c r="C1671">
        <v>165.039790454913</v>
      </c>
      <c r="D1671">
        <v>41.644310319903497</v>
      </c>
      <c r="E1671">
        <v>10.6385109278798</v>
      </c>
      <c r="F1671">
        <v>0.30724239319413899</v>
      </c>
      <c r="G1671">
        <v>0.90174881500110005</v>
      </c>
      <c r="H1671">
        <v>8.7693693693693699</v>
      </c>
      <c r="I1671">
        <v>3.1528260183138599</v>
      </c>
    </row>
    <row r="1672" spans="1:9" x14ac:dyDescent="0.25">
      <c r="A1672">
        <v>1670</v>
      </c>
      <c r="B1672">
        <v>56.042500617741503</v>
      </c>
      <c r="C1672">
        <v>129.89350544574401</v>
      </c>
      <c r="D1672">
        <v>42.130541659475</v>
      </c>
      <c r="E1672">
        <v>25.759870745014499</v>
      </c>
      <c r="F1672">
        <v>0.34189746302748197</v>
      </c>
      <c r="G1672">
        <v>0.74359981132645403</v>
      </c>
      <c r="H1672">
        <v>9.81012658227848</v>
      </c>
      <c r="I1672">
        <v>11.171559633027501</v>
      </c>
    </row>
    <row r="1673" spans="1:9" x14ac:dyDescent="0.25">
      <c r="A1673">
        <v>1671</v>
      </c>
      <c r="B1673">
        <v>71.363928112965297</v>
      </c>
      <c r="C1673">
        <v>127.777685435279</v>
      </c>
      <c r="D1673">
        <v>40.863250716512901</v>
      </c>
      <c r="E1673">
        <v>6.4299777311269999</v>
      </c>
      <c r="F1673">
        <v>0.40850373912332899</v>
      </c>
      <c r="G1673">
        <v>0.90431020159186304</v>
      </c>
      <c r="H1673">
        <v>8.8815136476426702</v>
      </c>
      <c r="I1673">
        <v>3.3554697554697501</v>
      </c>
    </row>
    <row r="1674" spans="1:9" x14ac:dyDescent="0.25">
      <c r="A1674">
        <v>1672</v>
      </c>
      <c r="B1674">
        <v>57.4914411927112</v>
      </c>
      <c r="C1674">
        <v>188.91791101922001</v>
      </c>
      <c r="D1674">
        <v>34.021367919654899</v>
      </c>
      <c r="E1674">
        <v>6.2225628551285004</v>
      </c>
      <c r="F1674">
        <v>0.37008117280863201</v>
      </c>
      <c r="G1674">
        <v>0.94251910060265698</v>
      </c>
      <c r="H1674">
        <v>7.15</v>
      </c>
      <c r="I1674">
        <v>3.0360837749179899</v>
      </c>
    </row>
    <row r="1675" spans="1:9" x14ac:dyDescent="0.25">
      <c r="A1675">
        <v>1673</v>
      </c>
      <c r="B1675">
        <v>50.580712423979101</v>
      </c>
      <c r="C1675">
        <v>175.11186842495101</v>
      </c>
      <c r="D1675">
        <v>34.416025503041702</v>
      </c>
      <c r="E1675">
        <v>11.373661385935099</v>
      </c>
      <c r="F1675">
        <v>0.32655302894607002</v>
      </c>
      <c r="G1675">
        <v>0.88483032186287502</v>
      </c>
      <c r="H1675">
        <v>6.9611919611919602</v>
      </c>
      <c r="I1675">
        <v>4.6798664122137401</v>
      </c>
    </row>
    <row r="1676" spans="1:9" x14ac:dyDescent="0.25">
      <c r="A1676">
        <v>1674</v>
      </c>
      <c r="B1676">
        <v>53.165413533834503</v>
      </c>
      <c r="C1676">
        <v>167.649801587301</v>
      </c>
      <c r="D1676">
        <v>34.683224095998497</v>
      </c>
      <c r="E1676">
        <v>7.2463017933665004</v>
      </c>
      <c r="F1676">
        <v>0.34661862242609698</v>
      </c>
      <c r="G1676">
        <v>0.91456095439691598</v>
      </c>
      <c r="H1676">
        <v>7.18906942392909</v>
      </c>
      <c r="I1676">
        <v>2.6465408805031401</v>
      </c>
    </row>
    <row r="1677" spans="1:9" x14ac:dyDescent="0.25">
      <c r="A1677">
        <v>1675</v>
      </c>
      <c r="B1677">
        <v>60.9334098737083</v>
      </c>
      <c r="C1677">
        <v>168.098905814202</v>
      </c>
      <c r="D1677">
        <v>34.315334866721102</v>
      </c>
      <c r="E1677">
        <v>8.9396511736038207</v>
      </c>
      <c r="F1677">
        <v>0.39191099782606897</v>
      </c>
      <c r="G1677">
        <v>0.88385918666905094</v>
      </c>
      <c r="H1677">
        <v>7.3806404657932996</v>
      </c>
      <c r="I1677">
        <v>3</v>
      </c>
    </row>
    <row r="1678" spans="1:9" x14ac:dyDescent="0.25">
      <c r="A1678">
        <v>1676</v>
      </c>
      <c r="B1678">
        <v>65.037656903765694</v>
      </c>
      <c r="C1678">
        <v>168.17283519553001</v>
      </c>
      <c r="D1678">
        <v>33.685720613094503</v>
      </c>
      <c r="E1678">
        <v>14.9378806477288</v>
      </c>
      <c r="F1678">
        <v>0.418202590132767</v>
      </c>
      <c r="G1678">
        <v>0.85450290734563905</v>
      </c>
      <c r="H1678">
        <v>7.3281360737065899</v>
      </c>
      <c r="I1678">
        <v>5.9370190937588996</v>
      </c>
    </row>
    <row r="1679" spans="1:9" x14ac:dyDescent="0.25">
      <c r="A1679">
        <v>1677</v>
      </c>
      <c r="B1679">
        <v>69.213178767541095</v>
      </c>
      <c r="C1679">
        <v>124.26059446733299</v>
      </c>
      <c r="D1679">
        <v>32.761541990054802</v>
      </c>
      <c r="E1679">
        <v>7.88086533003061</v>
      </c>
      <c r="F1679">
        <v>0.43717789352020803</v>
      </c>
      <c r="G1679">
        <v>0.88603317433882101</v>
      </c>
      <c r="H1679">
        <v>7.0149100257069401</v>
      </c>
      <c r="I1679">
        <v>4.1519496855345901</v>
      </c>
    </row>
    <row r="1680" spans="1:9" x14ac:dyDescent="0.25">
      <c r="A1680">
        <v>1678</v>
      </c>
      <c r="B1680">
        <v>92.455903614457796</v>
      </c>
      <c r="C1680">
        <v>110.535343035343</v>
      </c>
      <c r="D1680">
        <v>34.752809570484601</v>
      </c>
      <c r="E1680">
        <v>19.2926452087762</v>
      </c>
      <c r="F1680">
        <v>0.52855073770502303</v>
      </c>
      <c r="G1680">
        <v>0.72709694108995904</v>
      </c>
      <c r="H1680">
        <v>7.6632218844984799</v>
      </c>
      <c r="I1680">
        <v>7.4779005524861804</v>
      </c>
    </row>
    <row r="1681" spans="1:9" x14ac:dyDescent="0.25">
      <c r="A1681">
        <v>1679</v>
      </c>
      <c r="B1681">
        <v>75.217607771706099</v>
      </c>
      <c r="C1681">
        <v>152.12471655328699</v>
      </c>
      <c r="D1681">
        <v>27.435154959111902</v>
      </c>
      <c r="E1681">
        <v>7.0005434499977799</v>
      </c>
      <c r="F1681">
        <v>0.491328188799732</v>
      </c>
      <c r="G1681">
        <v>0.91582551856100203</v>
      </c>
      <c r="H1681">
        <v>6.8598369011212998</v>
      </c>
      <c r="I1681">
        <v>3.2011949215832698</v>
      </c>
    </row>
    <row r="1682" spans="1:9" x14ac:dyDescent="0.25">
      <c r="A1682">
        <v>1680</v>
      </c>
      <c r="B1682">
        <v>65.104216252975107</v>
      </c>
      <c r="C1682">
        <v>120.983458646616</v>
      </c>
      <c r="D1682">
        <v>35.722065089312402</v>
      </c>
      <c r="E1682">
        <v>26.799993924885499</v>
      </c>
      <c r="F1682">
        <v>0.38565927479953499</v>
      </c>
      <c r="G1682">
        <v>0.66082090259480697</v>
      </c>
      <c r="H1682">
        <v>7.3274814314652197</v>
      </c>
      <c r="I1682">
        <v>9.1946902654867202</v>
      </c>
    </row>
    <row r="1683" spans="1:9" x14ac:dyDescent="0.25">
      <c r="A1683">
        <v>1681</v>
      </c>
      <c r="B1683">
        <v>86.466163745285101</v>
      </c>
      <c r="C1683">
        <v>113.20090538127999</v>
      </c>
      <c r="D1683">
        <v>36.3663728698385</v>
      </c>
      <c r="E1683">
        <v>5.1143868597680804</v>
      </c>
      <c r="F1683">
        <v>0.47613217949516901</v>
      </c>
      <c r="G1683">
        <v>0.92647871622283196</v>
      </c>
      <c r="H1683">
        <v>8.0849834983498301</v>
      </c>
      <c r="I1683">
        <v>3.1870843166702398</v>
      </c>
    </row>
    <row r="1684" spans="1:9" x14ac:dyDescent="0.25">
      <c r="A1684">
        <v>1682</v>
      </c>
      <c r="B1684">
        <v>52.231712218649498</v>
      </c>
      <c r="C1684">
        <v>167.58026926122801</v>
      </c>
      <c r="D1684">
        <v>43.595164573471401</v>
      </c>
      <c r="E1684">
        <v>13.331486733804899</v>
      </c>
      <c r="F1684">
        <v>0.31090139688452501</v>
      </c>
      <c r="G1684">
        <v>0.86945080701202104</v>
      </c>
      <c r="H1684">
        <v>10.1597167584579</v>
      </c>
      <c r="I1684">
        <v>6.1649886326729399</v>
      </c>
    </row>
    <row r="1685" spans="1:9" x14ac:dyDescent="0.25">
      <c r="A1685">
        <v>1683</v>
      </c>
      <c r="B1685">
        <v>79.583861493275606</v>
      </c>
      <c r="C1685">
        <v>194.25077208153101</v>
      </c>
      <c r="D1685">
        <v>31.058413022244501</v>
      </c>
      <c r="E1685">
        <v>9.3307882533788309</v>
      </c>
      <c r="F1685">
        <v>0.46047998467569501</v>
      </c>
      <c r="G1685">
        <v>0.88844253026980902</v>
      </c>
      <c r="H1685">
        <v>6.9597484276729498</v>
      </c>
      <c r="I1685">
        <v>3.3694779116465798</v>
      </c>
    </row>
    <row r="1686" spans="1:9" x14ac:dyDescent="0.25">
      <c r="A1686">
        <v>1684</v>
      </c>
      <c r="B1686">
        <v>52.8347593582887</v>
      </c>
      <c r="C1686">
        <v>150.62728116300599</v>
      </c>
      <c r="D1686">
        <v>38.855330959512202</v>
      </c>
      <c r="E1686">
        <v>8.8461076086113408</v>
      </c>
      <c r="F1686">
        <v>0.33348035929758402</v>
      </c>
      <c r="G1686">
        <v>0.89636854644619801</v>
      </c>
      <c r="H1686">
        <v>8.8098885793871808</v>
      </c>
      <c r="I1686">
        <v>3.5858505564387899</v>
      </c>
    </row>
    <row r="1687" spans="1:9" x14ac:dyDescent="0.25">
      <c r="A1687">
        <v>1685</v>
      </c>
      <c r="B1687">
        <v>49.000529941706397</v>
      </c>
      <c r="C1687">
        <v>169.61207818729901</v>
      </c>
      <c r="D1687">
        <v>43.152509446375603</v>
      </c>
      <c r="E1687">
        <v>6.1035607148046198</v>
      </c>
      <c r="F1687">
        <v>0.31611040621283998</v>
      </c>
      <c r="G1687">
        <v>0.91619464434617004</v>
      </c>
      <c r="H1687">
        <v>10.1407205982324</v>
      </c>
      <c r="I1687">
        <v>2.6771540936717901</v>
      </c>
    </row>
    <row r="1688" spans="1:9" x14ac:dyDescent="0.25">
      <c r="A1688">
        <v>1686</v>
      </c>
      <c r="B1688">
        <v>55.191878625613498</v>
      </c>
      <c r="C1688">
        <v>167.08036124291999</v>
      </c>
      <c r="D1688">
        <v>37.287983000518501</v>
      </c>
      <c r="E1688">
        <v>8.0544580759117608</v>
      </c>
      <c r="F1688">
        <v>0.35998226832000102</v>
      </c>
      <c r="G1688">
        <v>0.91231288617853701</v>
      </c>
      <c r="H1688">
        <v>9.0828367103694791</v>
      </c>
      <c r="I1688">
        <v>3.2467496542185299</v>
      </c>
    </row>
    <row r="1689" spans="1:9" x14ac:dyDescent="0.25">
      <c r="A1689">
        <v>1687</v>
      </c>
      <c r="B1689">
        <v>62.908163265306101</v>
      </c>
      <c r="C1689">
        <v>141.938171732347</v>
      </c>
      <c r="D1689">
        <v>43.137932947235598</v>
      </c>
      <c r="E1689">
        <v>8.8625375277215799</v>
      </c>
      <c r="F1689">
        <v>0.375920057586968</v>
      </c>
      <c r="G1689">
        <v>0.86614480990954101</v>
      </c>
      <c r="H1689">
        <v>11.9924369747899</v>
      </c>
      <c r="I1689">
        <v>3.5</v>
      </c>
    </row>
    <row r="1690" spans="1:9" x14ac:dyDescent="0.25">
      <c r="A1690">
        <v>1688</v>
      </c>
      <c r="B1690">
        <v>67.700374064837902</v>
      </c>
      <c r="C1690">
        <v>188.27711924136599</v>
      </c>
      <c r="D1690">
        <v>42.667646596001198</v>
      </c>
      <c r="E1690">
        <v>6.4478389267934704</v>
      </c>
      <c r="F1690">
        <v>0.41841751203210797</v>
      </c>
      <c r="G1690">
        <v>0.93176103936279198</v>
      </c>
      <c r="H1690">
        <v>11.9816849816849</v>
      </c>
      <c r="I1690">
        <v>2.8635368523473601</v>
      </c>
    </row>
    <row r="1691" spans="1:9" x14ac:dyDescent="0.25">
      <c r="A1691">
        <v>1689</v>
      </c>
      <c r="B1691">
        <v>68.296005239030706</v>
      </c>
      <c r="C1691">
        <v>180.942490372272</v>
      </c>
      <c r="D1691">
        <v>31.360710027099099</v>
      </c>
      <c r="E1691">
        <v>5.5695077817782401</v>
      </c>
      <c r="F1691">
        <v>0.43636078444224802</v>
      </c>
      <c r="G1691">
        <v>0.93629705544602804</v>
      </c>
      <c r="H1691">
        <v>6.9448717948717897</v>
      </c>
      <c r="I1691">
        <v>2.8185634328358198</v>
      </c>
    </row>
    <row r="1692" spans="1:9" x14ac:dyDescent="0.25">
      <c r="A1692">
        <v>1690</v>
      </c>
      <c r="B1692">
        <v>46.632072197153697</v>
      </c>
      <c r="C1692">
        <v>156.91466356509</v>
      </c>
      <c r="D1692">
        <v>44.552002737044397</v>
      </c>
      <c r="E1692">
        <v>6.8459513235046696</v>
      </c>
      <c r="F1692">
        <v>0.29892476688064101</v>
      </c>
      <c r="G1692">
        <v>0.92224341428976098</v>
      </c>
      <c r="H1692">
        <v>10.1784989858012</v>
      </c>
      <c r="I1692">
        <v>3.3108062897289998</v>
      </c>
    </row>
    <row r="1693" spans="1:9" x14ac:dyDescent="0.25">
      <c r="A1693">
        <v>1691</v>
      </c>
      <c r="B1693">
        <v>52.7773897058823</v>
      </c>
      <c r="C1693">
        <v>187.74655803966101</v>
      </c>
      <c r="D1693">
        <v>42.420473340254901</v>
      </c>
      <c r="E1693">
        <v>4.8642094150976902</v>
      </c>
      <c r="F1693">
        <v>0.34652991936980698</v>
      </c>
      <c r="G1693">
        <v>0.94873260380700697</v>
      </c>
      <c r="H1693">
        <v>10.3055555555555</v>
      </c>
      <c r="I1693">
        <v>2.57724628312863</v>
      </c>
    </row>
    <row r="1694" spans="1:9" x14ac:dyDescent="0.25">
      <c r="A1694">
        <v>1692</v>
      </c>
      <c r="B1694">
        <v>86.218258132214004</v>
      </c>
      <c r="C1694">
        <v>139.05517742081801</v>
      </c>
      <c r="D1694">
        <v>39.228390511338901</v>
      </c>
      <c r="E1694">
        <v>4.2816168112153301</v>
      </c>
      <c r="F1694">
        <v>0.47586492651403101</v>
      </c>
      <c r="G1694">
        <v>0.94786125746606598</v>
      </c>
      <c r="H1694">
        <v>9.6598062953995107</v>
      </c>
      <c r="I1694">
        <v>2.85455069124423</v>
      </c>
    </row>
    <row r="1695" spans="1:9" x14ac:dyDescent="0.25">
      <c r="A1695">
        <v>1693</v>
      </c>
      <c r="B1695">
        <v>62.3651269393512</v>
      </c>
      <c r="C1695">
        <v>155.76078096862801</v>
      </c>
      <c r="D1695">
        <v>25.9591337587139</v>
      </c>
      <c r="E1695">
        <v>9.3552519264742298</v>
      </c>
      <c r="F1695">
        <v>0.43036398076250398</v>
      </c>
      <c r="G1695">
        <v>0.88958108283856197</v>
      </c>
      <c r="H1695">
        <v>5.1144067796610102</v>
      </c>
      <c r="I1695">
        <v>3.64511232544019</v>
      </c>
    </row>
    <row r="1696" spans="1:9" x14ac:dyDescent="0.25">
      <c r="A1696">
        <v>1694</v>
      </c>
      <c r="B1696">
        <v>107.120717041071</v>
      </c>
      <c r="C1696">
        <v>173.29068357735699</v>
      </c>
      <c r="D1696">
        <v>23.943495023172002</v>
      </c>
      <c r="E1696">
        <v>12.291277680457</v>
      </c>
      <c r="F1696">
        <v>0.58737197418304199</v>
      </c>
      <c r="G1696">
        <v>0.86002323003459602</v>
      </c>
      <c r="H1696">
        <v>5.1868131868131799</v>
      </c>
      <c r="I1696">
        <v>4.7008270406328601</v>
      </c>
    </row>
    <row r="1697" spans="1:9" x14ac:dyDescent="0.25">
      <c r="A1697">
        <v>1695</v>
      </c>
      <c r="B1697">
        <v>61.253821343430097</v>
      </c>
      <c r="C1697">
        <v>117.671353251318</v>
      </c>
      <c r="D1697">
        <v>29.885740507252699</v>
      </c>
      <c r="E1697">
        <v>21.794658898766901</v>
      </c>
      <c r="F1697">
        <v>0.42367726333679201</v>
      </c>
      <c r="G1697">
        <v>0.70245844894009701</v>
      </c>
      <c r="H1697">
        <v>5.73541305603697</v>
      </c>
      <c r="I1697">
        <v>6.6440677966101598</v>
      </c>
    </row>
    <row r="1698" spans="1:9" x14ac:dyDescent="0.25">
      <c r="A1698">
        <v>1696</v>
      </c>
      <c r="B1698">
        <v>51.669128919860597</v>
      </c>
      <c r="C1698">
        <v>123.216184971098</v>
      </c>
      <c r="D1698">
        <v>30.7281866318664</v>
      </c>
      <c r="E1698">
        <v>11.8940700640589</v>
      </c>
      <c r="F1698">
        <v>0.35700507754425198</v>
      </c>
      <c r="G1698">
        <v>0.85458258794224695</v>
      </c>
      <c r="H1698">
        <v>5.7730812013348096</v>
      </c>
      <c r="I1698">
        <v>3.9526829268292598</v>
      </c>
    </row>
    <row r="1699" spans="1:9" x14ac:dyDescent="0.25">
      <c r="A1699">
        <v>1697</v>
      </c>
      <c r="B1699">
        <v>59.230986276773102</v>
      </c>
      <c r="C1699">
        <v>173.61378990035399</v>
      </c>
      <c r="D1699">
        <v>29.751703093007698</v>
      </c>
      <c r="E1699">
        <v>5.5361223991794404</v>
      </c>
      <c r="F1699">
        <v>0.40058041206482298</v>
      </c>
      <c r="G1699">
        <v>0.93500151439105295</v>
      </c>
      <c r="H1699">
        <v>6.1592356687898002</v>
      </c>
      <c r="I1699">
        <v>2.7171821305841899</v>
      </c>
    </row>
    <row r="1700" spans="1:9" x14ac:dyDescent="0.25">
      <c r="A1700">
        <v>1698</v>
      </c>
      <c r="B1700">
        <v>56.981065552363503</v>
      </c>
      <c r="C1700">
        <v>174.83965351299301</v>
      </c>
      <c r="D1700">
        <v>29.134464511914199</v>
      </c>
      <c r="E1700">
        <v>9.9134353138512807</v>
      </c>
      <c r="F1700">
        <v>0.38632051757083002</v>
      </c>
      <c r="G1700">
        <v>0.90093944913609003</v>
      </c>
      <c r="H1700">
        <v>5.9833869239013904</v>
      </c>
      <c r="I1700">
        <v>4.5862282878411902</v>
      </c>
    </row>
    <row r="1701" spans="1:9" x14ac:dyDescent="0.25">
      <c r="A1701">
        <v>1699</v>
      </c>
      <c r="B1701">
        <v>98.427438731379098</v>
      </c>
      <c r="C1701">
        <v>172.88827586206801</v>
      </c>
      <c r="D1701">
        <v>26.751949436535501</v>
      </c>
      <c r="E1701">
        <v>8.2468950804709298</v>
      </c>
      <c r="F1701">
        <v>0.55318538623036695</v>
      </c>
      <c r="G1701">
        <v>0.89767878606622198</v>
      </c>
      <c r="H1701">
        <v>5.4511210762331803</v>
      </c>
      <c r="I1701">
        <v>3.2001187648456</v>
      </c>
    </row>
    <row r="1702" spans="1:9" x14ac:dyDescent="0.25">
      <c r="A1702">
        <v>1700</v>
      </c>
      <c r="B1702">
        <v>78.833460656989999</v>
      </c>
      <c r="C1702">
        <v>150.47162625364899</v>
      </c>
      <c r="D1702">
        <v>27.641331489684099</v>
      </c>
      <c r="E1702">
        <v>8.1078552650989106</v>
      </c>
      <c r="F1702">
        <v>0.485646536431241</v>
      </c>
      <c r="G1702">
        <v>0.90624389937791106</v>
      </c>
      <c r="H1702">
        <v>5.8531598513011103</v>
      </c>
      <c r="I1702">
        <v>3.25474814203137</v>
      </c>
    </row>
    <row r="1703" spans="1:9" x14ac:dyDescent="0.25">
      <c r="A1703">
        <v>1701</v>
      </c>
      <c r="B1703">
        <v>87.498202459791798</v>
      </c>
      <c r="C1703">
        <v>144.61835106382901</v>
      </c>
      <c r="D1703">
        <v>29.6500285608262</v>
      </c>
      <c r="E1703">
        <v>13.2162242766329</v>
      </c>
      <c r="F1703">
        <v>0.51135275106897504</v>
      </c>
      <c r="G1703">
        <v>0.86429592864099303</v>
      </c>
      <c r="H1703">
        <v>5.8221153846153797</v>
      </c>
      <c r="I1703">
        <v>5.16195372750642</v>
      </c>
    </row>
    <row r="1704" spans="1:9" x14ac:dyDescent="0.25">
      <c r="A1704">
        <v>1702</v>
      </c>
      <c r="B1704">
        <v>56.427178423236498</v>
      </c>
      <c r="C1704">
        <v>221.22661090458399</v>
      </c>
      <c r="D1704">
        <v>33.696949984894196</v>
      </c>
      <c r="E1704">
        <v>4.8731508916138599</v>
      </c>
      <c r="F1704">
        <v>0.37692447097849202</v>
      </c>
      <c r="G1704">
        <v>0.94673304059691799</v>
      </c>
      <c r="H1704">
        <v>6.62509505703422</v>
      </c>
      <c r="I1704">
        <v>2.21711292200232</v>
      </c>
    </row>
    <row r="1705" spans="1:9" x14ac:dyDescent="0.25">
      <c r="A1705">
        <v>1703</v>
      </c>
      <c r="B1705">
        <v>61.081105369579802</v>
      </c>
      <c r="C1705">
        <v>147.126782647651</v>
      </c>
      <c r="D1705">
        <v>30.398083125486298</v>
      </c>
      <c r="E1705">
        <v>7.1300676695406402</v>
      </c>
      <c r="F1705">
        <v>0.393366129412282</v>
      </c>
      <c r="G1705">
        <v>0.90511059898538004</v>
      </c>
      <c r="H1705">
        <v>6.3037225042301097</v>
      </c>
      <c r="I1705">
        <v>3.1890295358649698</v>
      </c>
    </row>
    <row r="1706" spans="1:9" x14ac:dyDescent="0.25">
      <c r="A1706">
        <v>1704</v>
      </c>
      <c r="B1706">
        <v>124.842983682983</v>
      </c>
      <c r="C1706">
        <v>90.0541958041958</v>
      </c>
      <c r="D1706">
        <v>23.615597966639601</v>
      </c>
      <c r="E1706">
        <v>15.9393669238789</v>
      </c>
      <c r="F1706">
        <v>0.64957354921858801</v>
      </c>
      <c r="G1706">
        <v>0.72608533384734897</v>
      </c>
      <c r="H1706">
        <v>4.1205645161290301</v>
      </c>
      <c r="I1706">
        <v>5.7504950495049503</v>
      </c>
    </row>
    <row r="1707" spans="1:9" x14ac:dyDescent="0.25">
      <c r="A1707">
        <v>1705</v>
      </c>
      <c r="B1707">
        <v>115.792021924482</v>
      </c>
      <c r="C1707">
        <v>177.51187758376</v>
      </c>
      <c r="D1707">
        <v>23.866636632768898</v>
      </c>
      <c r="E1707">
        <v>6.39174187874446</v>
      </c>
      <c r="F1707">
        <v>0.61179739600537797</v>
      </c>
      <c r="G1707">
        <v>0.92584460483406095</v>
      </c>
      <c r="H1707">
        <v>4.6945812807881699</v>
      </c>
      <c r="I1707">
        <v>2.79713914174252</v>
      </c>
    </row>
    <row r="1708" spans="1:9" x14ac:dyDescent="0.25">
      <c r="A1708">
        <v>1706</v>
      </c>
      <c r="B1708">
        <v>107.502807636772</v>
      </c>
      <c r="C1708">
        <v>188.547629675921</v>
      </c>
      <c r="D1708">
        <v>23.358245325685001</v>
      </c>
      <c r="E1708">
        <v>5.53100064821977</v>
      </c>
      <c r="F1708">
        <v>0.61807377580101996</v>
      </c>
      <c r="G1708">
        <v>0.94059543659934497</v>
      </c>
      <c r="H1708">
        <v>4.5962145110410004</v>
      </c>
      <c r="I1708">
        <v>2.6104582843713202</v>
      </c>
    </row>
    <row r="1709" spans="1:9" x14ac:dyDescent="0.25">
      <c r="A1709">
        <v>1707</v>
      </c>
      <c r="B1709">
        <v>94.060525381611598</v>
      </c>
      <c r="C1709">
        <v>134.382395382395</v>
      </c>
      <c r="D1709">
        <v>28.057482975424598</v>
      </c>
      <c r="E1709">
        <v>15.2300274934175</v>
      </c>
      <c r="F1709">
        <v>0.53752519694148304</v>
      </c>
      <c r="G1709">
        <v>0.77148030722212302</v>
      </c>
      <c r="H1709">
        <v>5.2246726395589196</v>
      </c>
      <c r="I1709">
        <v>4.5752592062924498</v>
      </c>
    </row>
    <row r="1710" spans="1:9" x14ac:dyDescent="0.25">
      <c r="A1710">
        <v>1708</v>
      </c>
      <c r="B1710">
        <v>95.437079339180002</v>
      </c>
      <c r="C1710">
        <v>148.41242038216501</v>
      </c>
      <c r="D1710">
        <v>29.867883365185101</v>
      </c>
      <c r="E1710">
        <v>8.3676315122025606</v>
      </c>
      <c r="F1710">
        <v>0.50264675857559604</v>
      </c>
      <c r="G1710">
        <v>0.90882578712630002</v>
      </c>
      <c r="H1710">
        <v>5.9280688037529297</v>
      </c>
      <c r="I1710">
        <v>4.1781030802073804</v>
      </c>
    </row>
    <row r="1711" spans="1:9" x14ac:dyDescent="0.25">
      <c r="A1711">
        <v>1709</v>
      </c>
      <c r="B1711">
        <v>61.748521274565903</v>
      </c>
      <c r="C1711">
        <v>120.637288135593</v>
      </c>
      <c r="D1711">
        <v>36.9358994782406</v>
      </c>
      <c r="E1711">
        <v>28.255219650853</v>
      </c>
      <c r="F1711">
        <v>0.37208992502946697</v>
      </c>
      <c r="G1711">
        <v>0.64958094672183597</v>
      </c>
      <c r="H1711">
        <v>7.5499286733238202</v>
      </c>
      <c r="I1711">
        <v>11.75956284153</v>
      </c>
    </row>
    <row r="1712" spans="1:9" x14ac:dyDescent="0.25">
      <c r="A1712">
        <v>1710</v>
      </c>
      <c r="B1712">
        <v>51.863614687648997</v>
      </c>
      <c r="C1712">
        <v>134.49808429118701</v>
      </c>
      <c r="D1712">
        <v>39.087115069752002</v>
      </c>
      <c r="E1712">
        <v>29.347733646866502</v>
      </c>
      <c r="F1712">
        <v>0.32109825201585901</v>
      </c>
      <c r="G1712">
        <v>0.66617866656650204</v>
      </c>
      <c r="H1712">
        <v>8.5147717099373299</v>
      </c>
      <c r="I1712">
        <v>12.1284403669724</v>
      </c>
    </row>
    <row r="1713" spans="1:9" x14ac:dyDescent="0.25">
      <c r="A1713">
        <v>1711</v>
      </c>
      <c r="B1713">
        <v>52.601530054644797</v>
      </c>
      <c r="C1713">
        <v>202.34058614564799</v>
      </c>
      <c r="D1713">
        <v>36.439232254523603</v>
      </c>
      <c r="E1713">
        <v>11.8469422110315</v>
      </c>
      <c r="F1713">
        <v>0.34004919410609802</v>
      </c>
      <c r="G1713">
        <v>0.90309063557813596</v>
      </c>
      <c r="H1713">
        <v>8.7608695652173907</v>
      </c>
      <c r="I1713">
        <v>4.6537610619469003</v>
      </c>
    </row>
    <row r="1714" spans="1:9" x14ac:dyDescent="0.25">
      <c r="A1714">
        <v>1712</v>
      </c>
      <c r="B1714">
        <v>77.882247765006298</v>
      </c>
      <c r="C1714">
        <v>149.15279810832101</v>
      </c>
      <c r="D1714">
        <v>28.032708949247802</v>
      </c>
      <c r="E1714">
        <v>3.9740038985480601</v>
      </c>
      <c r="F1714">
        <v>0.50474381436829197</v>
      </c>
      <c r="G1714">
        <v>0.95048060585389704</v>
      </c>
      <c r="H1714">
        <v>7.0104265402843602</v>
      </c>
      <c r="I1714">
        <v>2.6490384615384599</v>
      </c>
    </row>
    <row r="1715" spans="1:9" x14ac:dyDescent="0.25">
      <c r="A1715">
        <v>1713</v>
      </c>
      <c r="B1715">
        <v>78.865018113088595</v>
      </c>
      <c r="C1715">
        <v>170.86076306580799</v>
      </c>
      <c r="D1715">
        <v>27.735988890346</v>
      </c>
      <c r="E1715">
        <v>4.5071345694271896</v>
      </c>
      <c r="F1715">
        <v>0.52675216258393598</v>
      </c>
      <c r="G1715">
        <v>0.95749905710682504</v>
      </c>
      <c r="H1715">
        <v>7.6049596309111802</v>
      </c>
      <c r="I1715">
        <v>2.92843474933027</v>
      </c>
    </row>
    <row r="1716" spans="1:9" x14ac:dyDescent="0.25">
      <c r="A1716">
        <v>1714</v>
      </c>
      <c r="B1716">
        <v>79.363445867287496</v>
      </c>
      <c r="C1716">
        <v>90.608799306458593</v>
      </c>
      <c r="D1716">
        <v>36.1988442224132</v>
      </c>
      <c r="E1716">
        <v>12.9632815745335</v>
      </c>
      <c r="F1716">
        <v>0.42507698302199298</v>
      </c>
      <c r="G1716">
        <v>0.733894581789579</v>
      </c>
      <c r="H1716">
        <v>7.1710526315789398</v>
      </c>
      <c r="I1716">
        <v>5.0659937888198696</v>
      </c>
    </row>
    <row r="1717" spans="1:9" x14ac:dyDescent="0.25">
      <c r="A1717">
        <v>1715</v>
      </c>
      <c r="B1717">
        <v>69.412187159956403</v>
      </c>
      <c r="C1717">
        <v>155.344756199621</v>
      </c>
      <c r="D1717">
        <v>37.929280248792701</v>
      </c>
      <c r="E1717">
        <v>4.7862174858591997</v>
      </c>
      <c r="F1717">
        <v>0.37548299224912002</v>
      </c>
      <c r="G1717">
        <v>0.94529321291124802</v>
      </c>
      <c r="H1717">
        <v>7.1824267782426698</v>
      </c>
      <c r="I1717">
        <v>3.0742750233863401</v>
      </c>
    </row>
    <row r="1718" spans="1:9" x14ac:dyDescent="0.25">
      <c r="A1718">
        <v>1716</v>
      </c>
      <c r="B1718">
        <v>64.733213068751198</v>
      </c>
      <c r="C1718">
        <v>191.69503923394001</v>
      </c>
      <c r="D1718">
        <v>39.125322412079903</v>
      </c>
      <c r="E1718">
        <v>6.1513085382222599</v>
      </c>
      <c r="F1718">
        <v>0.363537276668364</v>
      </c>
      <c r="G1718">
        <v>0.92239417001324098</v>
      </c>
      <c r="H1718">
        <v>7.6872074882995296</v>
      </c>
      <c r="I1718">
        <v>2.79020979020979</v>
      </c>
    </row>
    <row r="1719" spans="1:9" x14ac:dyDescent="0.25">
      <c r="A1719">
        <v>1717</v>
      </c>
      <c r="B1719">
        <v>59.922585794094097</v>
      </c>
      <c r="C1719">
        <v>140.23106947697099</v>
      </c>
      <c r="D1719">
        <v>47.172167726044698</v>
      </c>
      <c r="E1719">
        <v>7.6337483131953796</v>
      </c>
      <c r="F1719">
        <v>0.35733978456781801</v>
      </c>
      <c r="G1719">
        <v>0.86988059841690202</v>
      </c>
      <c r="H1719">
        <v>13.957681159420201</v>
      </c>
      <c r="I1719">
        <v>3.68688293370945</v>
      </c>
    </row>
    <row r="1720" spans="1:9" x14ac:dyDescent="0.25">
      <c r="A1720">
        <v>1718</v>
      </c>
      <c r="B1720">
        <v>54.136818102087297</v>
      </c>
      <c r="C1720">
        <v>163.93390116852001</v>
      </c>
      <c r="D1720">
        <v>42.380268235228698</v>
      </c>
      <c r="E1720">
        <v>5.85183983431918</v>
      </c>
      <c r="F1720">
        <v>0.33229942225338499</v>
      </c>
      <c r="G1720">
        <v>0.927968482819857</v>
      </c>
      <c r="H1720">
        <v>12.196939454424401</v>
      </c>
      <c r="I1720">
        <v>2.9174867524602499</v>
      </c>
    </row>
    <row r="1721" spans="1:9" x14ac:dyDescent="0.25">
      <c r="A1721">
        <v>1719</v>
      </c>
      <c r="B1721">
        <v>53.019739439399899</v>
      </c>
      <c r="C1721">
        <v>157.74489051094801</v>
      </c>
      <c r="D1721">
        <v>41.624500673940503</v>
      </c>
      <c r="E1721">
        <v>8.1579001937766193</v>
      </c>
      <c r="F1721">
        <v>0.34156167523589898</v>
      </c>
      <c r="G1721">
        <v>0.904041549771742</v>
      </c>
      <c r="H1721">
        <v>11.2481481481481</v>
      </c>
      <c r="I1721">
        <v>3.48582398109864</v>
      </c>
    </row>
    <row r="1722" spans="1:9" x14ac:dyDescent="0.25">
      <c r="A1722">
        <v>1720</v>
      </c>
      <c r="B1722">
        <v>41.554631170271698</v>
      </c>
      <c r="C1722">
        <v>157.65313563441899</v>
      </c>
      <c r="D1722">
        <v>49.160807355537401</v>
      </c>
      <c r="E1722">
        <v>6.27423317371212</v>
      </c>
      <c r="F1722">
        <v>0.25640327134480201</v>
      </c>
      <c r="G1722">
        <v>0.91177204904283804</v>
      </c>
      <c r="H1722">
        <v>13.006973500697301</v>
      </c>
      <c r="I1722">
        <v>2.5603864734299502</v>
      </c>
    </row>
    <row r="1723" spans="1:9" x14ac:dyDescent="0.25">
      <c r="A1723">
        <v>1721</v>
      </c>
      <c r="B1723">
        <v>69.130153904617103</v>
      </c>
      <c r="C1723">
        <v>158.664268585131</v>
      </c>
      <c r="D1723">
        <v>41.213224978806402</v>
      </c>
      <c r="E1723">
        <v>11.122706595734799</v>
      </c>
      <c r="F1723">
        <v>0.38974678883028202</v>
      </c>
      <c r="G1723">
        <v>0.876056571666186</v>
      </c>
      <c r="H1723">
        <v>10.166059723233699</v>
      </c>
      <c r="I1723">
        <v>4.9927368768570402</v>
      </c>
    </row>
    <row r="1724" spans="1:9" x14ac:dyDescent="0.25">
      <c r="A1724">
        <v>1722</v>
      </c>
      <c r="B1724">
        <v>69.531500572737599</v>
      </c>
      <c r="C1724">
        <v>155.69281709203401</v>
      </c>
      <c r="D1724">
        <v>43.471236930005603</v>
      </c>
      <c r="E1724">
        <v>9.3567576644898498</v>
      </c>
      <c r="F1724">
        <v>0.397223880140051</v>
      </c>
      <c r="G1724">
        <v>0.89556800033214401</v>
      </c>
      <c r="H1724">
        <v>12.183933933933901</v>
      </c>
      <c r="I1724">
        <v>3.0563591959421301</v>
      </c>
    </row>
    <row r="1725" spans="1:9" x14ac:dyDescent="0.25">
      <c r="A1725">
        <v>1723</v>
      </c>
      <c r="B1725">
        <v>59.299060717879897</v>
      </c>
      <c r="C1725">
        <v>160.64165554072</v>
      </c>
      <c r="D1725">
        <v>43.825171013124901</v>
      </c>
      <c r="E1725">
        <v>18.096572271924799</v>
      </c>
      <c r="F1725">
        <v>0.34785151726701802</v>
      </c>
      <c r="G1725">
        <v>0.81710826789137303</v>
      </c>
      <c r="H1725">
        <v>12.1125654450261</v>
      </c>
      <c r="I1725">
        <v>7.3483483483483401</v>
      </c>
    </row>
    <row r="1726" spans="1:9" x14ac:dyDescent="0.25">
      <c r="A1726">
        <v>1724</v>
      </c>
      <c r="B1726">
        <v>40.363418912454101</v>
      </c>
      <c r="C1726">
        <v>143.062017760955</v>
      </c>
      <c r="D1726">
        <v>36.121219779529497</v>
      </c>
      <c r="E1726">
        <v>17.6175939039573</v>
      </c>
      <c r="F1726">
        <v>0.30198885210390902</v>
      </c>
      <c r="G1726">
        <v>0.80252899058535099</v>
      </c>
      <c r="H1726">
        <v>7.8805309734513198</v>
      </c>
      <c r="I1726">
        <v>7.1069233920524297</v>
      </c>
    </row>
    <row r="1727" spans="1:9" x14ac:dyDescent="0.25">
      <c r="A1727">
        <v>1725</v>
      </c>
      <c r="B1727">
        <v>36.932053175775401</v>
      </c>
      <c r="C1727">
        <v>171.82705589177601</v>
      </c>
      <c r="D1727">
        <v>35.085069974876802</v>
      </c>
      <c r="E1727">
        <v>5.2043500249840697</v>
      </c>
      <c r="F1727">
        <v>0.27489584441836301</v>
      </c>
      <c r="G1727">
        <v>0.94116938096987102</v>
      </c>
      <c r="H1727">
        <v>8.6998525073746293</v>
      </c>
      <c r="I1727">
        <v>2.5680503144653999</v>
      </c>
    </row>
    <row r="1728" spans="1:9" x14ac:dyDescent="0.25">
      <c r="A1728">
        <v>1726</v>
      </c>
      <c r="B1728">
        <v>56.455594679186198</v>
      </c>
      <c r="C1728">
        <v>173.03903420523099</v>
      </c>
      <c r="D1728">
        <v>38.330657611662602</v>
      </c>
      <c r="E1728">
        <v>7.0813133009966496</v>
      </c>
      <c r="F1728">
        <v>0.363864093158976</v>
      </c>
      <c r="G1728">
        <v>0.91404764652946102</v>
      </c>
      <c r="H1728">
        <v>10.312177121771199</v>
      </c>
      <c r="I1728">
        <v>2.62650602409638</v>
      </c>
    </row>
    <row r="1729" spans="1:9" x14ac:dyDescent="0.25">
      <c r="A1729">
        <v>1727</v>
      </c>
      <c r="B1729">
        <v>69.118203949147897</v>
      </c>
      <c r="C1729">
        <v>151.71540384824399</v>
      </c>
      <c r="D1729">
        <v>36.821878762698802</v>
      </c>
      <c r="E1729">
        <v>7.3741418040785502</v>
      </c>
      <c r="F1729">
        <v>0.41802319875508698</v>
      </c>
      <c r="G1729">
        <v>0.90424591357125705</v>
      </c>
      <c r="H1729">
        <v>9.2761409589832393</v>
      </c>
      <c r="I1729">
        <v>3.2305638972305601</v>
      </c>
    </row>
    <row r="1730" spans="1:9" x14ac:dyDescent="0.25">
      <c r="A1730">
        <v>1728</v>
      </c>
      <c r="B1730">
        <v>66.069635243960207</v>
      </c>
      <c r="C1730">
        <v>162.85503257922201</v>
      </c>
      <c r="D1730">
        <v>39.042573420034401</v>
      </c>
      <c r="E1730">
        <v>8.9543541002277909</v>
      </c>
      <c r="F1730">
        <v>0.424383629396475</v>
      </c>
      <c r="G1730">
        <v>0.909009340013756</v>
      </c>
      <c r="H1730">
        <v>9.3056693989070993</v>
      </c>
      <c r="I1730">
        <v>3.3003466204506</v>
      </c>
    </row>
    <row r="1731" spans="1:9" x14ac:dyDescent="0.25">
      <c r="A1731">
        <v>1729</v>
      </c>
      <c r="B1731">
        <v>56.957411687025399</v>
      </c>
      <c r="C1731">
        <v>147.49420754251901</v>
      </c>
      <c r="D1731">
        <v>46.776497236319997</v>
      </c>
      <c r="E1731">
        <v>12.670307201157099</v>
      </c>
      <c r="F1731">
        <v>0.35973910478493198</v>
      </c>
      <c r="G1731">
        <v>0.85216503612324801</v>
      </c>
      <c r="H1731">
        <v>11.941941074523299</v>
      </c>
      <c r="I1731">
        <v>4.2863602110022603</v>
      </c>
    </row>
    <row r="1732" spans="1:9" x14ac:dyDescent="0.25">
      <c r="A1732">
        <v>1730</v>
      </c>
      <c r="B1732">
        <v>57.541543822031599</v>
      </c>
      <c r="C1732">
        <v>172.40656455142201</v>
      </c>
      <c r="D1732">
        <v>50.864362479814503</v>
      </c>
      <c r="E1732">
        <v>4.2602559210913302</v>
      </c>
      <c r="F1732">
        <v>0.35072661221132301</v>
      </c>
      <c r="G1732">
        <v>0.94509172951402898</v>
      </c>
      <c r="H1732">
        <v>15.202862783810399</v>
      </c>
      <c r="I1732">
        <v>2.68185907046476</v>
      </c>
    </row>
    <row r="1733" spans="1:9" x14ac:dyDescent="0.25">
      <c r="A1733">
        <v>1731</v>
      </c>
      <c r="B1733">
        <v>61.300974584368397</v>
      </c>
      <c r="C1733">
        <v>181.631979434447</v>
      </c>
      <c r="D1733">
        <v>42.075442078919899</v>
      </c>
      <c r="E1733">
        <v>5.7837582601926902</v>
      </c>
      <c r="F1733">
        <v>0.36162166715507299</v>
      </c>
      <c r="G1733">
        <v>0.93987721937012303</v>
      </c>
      <c r="H1733">
        <v>11.6063604240282</v>
      </c>
      <c r="I1733">
        <v>3.0466680252700198</v>
      </c>
    </row>
    <row r="1734" spans="1:9" x14ac:dyDescent="0.25">
      <c r="A1734">
        <v>1732</v>
      </c>
      <c r="B1734">
        <v>52.642914653784203</v>
      </c>
      <c r="C1734">
        <v>158.66443584649099</v>
      </c>
      <c r="D1734">
        <v>32.282337183551803</v>
      </c>
      <c r="E1734">
        <v>6.6137864673838296</v>
      </c>
      <c r="F1734">
        <v>0.34974204832332001</v>
      </c>
      <c r="G1734">
        <v>0.91526776815427802</v>
      </c>
      <c r="H1734">
        <v>6.4627890173410396</v>
      </c>
      <c r="I1734">
        <v>2.8445154419595302</v>
      </c>
    </row>
    <row r="1735" spans="1:9" x14ac:dyDescent="0.25">
      <c r="A1735">
        <v>1733</v>
      </c>
      <c r="B1735">
        <v>62.4457922668688</v>
      </c>
      <c r="C1735">
        <v>143.10870282759299</v>
      </c>
      <c r="D1735">
        <v>31.763898750069199</v>
      </c>
      <c r="E1735">
        <v>11.7807878455334</v>
      </c>
      <c r="F1735">
        <v>0.37644858923079499</v>
      </c>
      <c r="G1735">
        <v>0.860000138547383</v>
      </c>
      <c r="H1735">
        <v>6.6204819277108404</v>
      </c>
      <c r="I1735">
        <v>4.7686375321336696</v>
      </c>
    </row>
    <row r="1736" spans="1:9" x14ac:dyDescent="0.25">
      <c r="A1736">
        <v>1734</v>
      </c>
      <c r="B1736">
        <v>77.973106476399494</v>
      </c>
      <c r="C1736">
        <v>131.519085918549</v>
      </c>
      <c r="D1736">
        <v>35.211734498797597</v>
      </c>
      <c r="E1736">
        <v>5.3811271080273197</v>
      </c>
      <c r="F1736">
        <v>0.43080246815414802</v>
      </c>
      <c r="G1736">
        <v>0.93428455602586602</v>
      </c>
      <c r="H1736">
        <v>6.4847161572052396</v>
      </c>
      <c r="I1736">
        <v>3.4823674475955602</v>
      </c>
    </row>
    <row r="1737" spans="1:9" x14ac:dyDescent="0.25">
      <c r="A1737">
        <v>1735</v>
      </c>
      <c r="B1737">
        <v>63.734424346827403</v>
      </c>
      <c r="C1737">
        <v>200.41744722493999</v>
      </c>
      <c r="D1737">
        <v>38.370312053242799</v>
      </c>
      <c r="E1737">
        <v>7.5859537061225</v>
      </c>
      <c r="F1737">
        <v>0.378489453114431</v>
      </c>
      <c r="G1737">
        <v>0.92294698179443802</v>
      </c>
      <c r="H1737">
        <v>8.6862910008410399</v>
      </c>
      <c r="I1737">
        <v>2.9995085995085899</v>
      </c>
    </row>
    <row r="1738" spans="1:9" x14ac:dyDescent="0.25">
      <c r="A1738">
        <v>1736</v>
      </c>
      <c r="B1738">
        <v>54.982439292083903</v>
      </c>
      <c r="C1738">
        <v>102.316777110299</v>
      </c>
      <c r="D1738">
        <v>40.504370368635797</v>
      </c>
      <c r="E1738">
        <v>21.664279678962998</v>
      </c>
      <c r="F1738">
        <v>0.33522224219900898</v>
      </c>
      <c r="G1738">
        <v>0.77237590897534403</v>
      </c>
      <c r="H1738">
        <v>9.2392426850258094</v>
      </c>
      <c r="I1738">
        <v>7.2095622895622897</v>
      </c>
    </row>
    <row r="1739" spans="1:9" x14ac:dyDescent="0.25">
      <c r="A1739">
        <v>1737</v>
      </c>
      <c r="B1739">
        <v>53.380480365993101</v>
      </c>
      <c r="C1739">
        <v>193.586872586872</v>
      </c>
      <c r="D1739">
        <v>40.348048567046398</v>
      </c>
      <c r="E1739">
        <v>10.6739897500699</v>
      </c>
      <c r="F1739">
        <v>0.346365482152653</v>
      </c>
      <c r="G1739">
        <v>0.89229875722236196</v>
      </c>
      <c r="H1739">
        <v>8.7577374599786495</v>
      </c>
      <c r="I1739">
        <v>3.9152173913043402</v>
      </c>
    </row>
    <row r="1740" spans="1:9" x14ac:dyDescent="0.25">
      <c r="A1740">
        <v>1738</v>
      </c>
      <c r="B1740">
        <v>57.782576042057798</v>
      </c>
      <c r="C1740">
        <v>158.95719212821999</v>
      </c>
      <c r="D1740">
        <v>38.322169863397399</v>
      </c>
      <c r="E1740">
        <v>5.7863748473947902</v>
      </c>
      <c r="F1740">
        <v>0.37047366984629698</v>
      </c>
      <c r="G1740">
        <v>0.93639367460807099</v>
      </c>
      <c r="H1740">
        <v>8.2771020624008393</v>
      </c>
      <c r="I1740">
        <v>2.6101159114857699</v>
      </c>
    </row>
    <row r="1741" spans="1:9" x14ac:dyDescent="0.25">
      <c r="A1741">
        <v>1739</v>
      </c>
      <c r="B1741">
        <v>49.884498038645901</v>
      </c>
      <c r="C1741">
        <v>148.329729729729</v>
      </c>
      <c r="D1741">
        <v>38.457982321716599</v>
      </c>
      <c r="E1741">
        <v>13.084572350717799</v>
      </c>
      <c r="F1741">
        <v>0.32512490527145199</v>
      </c>
      <c r="G1741">
        <v>0.79977250209491602</v>
      </c>
      <c r="H1741">
        <v>8.2816646562122997</v>
      </c>
      <c r="I1741">
        <v>4.4311594202898501</v>
      </c>
    </row>
    <row r="1742" spans="1:9" x14ac:dyDescent="0.25">
      <c r="A1742">
        <v>1740</v>
      </c>
      <c r="B1742">
        <v>84.344140153040598</v>
      </c>
      <c r="C1742">
        <v>169.55219481929501</v>
      </c>
      <c r="D1742">
        <v>31.684616169355898</v>
      </c>
      <c r="E1742">
        <v>5.8195289894511602</v>
      </c>
      <c r="F1742">
        <v>0.47664384706426099</v>
      </c>
      <c r="G1742">
        <v>0.93425383477018398</v>
      </c>
      <c r="H1742">
        <v>6.0943542150038601</v>
      </c>
      <c r="I1742">
        <v>2.9393858477970598</v>
      </c>
    </row>
    <row r="1743" spans="1:9" x14ac:dyDescent="0.25">
      <c r="A1743">
        <v>1741</v>
      </c>
      <c r="B1743">
        <v>81.193218357205495</v>
      </c>
      <c r="C1743">
        <v>99.556912066515807</v>
      </c>
      <c r="D1743">
        <v>35.282905994918103</v>
      </c>
      <c r="E1743">
        <v>15.000359281029301</v>
      </c>
      <c r="F1743">
        <v>0.47070118374124698</v>
      </c>
      <c r="G1743">
        <v>0.80397942935073496</v>
      </c>
      <c r="H1743">
        <v>8.7834008097165999</v>
      </c>
      <c r="I1743">
        <v>5.3847087378640701</v>
      </c>
    </row>
    <row r="1744" spans="1:9" x14ac:dyDescent="0.25">
      <c r="A1744">
        <v>1742</v>
      </c>
      <c r="B1744">
        <v>53.968526228143197</v>
      </c>
      <c r="C1744">
        <v>131.91267979987401</v>
      </c>
      <c r="D1744">
        <v>42.575702578445103</v>
      </c>
      <c r="E1744">
        <v>10.038360987705801</v>
      </c>
      <c r="F1744">
        <v>0.33731736318176703</v>
      </c>
      <c r="G1744">
        <v>0.84391226584742096</v>
      </c>
      <c r="H1744">
        <v>9.4565807327001306</v>
      </c>
      <c r="I1744">
        <v>3.51728212703101</v>
      </c>
    </row>
    <row r="1745" spans="1:9" x14ac:dyDescent="0.25">
      <c r="A1745">
        <v>1743</v>
      </c>
      <c r="B1745">
        <v>72.034867172675504</v>
      </c>
      <c r="C1745">
        <v>158.19348015428599</v>
      </c>
      <c r="D1745">
        <v>34.363568231583201</v>
      </c>
      <c r="E1745">
        <v>16.398567559120998</v>
      </c>
      <c r="F1745">
        <v>0.43030252419231901</v>
      </c>
      <c r="G1745">
        <v>0.832999277918963</v>
      </c>
      <c r="H1745">
        <v>7.8885987815491703</v>
      </c>
      <c r="I1745">
        <v>6.7715813598166497</v>
      </c>
    </row>
    <row r="1746" spans="1:9" x14ac:dyDescent="0.25">
      <c r="A1746">
        <v>1744</v>
      </c>
      <c r="B1746">
        <v>65.248967166775302</v>
      </c>
      <c r="C1746">
        <v>156.357443752991</v>
      </c>
      <c r="D1746">
        <v>32.431648715820103</v>
      </c>
      <c r="E1746">
        <v>7.3522935254995296</v>
      </c>
      <c r="F1746">
        <v>0.41180636009705401</v>
      </c>
      <c r="G1746">
        <v>0.91951768850394</v>
      </c>
      <c r="H1746">
        <v>6.9045346062052504</v>
      </c>
      <c r="I1746">
        <v>3.24327272727272</v>
      </c>
    </row>
    <row r="1747" spans="1:9" x14ac:dyDescent="0.25">
      <c r="A1747">
        <v>1745</v>
      </c>
      <c r="B1747">
        <v>67.084714548802907</v>
      </c>
      <c r="C1747">
        <v>123.042857142857</v>
      </c>
      <c r="D1747">
        <v>30.736115006699698</v>
      </c>
      <c r="E1747">
        <v>23.420037486327399</v>
      </c>
      <c r="F1747">
        <v>0.42875369828146198</v>
      </c>
      <c r="G1747">
        <v>0.718711031396705</v>
      </c>
      <c r="H1747">
        <v>6.7321428571428497</v>
      </c>
      <c r="I1747">
        <v>8.7829457364340993</v>
      </c>
    </row>
    <row r="1748" spans="1:9" x14ac:dyDescent="0.25">
      <c r="A1748">
        <v>1746</v>
      </c>
      <c r="B1748">
        <v>79.832331982674305</v>
      </c>
      <c r="C1748">
        <v>81.307527082555097</v>
      </c>
      <c r="D1748">
        <v>31.005142123183902</v>
      </c>
      <c r="E1748">
        <v>8.1095965724564003</v>
      </c>
      <c r="F1748">
        <v>0.47275676597918798</v>
      </c>
      <c r="G1748">
        <v>0.85482149520917905</v>
      </c>
      <c r="H1748">
        <v>6.64830272676683</v>
      </c>
      <c r="I1748">
        <v>5.3725131952902903</v>
      </c>
    </row>
    <row r="1749" spans="1:9" x14ac:dyDescent="0.25">
      <c r="A1749">
        <v>1747</v>
      </c>
      <c r="B1749">
        <v>82.236835806605995</v>
      </c>
      <c r="C1749">
        <v>148.60887096774101</v>
      </c>
      <c r="D1749">
        <v>34.357558743064502</v>
      </c>
      <c r="E1749">
        <v>19.607208271408801</v>
      </c>
      <c r="F1749">
        <v>0.47428505914862201</v>
      </c>
      <c r="G1749">
        <v>0.73100788422201601</v>
      </c>
      <c r="H1749">
        <v>7.1980722891566202</v>
      </c>
      <c r="I1749">
        <v>6.5833333333333304</v>
      </c>
    </row>
    <row r="1750" spans="1:9" x14ac:dyDescent="0.25">
      <c r="A1750">
        <v>1748</v>
      </c>
      <c r="B1750">
        <v>85.660841343153095</v>
      </c>
      <c r="C1750">
        <v>192.225808408663</v>
      </c>
      <c r="D1750">
        <v>41.498079528724901</v>
      </c>
      <c r="E1750">
        <v>5.42093751949725</v>
      </c>
      <c r="F1750">
        <v>0.470816529964872</v>
      </c>
      <c r="G1750">
        <v>0.93584820934394897</v>
      </c>
      <c r="H1750">
        <v>8.8483505662235302</v>
      </c>
      <c r="I1750">
        <v>2.7606248564208502</v>
      </c>
    </row>
    <row r="1751" spans="1:9" x14ac:dyDescent="0.25">
      <c r="A1751">
        <v>1749</v>
      </c>
      <c r="B1751">
        <v>97.979976287709107</v>
      </c>
      <c r="C1751">
        <v>149.97086663862001</v>
      </c>
      <c r="D1751">
        <v>29.5836371136728</v>
      </c>
      <c r="E1751">
        <v>14.1945368316554</v>
      </c>
      <c r="F1751">
        <v>0.525178103143215</v>
      </c>
      <c r="G1751">
        <v>0.84118426290891002</v>
      </c>
      <c r="H1751">
        <v>6.2618657937806796</v>
      </c>
      <c r="I1751">
        <v>6.1816121722240203</v>
      </c>
    </row>
    <row r="1752" spans="1:9" x14ac:dyDescent="0.25">
      <c r="A1752">
        <v>1750</v>
      </c>
      <c r="B1752">
        <v>61.499223119950202</v>
      </c>
      <c r="C1752">
        <v>177.38479735057501</v>
      </c>
      <c r="D1752">
        <v>41.322080702344799</v>
      </c>
      <c r="E1752">
        <v>7.8441649125958204</v>
      </c>
      <c r="F1752">
        <v>0.36066746131442701</v>
      </c>
      <c r="G1752">
        <v>0.90936407943200903</v>
      </c>
      <c r="H1752">
        <v>9.2316844082654903</v>
      </c>
      <c r="I1752">
        <v>3.3913669064748202</v>
      </c>
    </row>
    <row r="1753" spans="1:9" x14ac:dyDescent="0.25">
      <c r="A1753">
        <v>1751</v>
      </c>
      <c r="B1753">
        <v>53.708945604537199</v>
      </c>
      <c r="C1753">
        <v>165.42519807363601</v>
      </c>
      <c r="D1753">
        <v>42.209469562875299</v>
      </c>
      <c r="E1753">
        <v>7.5329425307298301</v>
      </c>
      <c r="F1753">
        <v>0.343405688675051</v>
      </c>
      <c r="G1753">
        <v>0.91538037206251099</v>
      </c>
      <c r="H1753">
        <v>9.8056144067796591</v>
      </c>
      <c r="I1753">
        <v>3.75458064516129</v>
      </c>
    </row>
    <row r="1754" spans="1:9" x14ac:dyDescent="0.25">
      <c r="A1754">
        <v>1752</v>
      </c>
      <c r="B1754">
        <v>58.298099078340996</v>
      </c>
      <c r="C1754">
        <v>124.22498767865901</v>
      </c>
      <c r="D1754">
        <v>46.033503663772997</v>
      </c>
      <c r="E1754">
        <v>21.580604153244799</v>
      </c>
      <c r="F1754">
        <v>0.37363148810525898</v>
      </c>
      <c r="G1754">
        <v>0.762940631375019</v>
      </c>
      <c r="H1754">
        <v>10.8054587688734</v>
      </c>
      <c r="I1754">
        <v>9.0572155117609601</v>
      </c>
    </row>
    <row r="1755" spans="1:9" x14ac:dyDescent="0.25">
      <c r="A1755">
        <v>1753</v>
      </c>
      <c r="B1755">
        <v>52.389669300556001</v>
      </c>
      <c r="C1755">
        <v>202.26337917765201</v>
      </c>
      <c r="D1755">
        <v>49.698458932127998</v>
      </c>
      <c r="E1755">
        <v>6.3261986466194502</v>
      </c>
      <c r="F1755">
        <v>0.342628001834273</v>
      </c>
      <c r="G1755">
        <v>0.93257236337445404</v>
      </c>
      <c r="H1755">
        <v>11.533527696793</v>
      </c>
      <c r="I1755">
        <v>2.9947987955105302</v>
      </c>
    </row>
    <row r="1756" spans="1:9" x14ac:dyDescent="0.25">
      <c r="A1756">
        <v>1754</v>
      </c>
      <c r="B1756">
        <v>55.314708299096097</v>
      </c>
      <c r="C1756">
        <v>163.24391801289801</v>
      </c>
      <c r="D1756">
        <v>46.717673878205403</v>
      </c>
      <c r="E1756">
        <v>6.7755652135453097</v>
      </c>
      <c r="F1756">
        <v>0.34599045801265399</v>
      </c>
      <c r="G1756">
        <v>0.91900918652238295</v>
      </c>
      <c r="H1756">
        <v>11.3603997501561</v>
      </c>
      <c r="I1756">
        <v>3.1842169557781501</v>
      </c>
    </row>
    <row r="1757" spans="1:9" x14ac:dyDescent="0.25">
      <c r="A1757">
        <v>1755</v>
      </c>
      <c r="B1757">
        <v>90.279234130043605</v>
      </c>
      <c r="C1757">
        <v>184.969373975113</v>
      </c>
      <c r="D1757">
        <v>34.943350238270803</v>
      </c>
      <c r="E1757">
        <v>5.8355950032996704</v>
      </c>
      <c r="F1757">
        <v>0.48267041066496702</v>
      </c>
      <c r="G1757">
        <v>0.93115919642369904</v>
      </c>
      <c r="H1757">
        <v>7.62680965147453</v>
      </c>
      <c r="I1757">
        <v>2.62213816444355</v>
      </c>
    </row>
    <row r="1758" spans="1:9" x14ac:dyDescent="0.25">
      <c r="A1758">
        <v>1756</v>
      </c>
      <c r="B1758">
        <v>68.039962240402701</v>
      </c>
      <c r="C1758">
        <v>145.83814634977401</v>
      </c>
      <c r="D1758">
        <v>39.955249276979799</v>
      </c>
      <c r="E1758">
        <v>6.2093737179767503</v>
      </c>
      <c r="F1758">
        <v>0.41567904815867002</v>
      </c>
      <c r="G1758">
        <v>0.91637347096780697</v>
      </c>
      <c r="H1758">
        <v>12.3146779303062</v>
      </c>
      <c r="I1758">
        <v>2.8780974081458202</v>
      </c>
    </row>
    <row r="1759" spans="1:9" x14ac:dyDescent="0.25">
      <c r="A1759">
        <v>1757</v>
      </c>
      <c r="B1759">
        <v>71.202172096908896</v>
      </c>
      <c r="C1759">
        <v>123.42243831448</v>
      </c>
      <c r="D1759">
        <v>34.342383044384803</v>
      </c>
      <c r="E1759">
        <v>9.6012021801383405</v>
      </c>
      <c r="F1759">
        <v>0.42838291557249097</v>
      </c>
      <c r="G1759">
        <v>0.84726695009639297</v>
      </c>
      <c r="H1759">
        <v>7.7065820777160896</v>
      </c>
      <c r="I1759">
        <v>3.2932311621966699</v>
      </c>
    </row>
    <row r="1760" spans="1:9" x14ac:dyDescent="0.25">
      <c r="A1760">
        <v>1758</v>
      </c>
      <c r="B1760">
        <v>73.938700918964003</v>
      </c>
      <c r="C1760">
        <v>192.22727497771999</v>
      </c>
      <c r="D1760">
        <v>28.587846125959999</v>
      </c>
      <c r="E1760">
        <v>7.7939283921539904</v>
      </c>
      <c r="F1760">
        <v>0.45179586723433801</v>
      </c>
      <c r="G1760">
        <v>0.94173888226370694</v>
      </c>
      <c r="H1760">
        <v>6.4581478183437202</v>
      </c>
      <c r="I1760">
        <v>2.3976553341148801</v>
      </c>
    </row>
    <row r="1761" spans="1:9" x14ac:dyDescent="0.25">
      <c r="A1761">
        <v>1759</v>
      </c>
      <c r="B1761">
        <v>80.880135059088303</v>
      </c>
      <c r="C1761">
        <v>159.77882289707</v>
      </c>
      <c r="D1761">
        <v>35.347012258960604</v>
      </c>
      <c r="E1761">
        <v>6.8920014582183997</v>
      </c>
      <c r="F1761">
        <v>0.46023964373456799</v>
      </c>
      <c r="G1761">
        <v>0.92994930836574496</v>
      </c>
      <c r="H1761">
        <v>8.52465294399234</v>
      </c>
      <c r="I1761">
        <v>3.0937033084311598</v>
      </c>
    </row>
    <row r="1762" spans="1:9" x14ac:dyDescent="0.25">
      <c r="A1762">
        <v>1760</v>
      </c>
      <c r="B1762">
        <v>78.558044164037796</v>
      </c>
      <c r="C1762">
        <v>171.90583923154699</v>
      </c>
      <c r="D1762">
        <v>30.710155513176101</v>
      </c>
      <c r="E1762">
        <v>11.973312228323501</v>
      </c>
      <c r="F1762">
        <v>0.479769353505134</v>
      </c>
      <c r="G1762">
        <v>0.87744305546006596</v>
      </c>
      <c r="H1762">
        <v>6.6426767676767602</v>
      </c>
      <c r="I1762">
        <v>4.7532777115613802</v>
      </c>
    </row>
    <row r="1763" spans="1:9" x14ac:dyDescent="0.25">
      <c r="A1763">
        <v>1761</v>
      </c>
      <c r="B1763">
        <v>64.2969053670204</v>
      </c>
      <c r="C1763">
        <v>80.555130843869406</v>
      </c>
      <c r="D1763">
        <v>34.4674897650983</v>
      </c>
      <c r="E1763">
        <v>11.4879067918278</v>
      </c>
      <c r="F1763">
        <v>0.433253539345201</v>
      </c>
      <c r="G1763">
        <v>0.70967064385497203</v>
      </c>
      <c r="H1763">
        <v>7.8321249302844302</v>
      </c>
      <c r="I1763">
        <v>3.7759155803848499</v>
      </c>
    </row>
    <row r="1764" spans="1:9" x14ac:dyDescent="0.25">
      <c r="A1764">
        <v>1762</v>
      </c>
      <c r="B1764">
        <v>51.404378109452701</v>
      </c>
      <c r="C1764">
        <v>166.00445446856401</v>
      </c>
      <c r="D1764">
        <v>39.663145987366001</v>
      </c>
      <c r="E1764">
        <v>10.0643745077994</v>
      </c>
      <c r="F1764">
        <v>0.34752506015880502</v>
      </c>
      <c r="G1764">
        <v>0.88376544714860295</v>
      </c>
      <c r="H1764">
        <v>9.3338391502276092</v>
      </c>
      <c r="I1764">
        <v>3.8331571156692701</v>
      </c>
    </row>
    <row r="1765" spans="1:9" x14ac:dyDescent="0.25">
      <c r="A1765">
        <v>1763</v>
      </c>
      <c r="B1765">
        <v>82.991032646770293</v>
      </c>
      <c r="C1765">
        <v>147.98809855880901</v>
      </c>
      <c r="D1765">
        <v>38.000030018630099</v>
      </c>
      <c r="E1765">
        <v>8.9833221255460902</v>
      </c>
      <c r="F1765">
        <v>0.51608680377532401</v>
      </c>
      <c r="G1765">
        <v>0.890787776540094</v>
      </c>
      <c r="H1765">
        <v>11.175321049692901</v>
      </c>
      <c r="I1765">
        <v>3.8175934098264102</v>
      </c>
    </row>
    <row r="1766" spans="1:9" x14ac:dyDescent="0.25">
      <c r="A1766">
        <v>1764</v>
      </c>
      <c r="B1766">
        <v>74.745529899348696</v>
      </c>
      <c r="C1766">
        <v>149.48857736240899</v>
      </c>
      <c r="D1766">
        <v>39.213770729367397</v>
      </c>
      <c r="E1766">
        <v>8.9948689245410591</v>
      </c>
      <c r="F1766">
        <v>0.47349170596900098</v>
      </c>
      <c r="G1766">
        <v>0.87374319572440495</v>
      </c>
      <c r="H1766">
        <v>10.632911392404999</v>
      </c>
      <c r="I1766">
        <v>3.4395973154362398</v>
      </c>
    </row>
    <row r="1767" spans="1:9" x14ac:dyDescent="0.25">
      <c r="A1767">
        <v>1765</v>
      </c>
      <c r="B1767">
        <v>58.091520467836197</v>
      </c>
      <c r="C1767">
        <v>191.068222506393</v>
      </c>
      <c r="D1767">
        <v>34.424079211722002</v>
      </c>
      <c r="E1767">
        <v>4.0926348317643004</v>
      </c>
      <c r="F1767">
        <v>0.37551844364436199</v>
      </c>
      <c r="G1767">
        <v>0.95794041056229795</v>
      </c>
      <c r="H1767">
        <v>7.4797827398913697</v>
      </c>
      <c r="I1767">
        <v>2.5581896551724101</v>
      </c>
    </row>
    <row r="1768" spans="1:9" x14ac:dyDescent="0.25">
      <c r="A1768">
        <v>1766</v>
      </c>
      <c r="B1768">
        <v>54.935038307974501</v>
      </c>
      <c r="C1768">
        <v>161.79215990685</v>
      </c>
      <c r="D1768">
        <v>49.546500238978702</v>
      </c>
      <c r="E1768">
        <v>8.0156077072242198</v>
      </c>
      <c r="F1768">
        <v>0.34026921637361501</v>
      </c>
      <c r="G1768">
        <v>0.89913178795473303</v>
      </c>
      <c r="H1768">
        <v>13.141112618724501</v>
      </c>
      <c r="I1768">
        <v>2.81416976665539</v>
      </c>
    </row>
    <row r="1769" spans="1:9" x14ac:dyDescent="0.25">
      <c r="A1769">
        <v>1767</v>
      </c>
      <c r="B1769">
        <v>47.8702114297676</v>
      </c>
      <c r="C1769">
        <v>196.20998301319699</v>
      </c>
      <c r="D1769">
        <v>51.650822089023997</v>
      </c>
      <c r="E1769">
        <v>11.402684620614799</v>
      </c>
      <c r="F1769">
        <v>0.30757173905417501</v>
      </c>
      <c r="G1769">
        <v>0.88898285251552001</v>
      </c>
      <c r="H1769">
        <v>14.7387226440375</v>
      </c>
      <c r="I1769">
        <v>5.01538461538461</v>
      </c>
    </row>
    <row r="1770" spans="1:9" x14ac:dyDescent="0.25">
      <c r="A1770">
        <v>1768</v>
      </c>
      <c r="B1770">
        <v>89.495477962220903</v>
      </c>
      <c r="C1770">
        <v>186.262053132174</v>
      </c>
      <c r="D1770">
        <v>40.893116920336603</v>
      </c>
      <c r="E1770">
        <v>10.7824840376254</v>
      </c>
      <c r="F1770">
        <v>0.462131910255829</v>
      </c>
      <c r="G1770">
        <v>0.87611025304118495</v>
      </c>
      <c r="H1770">
        <v>8.5964997569275603</v>
      </c>
      <c r="I1770">
        <v>3.7411526794742098</v>
      </c>
    </row>
    <row r="1771" spans="1:9" x14ac:dyDescent="0.25">
      <c r="A1771">
        <v>1769</v>
      </c>
      <c r="B1771">
        <v>62.874003357112798</v>
      </c>
      <c r="C1771">
        <v>202.66308706586</v>
      </c>
      <c r="D1771">
        <v>51.050645826106503</v>
      </c>
      <c r="E1771">
        <v>4.0986784282068802</v>
      </c>
      <c r="F1771">
        <v>0.38219130182406202</v>
      </c>
      <c r="G1771">
        <v>0.96339088879866996</v>
      </c>
      <c r="H1771">
        <v>12.921106980586501</v>
      </c>
      <c r="I1771">
        <v>2.5546822366943598</v>
      </c>
    </row>
    <row r="1772" spans="1:9" x14ac:dyDescent="0.25">
      <c r="A1772">
        <v>1770</v>
      </c>
      <c r="B1772">
        <v>64.106296240374405</v>
      </c>
      <c r="C1772">
        <v>155.95576578879999</v>
      </c>
      <c r="D1772">
        <v>46.745988066860903</v>
      </c>
      <c r="E1772">
        <v>7.5195162073651902</v>
      </c>
      <c r="F1772">
        <v>0.38599907044376902</v>
      </c>
      <c r="G1772">
        <v>0.91503480241111801</v>
      </c>
      <c r="H1772">
        <v>11.385576377058401</v>
      </c>
      <c r="I1772">
        <v>3.5894152795561198</v>
      </c>
    </row>
    <row r="1773" spans="1:9" x14ac:dyDescent="0.25">
      <c r="A1773">
        <v>1771</v>
      </c>
      <c r="B1773">
        <v>66.733663812528107</v>
      </c>
      <c r="C1773">
        <v>138.65078990804</v>
      </c>
      <c r="D1773">
        <v>44.4907439154046</v>
      </c>
      <c r="E1773">
        <v>16.010887375599001</v>
      </c>
      <c r="F1773">
        <v>0.395421402865546</v>
      </c>
      <c r="G1773">
        <v>0.81355841229230597</v>
      </c>
      <c r="H1773">
        <v>9.4839006439742395</v>
      </c>
      <c r="I1773">
        <v>3.9823927765236999</v>
      </c>
    </row>
    <row r="1774" spans="1:9" x14ac:dyDescent="0.25">
      <c r="A1774">
        <v>1772</v>
      </c>
      <c r="B1774">
        <v>68.035802747128997</v>
      </c>
      <c r="C1774">
        <v>215.15573109785501</v>
      </c>
      <c r="D1774">
        <v>43.233735129079101</v>
      </c>
      <c r="E1774">
        <v>4.2280120651161104</v>
      </c>
      <c r="F1774">
        <v>0.39065643624014701</v>
      </c>
      <c r="G1774">
        <v>0.964647195087737</v>
      </c>
      <c r="H1774">
        <v>9.8336501901140601</v>
      </c>
      <c r="I1774">
        <v>2.5634547591069299</v>
      </c>
    </row>
    <row r="1775" spans="1:9" x14ac:dyDescent="0.25">
      <c r="A1775">
        <v>1773</v>
      </c>
      <c r="B1775">
        <v>49.755236907730598</v>
      </c>
      <c r="C1775">
        <v>186.470125569201</v>
      </c>
      <c r="D1775">
        <v>51.272924517135401</v>
      </c>
      <c r="E1775">
        <v>6.1916899524041904</v>
      </c>
      <c r="F1775">
        <v>0.30916626331642</v>
      </c>
      <c r="G1775">
        <v>0.930465013744039</v>
      </c>
      <c r="H1775">
        <v>15.0743099787685</v>
      </c>
      <c r="I1775">
        <v>2.8537509472088902</v>
      </c>
    </row>
    <row r="1776" spans="1:9" x14ac:dyDescent="0.25">
      <c r="A1776">
        <v>1774</v>
      </c>
      <c r="B1776">
        <v>69.991808592138597</v>
      </c>
      <c r="C1776">
        <v>139.42051015868299</v>
      </c>
      <c r="D1776">
        <v>30.4292697869016</v>
      </c>
      <c r="E1776">
        <v>9.44321003389922</v>
      </c>
      <c r="F1776">
        <v>0.52219866569951801</v>
      </c>
      <c r="G1776">
        <v>0.86772097167638496</v>
      </c>
      <c r="H1776">
        <v>7.4216036772216496</v>
      </c>
      <c r="I1776">
        <v>3.8304526748971099</v>
      </c>
    </row>
    <row r="1777" spans="1:9" x14ac:dyDescent="0.25">
      <c r="A1777">
        <v>1775</v>
      </c>
      <c r="B1777">
        <v>92.456798467950804</v>
      </c>
      <c r="C1777">
        <v>148.74930362116899</v>
      </c>
      <c r="D1777">
        <v>38.575967886294698</v>
      </c>
      <c r="E1777">
        <v>17.233259541974999</v>
      </c>
      <c r="F1777">
        <v>0.48481989916865098</v>
      </c>
      <c r="G1777">
        <v>0.77481724758936898</v>
      </c>
      <c r="H1777">
        <v>11.3060928433268</v>
      </c>
      <c r="I1777">
        <v>6.4805194805194803</v>
      </c>
    </row>
    <row r="1778" spans="1:9" x14ac:dyDescent="0.25">
      <c r="A1778">
        <v>1776</v>
      </c>
      <c r="B1778">
        <v>93.568155452436201</v>
      </c>
      <c r="C1778">
        <v>179.231380432701</v>
      </c>
      <c r="D1778">
        <v>38.205803912013401</v>
      </c>
      <c r="E1778">
        <v>4.8102418894438799</v>
      </c>
      <c r="F1778">
        <v>0.50090847441322595</v>
      </c>
      <c r="G1778">
        <v>0.94419767008937305</v>
      </c>
      <c r="H1778">
        <v>10.813934084272001</v>
      </c>
      <c r="I1778">
        <v>2.6159486709440798</v>
      </c>
    </row>
    <row r="1779" spans="1:9" x14ac:dyDescent="0.25">
      <c r="A1779">
        <v>1777</v>
      </c>
      <c r="B1779">
        <v>99.594144321766507</v>
      </c>
      <c r="C1779">
        <v>167.325591397849</v>
      </c>
      <c r="D1779">
        <v>40.852914813339702</v>
      </c>
      <c r="E1779">
        <v>11.598015064588299</v>
      </c>
      <c r="F1779">
        <v>0.53627865148310405</v>
      </c>
      <c r="G1779">
        <v>0.87835363245292897</v>
      </c>
      <c r="H1779">
        <v>14.8679896462467</v>
      </c>
      <c r="I1779">
        <v>4.5634632819582901</v>
      </c>
    </row>
    <row r="1780" spans="1:9" x14ac:dyDescent="0.25">
      <c r="A1780">
        <v>1778</v>
      </c>
      <c r="B1780">
        <v>51.438085049478403</v>
      </c>
      <c r="C1780">
        <v>172.24542682926801</v>
      </c>
      <c r="D1780">
        <v>42.323655939107198</v>
      </c>
      <c r="E1780">
        <v>13.223259304615301</v>
      </c>
      <c r="F1780">
        <v>0.335207500671169</v>
      </c>
      <c r="G1780">
        <v>0.85100586486507601</v>
      </c>
      <c r="H1780">
        <v>11.623638344226499</v>
      </c>
      <c r="I1780">
        <v>4.6941819990054698</v>
      </c>
    </row>
    <row r="1781" spans="1:9" x14ac:dyDescent="0.25">
      <c r="A1781">
        <v>1779</v>
      </c>
      <c r="B1781">
        <v>56.193995136906601</v>
      </c>
      <c r="C1781">
        <v>158.986324281778</v>
      </c>
      <c r="D1781">
        <v>46.005824920363203</v>
      </c>
      <c r="E1781">
        <v>9.7244532680870801</v>
      </c>
      <c r="F1781">
        <v>0.38269712284121898</v>
      </c>
      <c r="G1781">
        <v>0.89894929581764405</v>
      </c>
      <c r="H1781">
        <v>12.1692573402417</v>
      </c>
      <c r="I1781">
        <v>4.4234380058271201</v>
      </c>
    </row>
    <row r="1782" spans="1:9" x14ac:dyDescent="0.25">
      <c r="A1782">
        <v>1780</v>
      </c>
      <c r="B1782">
        <v>36.488929629107297</v>
      </c>
      <c r="C1782">
        <v>125.917808219178</v>
      </c>
      <c r="D1782">
        <v>51.997775537927403</v>
      </c>
      <c r="E1782">
        <v>38.153567161124897</v>
      </c>
      <c r="F1782">
        <v>0.24658048041412201</v>
      </c>
      <c r="G1782">
        <v>0.67544839412056601</v>
      </c>
      <c r="H1782">
        <v>14.872909698996599</v>
      </c>
      <c r="I1782">
        <v>15.8885245901639</v>
      </c>
    </row>
    <row r="1783" spans="1:9" x14ac:dyDescent="0.25">
      <c r="A1783">
        <v>1781</v>
      </c>
      <c r="B1783">
        <v>47.902148997134603</v>
      </c>
      <c r="C1783">
        <v>152.888802124004</v>
      </c>
      <c r="D1783">
        <v>42.403659093444901</v>
      </c>
      <c r="E1783">
        <v>8.0906883328127002</v>
      </c>
      <c r="F1783">
        <v>0.29641644350600699</v>
      </c>
      <c r="G1783">
        <v>0.89442650973339499</v>
      </c>
      <c r="H1783">
        <v>9.8371954842543001</v>
      </c>
      <c r="I1783">
        <v>3.0570585341859302</v>
      </c>
    </row>
    <row r="1784" spans="1:9" x14ac:dyDescent="0.25">
      <c r="A1784">
        <v>1782</v>
      </c>
      <c r="B1784">
        <v>49.039026352846498</v>
      </c>
      <c r="C1784">
        <v>196.582202055051</v>
      </c>
      <c r="D1784">
        <v>36.812896623062002</v>
      </c>
      <c r="E1784">
        <v>4.1971123051688997</v>
      </c>
      <c r="F1784">
        <v>0.32834419361989697</v>
      </c>
      <c r="G1784">
        <v>0.96125812489559004</v>
      </c>
      <c r="H1784">
        <v>8.8386243386243297</v>
      </c>
      <c r="I1784">
        <v>2.5699013157894699</v>
      </c>
    </row>
    <row r="1785" spans="1:9" x14ac:dyDescent="0.25">
      <c r="A1785">
        <v>1783</v>
      </c>
      <c r="B1785">
        <v>74.558858501783504</v>
      </c>
      <c r="C1785">
        <v>152.39166202493601</v>
      </c>
      <c r="D1785">
        <v>47.659842598865197</v>
      </c>
      <c r="E1785">
        <v>2.44276602626904</v>
      </c>
      <c r="F1785">
        <v>0.40163443365976098</v>
      </c>
      <c r="G1785">
        <v>0.97424728271345495</v>
      </c>
      <c r="H1785">
        <v>10.950970377936599</v>
      </c>
      <c r="I1785">
        <v>2.2222846441947501</v>
      </c>
    </row>
    <row r="1786" spans="1:9" x14ac:dyDescent="0.25">
      <c r="A1786">
        <v>1784</v>
      </c>
      <c r="B1786">
        <v>77.053697827678704</v>
      </c>
      <c r="C1786">
        <v>168.61871198772201</v>
      </c>
      <c r="D1786">
        <v>42.443548721322699</v>
      </c>
      <c r="E1786">
        <v>5.4293357076503703</v>
      </c>
      <c r="F1786">
        <v>0.43338589653493798</v>
      </c>
      <c r="G1786">
        <v>0.93712212302040598</v>
      </c>
      <c r="H1786">
        <v>11.4830053667262</v>
      </c>
      <c r="I1786">
        <v>2.61736682546556</v>
      </c>
    </row>
    <row r="1787" spans="1:9" x14ac:dyDescent="0.25">
      <c r="A1787">
        <v>1785</v>
      </c>
      <c r="B1787">
        <v>63.009740856460198</v>
      </c>
      <c r="C1787">
        <v>167.113137508069</v>
      </c>
      <c r="D1787">
        <v>41.281848865338802</v>
      </c>
      <c r="E1787">
        <v>6.3954015934011297</v>
      </c>
      <c r="F1787">
        <v>0.39903216226022797</v>
      </c>
      <c r="G1787">
        <v>0.92528725263792599</v>
      </c>
      <c r="H1787">
        <v>10.984419263455999</v>
      </c>
      <c r="I1787">
        <v>2.7378079864061098</v>
      </c>
    </row>
    <row r="1788" spans="1:9" x14ac:dyDescent="0.25">
      <c r="A1788">
        <v>1786</v>
      </c>
      <c r="B1788">
        <v>71.395620437956197</v>
      </c>
      <c r="C1788">
        <v>171.044112769485</v>
      </c>
      <c r="D1788">
        <v>38.206958707895602</v>
      </c>
      <c r="E1788">
        <v>5.8432920486903503</v>
      </c>
      <c r="F1788">
        <v>0.45700543365700302</v>
      </c>
      <c r="G1788">
        <v>0.94248063727260001</v>
      </c>
      <c r="H1788">
        <v>9.5165876777251093</v>
      </c>
      <c r="I1788">
        <v>3.0356955380577402</v>
      </c>
    </row>
    <row r="1789" spans="1:9" x14ac:dyDescent="0.25">
      <c r="A1789">
        <v>1787</v>
      </c>
      <c r="B1789">
        <v>58.2554986858486</v>
      </c>
      <c r="C1789">
        <v>164.11458221889299</v>
      </c>
      <c r="D1789">
        <v>41.077570700736601</v>
      </c>
      <c r="E1789">
        <v>8.12466530496601</v>
      </c>
      <c r="F1789">
        <v>0.35285599732642098</v>
      </c>
      <c r="G1789">
        <v>0.91461729047153395</v>
      </c>
      <c r="H1789">
        <v>13.058356940509899</v>
      </c>
      <c r="I1789">
        <v>3.3525390625</v>
      </c>
    </row>
    <row r="1790" spans="1:9" x14ac:dyDescent="0.25">
      <c r="A1790">
        <v>1788</v>
      </c>
      <c r="B1790">
        <v>66.391163793103402</v>
      </c>
      <c r="C1790">
        <v>160.624158157723</v>
      </c>
      <c r="D1790">
        <v>47.542275609101999</v>
      </c>
      <c r="E1790">
        <v>13.1689427131399</v>
      </c>
      <c r="F1790">
        <v>0.377038099693705</v>
      </c>
      <c r="G1790">
        <v>0.84739703508476605</v>
      </c>
      <c r="H1790">
        <v>12.6022727272727</v>
      </c>
      <c r="I1790">
        <v>5.0976514215080302</v>
      </c>
    </row>
    <row r="1791" spans="1:9" x14ac:dyDescent="0.25">
      <c r="A1791">
        <v>1789</v>
      </c>
      <c r="B1791">
        <v>57.539565826330502</v>
      </c>
      <c r="C1791">
        <v>158.991648071405</v>
      </c>
      <c r="D1791">
        <v>50.8218936734675</v>
      </c>
      <c r="E1791">
        <v>7.7798292017853399</v>
      </c>
      <c r="F1791">
        <v>0.31844187877087798</v>
      </c>
      <c r="G1791">
        <v>0.89663816350132897</v>
      </c>
      <c r="H1791">
        <v>13.8460038986354</v>
      </c>
      <c r="I1791">
        <v>3.1856895271106702</v>
      </c>
    </row>
    <row r="1792" spans="1:9" x14ac:dyDescent="0.25">
      <c r="A1792">
        <v>1790</v>
      </c>
      <c r="B1792">
        <v>50.538020086083201</v>
      </c>
      <c r="C1792">
        <v>158.73641261704199</v>
      </c>
      <c r="D1792">
        <v>51.226243931272997</v>
      </c>
      <c r="E1792">
        <v>7.5137382060228299</v>
      </c>
      <c r="F1792">
        <v>0.29609982003422602</v>
      </c>
      <c r="G1792">
        <v>0.89676299301302198</v>
      </c>
      <c r="H1792">
        <v>13.3465818759936</v>
      </c>
      <c r="I1792">
        <v>2.8373440285204898</v>
      </c>
    </row>
    <row r="1793" spans="1:9" x14ac:dyDescent="0.25">
      <c r="A1793">
        <v>1791</v>
      </c>
      <c r="B1793">
        <v>59.7489427999109</v>
      </c>
      <c r="C1793">
        <v>62.678209459459403</v>
      </c>
      <c r="D1793">
        <v>35.009232107477303</v>
      </c>
      <c r="E1793">
        <v>23.323229897830501</v>
      </c>
      <c r="F1793">
        <v>0.38130999356556899</v>
      </c>
      <c r="G1793">
        <v>0.55823950487279195</v>
      </c>
      <c r="H1793">
        <v>7.6726935558646199</v>
      </c>
      <c r="I1793">
        <v>8.5049504950494992</v>
      </c>
    </row>
    <row r="1794" spans="1:9" x14ac:dyDescent="0.25">
      <c r="A1794">
        <v>1792</v>
      </c>
      <c r="B1794">
        <v>55.102740823849899</v>
      </c>
      <c r="C1794">
        <v>193.421084246883</v>
      </c>
      <c r="D1794">
        <v>39.781213582453098</v>
      </c>
      <c r="E1794">
        <v>7.0060682125826999</v>
      </c>
      <c r="F1794">
        <v>0.34052039495338099</v>
      </c>
      <c r="G1794">
        <v>0.925622346875417</v>
      </c>
      <c r="H1794">
        <v>9.9462227912932093</v>
      </c>
      <c r="I1794">
        <v>3.2729781948661301</v>
      </c>
    </row>
    <row r="1795" spans="1:9" x14ac:dyDescent="0.25">
      <c r="A1795">
        <v>1793</v>
      </c>
      <c r="B1795">
        <v>72.077278379818793</v>
      </c>
      <c r="C1795">
        <v>193.27600849256899</v>
      </c>
      <c r="D1795">
        <v>42.726035258624499</v>
      </c>
      <c r="E1795">
        <v>5.2920239569455703</v>
      </c>
      <c r="F1795">
        <v>0.38654986686800202</v>
      </c>
      <c r="G1795">
        <v>0.95298199847221399</v>
      </c>
      <c r="H1795">
        <v>9.3700564971751401</v>
      </c>
      <c r="I1795">
        <v>2.6588752603563899</v>
      </c>
    </row>
    <row r="1796" spans="1:9" x14ac:dyDescent="0.25">
      <c r="A1796">
        <v>1794</v>
      </c>
      <c r="B1796">
        <v>81.6227885425442</v>
      </c>
      <c r="C1796">
        <v>171.73116385117601</v>
      </c>
      <c r="D1796">
        <v>44.0453761630489</v>
      </c>
      <c r="E1796">
        <v>16.4933235572496</v>
      </c>
      <c r="F1796">
        <v>0.43624003402105799</v>
      </c>
      <c r="G1796">
        <v>0.86367168192609001</v>
      </c>
      <c r="H1796">
        <v>9.6659628378378297</v>
      </c>
      <c r="I1796">
        <v>7.2657698056801197</v>
      </c>
    </row>
    <row r="1797" spans="1:9" x14ac:dyDescent="0.25">
      <c r="A1797">
        <v>1795</v>
      </c>
      <c r="B1797">
        <v>58.035823170731703</v>
      </c>
      <c r="C1797">
        <v>163.062074654567</v>
      </c>
      <c r="D1797">
        <v>37.827331839973397</v>
      </c>
      <c r="E1797">
        <v>9.1665484694895003</v>
      </c>
      <c r="F1797">
        <v>0.35064037228439499</v>
      </c>
      <c r="G1797">
        <v>0.89628368799123104</v>
      </c>
      <c r="H1797">
        <v>7.5797905113986399</v>
      </c>
      <c r="I1797">
        <v>3.9242857142857099</v>
      </c>
    </row>
    <row r="1798" spans="1:9" x14ac:dyDescent="0.25">
      <c r="A1798">
        <v>1796</v>
      </c>
      <c r="B1798">
        <v>84.211360816213897</v>
      </c>
      <c r="C1798">
        <v>161.00096478533499</v>
      </c>
      <c r="D1798">
        <v>36.597312373554701</v>
      </c>
      <c r="E1798">
        <v>10.7274946942954</v>
      </c>
      <c r="F1798">
        <v>0.44948755254704598</v>
      </c>
      <c r="G1798">
        <v>0.86144100394933099</v>
      </c>
      <c r="H1798">
        <v>7.2424068767908301</v>
      </c>
      <c r="I1798">
        <v>3.8044328552803099</v>
      </c>
    </row>
    <row r="1799" spans="1:9" x14ac:dyDescent="0.25">
      <c r="A1799">
        <v>1797</v>
      </c>
      <c r="B1799">
        <v>62.884515289524998</v>
      </c>
      <c r="C1799">
        <v>167.11464870656599</v>
      </c>
      <c r="D1799">
        <v>30.336082991781101</v>
      </c>
      <c r="E1799">
        <v>7.2805803008491798</v>
      </c>
      <c r="F1799">
        <v>0.40944497437525001</v>
      </c>
      <c r="G1799">
        <v>0.91817750145710697</v>
      </c>
      <c r="H1799">
        <v>6.6287927695287197</v>
      </c>
      <c r="I1799">
        <v>3.07704697986577</v>
      </c>
    </row>
    <row r="1800" spans="1:9" x14ac:dyDescent="0.25">
      <c r="A1800">
        <v>1798</v>
      </c>
      <c r="B1800">
        <v>75.998903659037893</v>
      </c>
      <c r="C1800">
        <v>171.44798326165201</v>
      </c>
      <c r="D1800">
        <v>29.801484064556401</v>
      </c>
      <c r="E1800">
        <v>11.1577845593073</v>
      </c>
      <c r="F1800">
        <v>0.451448362252518</v>
      </c>
      <c r="G1800">
        <v>0.86294327317192898</v>
      </c>
      <c r="H1800">
        <v>4.5131578947368398</v>
      </c>
      <c r="I1800">
        <v>3.9093117408906801</v>
      </c>
    </row>
    <row r="1801" spans="1:9" x14ac:dyDescent="0.25">
      <c r="A1801">
        <v>1799</v>
      </c>
      <c r="B1801">
        <v>89.067270058708402</v>
      </c>
      <c r="C1801">
        <v>165.96829158203499</v>
      </c>
      <c r="D1801">
        <v>30.6016538460104</v>
      </c>
      <c r="E1801">
        <v>12.978971245153</v>
      </c>
      <c r="F1801">
        <v>0.49940059042318302</v>
      </c>
      <c r="G1801">
        <v>0.873166737839424</v>
      </c>
      <c r="H1801">
        <v>4.6625736738703303</v>
      </c>
      <c r="I1801">
        <v>4.1309036816660401</v>
      </c>
    </row>
    <row r="1802" spans="1:9" x14ac:dyDescent="0.25">
      <c r="A1802">
        <v>1800</v>
      </c>
      <c r="B1802">
        <v>53.173919849718203</v>
      </c>
      <c r="C1802">
        <v>123.20550379406301</v>
      </c>
      <c r="D1802">
        <v>32.043192371871498</v>
      </c>
      <c r="E1802">
        <v>4.3181979492341398</v>
      </c>
      <c r="F1802">
        <v>0.38525888084446103</v>
      </c>
      <c r="G1802">
        <v>0.94131203150612697</v>
      </c>
      <c r="H1802">
        <v>6.4162924951892197</v>
      </c>
      <c r="I1802">
        <v>3.05717574827321</v>
      </c>
    </row>
    <row r="1803" spans="1:9" x14ac:dyDescent="0.25">
      <c r="A1803">
        <v>1801</v>
      </c>
      <c r="B1803">
        <v>81.532072101331593</v>
      </c>
      <c r="C1803">
        <v>177.76478799511401</v>
      </c>
      <c r="D1803">
        <v>33.973908118214197</v>
      </c>
      <c r="E1803">
        <v>9.8853813422281203</v>
      </c>
      <c r="F1803">
        <v>0.54295125564347402</v>
      </c>
      <c r="G1803">
        <v>0.89999647869142696</v>
      </c>
      <c r="H1803">
        <v>6.7129928894634698</v>
      </c>
      <c r="I1803">
        <v>4.2336731882061098</v>
      </c>
    </row>
    <row r="1804" spans="1:9" x14ac:dyDescent="0.25">
      <c r="A1804">
        <v>1802</v>
      </c>
      <c r="B1804">
        <v>84.378315239796606</v>
      </c>
      <c r="C1804">
        <v>145.95504761904701</v>
      </c>
      <c r="D1804">
        <v>29.352751872272901</v>
      </c>
      <c r="E1804">
        <v>24.745232470755699</v>
      </c>
      <c r="F1804">
        <v>0.53684526557246404</v>
      </c>
      <c r="G1804">
        <v>0.75091718022288501</v>
      </c>
      <c r="H1804">
        <v>6.6233491811938698</v>
      </c>
      <c r="I1804">
        <v>10.1384796700058</v>
      </c>
    </row>
    <row r="1805" spans="1:9" x14ac:dyDescent="0.25">
      <c r="A1805">
        <v>1803</v>
      </c>
      <c r="B1805">
        <v>67.429450629016202</v>
      </c>
      <c r="C1805">
        <v>192.551299326275</v>
      </c>
      <c r="D1805">
        <v>36.742639632945803</v>
      </c>
      <c r="E1805">
        <v>7.4775697050458003</v>
      </c>
      <c r="F1805">
        <v>0.46133217290742101</v>
      </c>
      <c r="G1805">
        <v>0.90558441761102504</v>
      </c>
      <c r="H1805">
        <v>7.3583096590909003</v>
      </c>
      <c r="I1805">
        <v>2.6759189797449299</v>
      </c>
    </row>
    <row r="1806" spans="1:9" x14ac:dyDescent="0.25">
      <c r="A1806">
        <v>1804</v>
      </c>
      <c r="B1806">
        <v>61.2638497652582</v>
      </c>
      <c r="C1806">
        <v>121.41956103195901</v>
      </c>
      <c r="D1806">
        <v>40.844333048929897</v>
      </c>
      <c r="E1806">
        <v>12.9975911025176</v>
      </c>
      <c r="F1806">
        <v>0.370722422309542</v>
      </c>
      <c r="G1806">
        <v>0.770055121892533</v>
      </c>
      <c r="H1806">
        <v>8.4288079470198607</v>
      </c>
      <c r="I1806">
        <v>3.6023113528212098</v>
      </c>
    </row>
    <row r="1807" spans="1:9" x14ac:dyDescent="0.25">
      <c r="A1807">
        <v>1805</v>
      </c>
      <c r="B1807">
        <v>74.151290418273504</v>
      </c>
      <c r="C1807">
        <v>186.00893743793401</v>
      </c>
      <c r="D1807">
        <v>34.427369321900599</v>
      </c>
      <c r="E1807">
        <v>5.8984131222631202</v>
      </c>
      <c r="F1807">
        <v>0.41399919820572501</v>
      </c>
      <c r="G1807">
        <v>0.93251917747148505</v>
      </c>
      <c r="H1807">
        <v>5.2261976955730702</v>
      </c>
      <c r="I1807">
        <v>2.7642633228840099</v>
      </c>
    </row>
    <row r="1808" spans="1:9" x14ac:dyDescent="0.25">
      <c r="A1808">
        <v>1806</v>
      </c>
      <c r="B1808">
        <v>98.7825859589488</v>
      </c>
      <c r="C1808">
        <v>113.52561008313199</v>
      </c>
      <c r="D1808">
        <v>26.3645599938774</v>
      </c>
      <c r="E1808">
        <v>8.7092410417112198</v>
      </c>
      <c r="F1808">
        <v>0.56202601287258502</v>
      </c>
      <c r="G1808">
        <v>0.82942988626952097</v>
      </c>
      <c r="H1808">
        <v>4.5388198757763902</v>
      </c>
      <c r="I1808">
        <v>3.5776499589153601</v>
      </c>
    </row>
    <row r="1809" spans="1:9" x14ac:dyDescent="0.25">
      <c r="A1809">
        <v>1807</v>
      </c>
      <c r="B1809">
        <v>87.793826739427004</v>
      </c>
      <c r="C1809">
        <v>132.76126126126101</v>
      </c>
      <c r="D1809">
        <v>41.762033619787303</v>
      </c>
      <c r="E1809">
        <v>28.964696724789999</v>
      </c>
      <c r="F1809">
        <v>0.45058560107679402</v>
      </c>
      <c r="G1809">
        <v>0.65697815255806202</v>
      </c>
      <c r="H1809">
        <v>12.2415118513773</v>
      </c>
      <c r="I1809">
        <v>9.9390243902438993</v>
      </c>
    </row>
    <row r="1810" spans="1:9" x14ac:dyDescent="0.25">
      <c r="A1810">
        <v>1808</v>
      </c>
      <c r="B1810">
        <v>75.651191391237504</v>
      </c>
      <c r="C1810">
        <v>133.20725594322201</v>
      </c>
      <c r="D1810">
        <v>41.669487029399598</v>
      </c>
      <c r="E1810">
        <v>11.7146190445467</v>
      </c>
      <c r="F1810">
        <v>0.42806253529814697</v>
      </c>
      <c r="G1810">
        <v>0.84935685957156404</v>
      </c>
      <c r="H1810">
        <v>13.922393364928899</v>
      </c>
      <c r="I1810">
        <v>3.4882770488277002</v>
      </c>
    </row>
    <row r="1811" spans="1:9" x14ac:dyDescent="0.25">
      <c r="A1811">
        <v>1809</v>
      </c>
      <c r="B1811">
        <v>103.84623015872999</v>
      </c>
      <c r="C1811">
        <v>200.03093051464199</v>
      </c>
      <c r="D1811">
        <v>32.289473460728303</v>
      </c>
      <c r="E1811">
        <v>5.31992789201521</v>
      </c>
      <c r="F1811">
        <v>0.52725971313164399</v>
      </c>
      <c r="G1811">
        <v>0.95030149216517501</v>
      </c>
      <c r="H1811">
        <v>6.7647405660377302</v>
      </c>
      <c r="I1811">
        <v>2.7532347504621</v>
      </c>
    </row>
    <row r="1812" spans="1:9" x14ac:dyDescent="0.25">
      <c r="A1812">
        <v>1810</v>
      </c>
      <c r="B1812">
        <v>68.825504493810399</v>
      </c>
      <c r="C1812">
        <v>143.56356947773199</v>
      </c>
      <c r="D1812">
        <v>42.767184815794103</v>
      </c>
      <c r="E1812">
        <v>3.0182672996956299</v>
      </c>
      <c r="F1812">
        <v>0.40155642711196199</v>
      </c>
      <c r="G1812">
        <v>0.96838303454413099</v>
      </c>
      <c r="H1812">
        <v>14.5584664536741</v>
      </c>
      <c r="I1812">
        <v>2.5824338624338599</v>
      </c>
    </row>
    <row r="1813" spans="1:9" x14ac:dyDescent="0.25">
      <c r="A1813">
        <v>1811</v>
      </c>
      <c r="B1813">
        <v>84.7141308276111</v>
      </c>
      <c r="C1813">
        <v>213.78823639599099</v>
      </c>
      <c r="D1813">
        <v>35.469519140120603</v>
      </c>
      <c r="E1813">
        <v>3.5044679052083598</v>
      </c>
      <c r="F1813">
        <v>0.49493149874397002</v>
      </c>
      <c r="G1813">
        <v>0.96343732540014504</v>
      </c>
      <c r="H1813">
        <v>8.7647867950481402</v>
      </c>
      <c r="I1813">
        <v>2.2434645669291302</v>
      </c>
    </row>
    <row r="1814" spans="1:9" x14ac:dyDescent="0.25">
      <c r="A1814">
        <v>1812</v>
      </c>
      <c r="B1814">
        <v>104.102850274725</v>
      </c>
      <c r="C1814">
        <v>156.62852127392699</v>
      </c>
      <c r="D1814">
        <v>36.603860638530101</v>
      </c>
      <c r="E1814">
        <v>6.71095301079969</v>
      </c>
      <c r="F1814">
        <v>0.54222508959543203</v>
      </c>
      <c r="G1814">
        <v>0.90874311175312805</v>
      </c>
      <c r="H1814">
        <v>9.9993131868131808</v>
      </c>
      <c r="I1814">
        <v>2.9294605809128602</v>
      </c>
    </row>
    <row r="1815" spans="1:9" x14ac:dyDescent="0.25">
      <c r="A1815">
        <v>1813</v>
      </c>
      <c r="B1815">
        <v>91.088729016786502</v>
      </c>
      <c r="C1815">
        <v>168.786800942789</v>
      </c>
      <c r="D1815">
        <v>42.9684879626327</v>
      </c>
      <c r="E1815">
        <v>9.9070114064177996</v>
      </c>
      <c r="F1815">
        <v>0.473254209867987</v>
      </c>
      <c r="G1815">
        <v>0.88485707760631105</v>
      </c>
      <c r="H1815">
        <v>14.263023057216</v>
      </c>
      <c r="I1815">
        <v>4.1469414893616996</v>
      </c>
    </row>
    <row r="1816" spans="1:9" x14ac:dyDescent="0.25">
      <c r="A1816">
        <v>1814</v>
      </c>
      <c r="B1816">
        <v>89.656768558951896</v>
      </c>
      <c r="C1816">
        <v>175.19488770685501</v>
      </c>
      <c r="D1816">
        <v>42.290730614540003</v>
      </c>
      <c r="E1816">
        <v>10.9166223964805</v>
      </c>
      <c r="F1816">
        <v>0.46345883916631297</v>
      </c>
      <c r="G1816">
        <v>0.90038786426053397</v>
      </c>
      <c r="H1816">
        <v>13.144</v>
      </c>
      <c r="I1816">
        <v>3.9985458070770701</v>
      </c>
    </row>
    <row r="1817" spans="1:9" x14ac:dyDescent="0.25">
      <c r="A1817">
        <v>1815</v>
      </c>
      <c r="B1817">
        <v>68.096987205942995</v>
      </c>
      <c r="C1817">
        <v>181.52596824454599</v>
      </c>
      <c r="D1817">
        <v>40.7385977873491</v>
      </c>
      <c r="E1817">
        <v>4.4750828768813999</v>
      </c>
      <c r="F1817">
        <v>0.39188381976393999</v>
      </c>
      <c r="G1817">
        <v>0.95000584674938204</v>
      </c>
      <c r="H1817">
        <v>11.0982839313572</v>
      </c>
      <c r="I1817">
        <v>2.4127750939345098</v>
      </c>
    </row>
    <row r="1818" spans="1:9" x14ac:dyDescent="0.25">
      <c r="A1818">
        <v>1816</v>
      </c>
      <c r="B1818">
        <v>57.579534587185201</v>
      </c>
      <c r="C1818">
        <v>177.64337700145501</v>
      </c>
      <c r="D1818">
        <v>36.148994237624997</v>
      </c>
      <c r="E1818">
        <v>11.8067091984654</v>
      </c>
      <c r="F1818">
        <v>0.380828553459028</v>
      </c>
      <c r="G1818">
        <v>0.88516307326341703</v>
      </c>
      <c r="H1818">
        <v>8.7464424320827892</v>
      </c>
      <c r="I1818">
        <v>4.5615079365079296</v>
      </c>
    </row>
    <row r="1819" spans="1:9" x14ac:dyDescent="0.25">
      <c r="A1819">
        <v>1817</v>
      </c>
      <c r="B1819">
        <v>114.66679316888001</v>
      </c>
      <c r="C1819">
        <v>180.715878324573</v>
      </c>
      <c r="D1819">
        <v>39.304917369491598</v>
      </c>
      <c r="E1819">
        <v>11.8409707443844</v>
      </c>
      <c r="F1819">
        <v>0.53658352875826898</v>
      </c>
      <c r="G1819">
        <v>0.88157108054409605</v>
      </c>
      <c r="H1819">
        <v>9.6638054363376202</v>
      </c>
      <c r="I1819">
        <v>4.9838969404186697</v>
      </c>
    </row>
    <row r="1820" spans="1:9" x14ac:dyDescent="0.25">
      <c r="A1820">
        <v>1818</v>
      </c>
      <c r="B1820">
        <v>94.222154595252505</v>
      </c>
      <c r="C1820">
        <v>149.85781448019199</v>
      </c>
      <c r="D1820">
        <v>38.804716147728598</v>
      </c>
      <c r="E1820">
        <v>9.2542532446894494</v>
      </c>
      <c r="F1820">
        <v>0.47234326173514801</v>
      </c>
      <c r="G1820">
        <v>0.87477623121095904</v>
      </c>
      <c r="H1820">
        <v>11.2948421862971</v>
      </c>
      <c r="I1820">
        <v>3.1221206581352798</v>
      </c>
    </row>
    <row r="1821" spans="1:9" x14ac:dyDescent="0.25">
      <c r="A1821">
        <v>1819</v>
      </c>
      <c r="B1821">
        <v>78.034973821989496</v>
      </c>
      <c r="C1821">
        <v>130.12549800796799</v>
      </c>
      <c r="D1821">
        <v>37.740800025692501</v>
      </c>
      <c r="E1821">
        <v>22.761452521605801</v>
      </c>
      <c r="F1821">
        <v>0.48799369781830998</v>
      </c>
      <c r="G1821">
        <v>0.70813260113134402</v>
      </c>
      <c r="H1821">
        <v>11.188087774294599</v>
      </c>
      <c r="I1821">
        <v>7.1501272264631002</v>
      </c>
    </row>
    <row r="1822" spans="1:9" x14ac:dyDescent="0.25">
      <c r="A1822">
        <v>1820</v>
      </c>
      <c r="B1822">
        <v>81.612235979606695</v>
      </c>
      <c r="C1822">
        <v>163.28684578350601</v>
      </c>
      <c r="D1822">
        <v>35.2460835728169</v>
      </c>
      <c r="E1822">
        <v>11.9818725855775</v>
      </c>
      <c r="F1822">
        <v>0.48725283901320199</v>
      </c>
      <c r="G1822">
        <v>0.86560482989125098</v>
      </c>
      <c r="H1822">
        <v>8.4444444444444393</v>
      </c>
      <c r="I1822">
        <v>4.4806238185255198</v>
      </c>
    </row>
    <row r="1823" spans="1:9" x14ac:dyDescent="0.25">
      <c r="A1823">
        <v>1821</v>
      </c>
      <c r="B1823">
        <v>85.180502846299802</v>
      </c>
      <c r="C1823">
        <v>105.96272305836</v>
      </c>
      <c r="D1823">
        <v>34.476894669242803</v>
      </c>
      <c r="E1823">
        <v>9.2882592812302693</v>
      </c>
      <c r="F1823">
        <v>0.48912404422854999</v>
      </c>
      <c r="G1823">
        <v>0.85213794891065098</v>
      </c>
      <c r="H1823">
        <v>8.9370078740157393</v>
      </c>
      <c r="I1823">
        <v>4.3440419229892901</v>
      </c>
    </row>
    <row r="1824" spans="1:9" x14ac:dyDescent="0.25">
      <c r="A1824">
        <v>1822</v>
      </c>
      <c r="B1824">
        <v>80.865577119509695</v>
      </c>
      <c r="C1824">
        <v>157.80226431216099</v>
      </c>
      <c r="D1824">
        <v>38.330208558064797</v>
      </c>
      <c r="E1824">
        <v>6.7442199341281004</v>
      </c>
      <c r="F1824">
        <v>0.45575613927554898</v>
      </c>
      <c r="G1824">
        <v>0.921642718194563</v>
      </c>
      <c r="H1824">
        <v>8.8374306106264804</v>
      </c>
      <c r="I1824">
        <v>3.0790483499616199</v>
      </c>
    </row>
    <row r="1825" spans="1:9" x14ac:dyDescent="0.25">
      <c r="A1825">
        <v>1823</v>
      </c>
      <c r="B1825">
        <v>98.452807283763207</v>
      </c>
      <c r="C1825">
        <v>165.40288099825599</v>
      </c>
      <c r="D1825">
        <v>40.073171215408401</v>
      </c>
      <c r="E1825">
        <v>8.8472939118854192</v>
      </c>
      <c r="F1825">
        <v>0.50229895159720095</v>
      </c>
      <c r="G1825">
        <v>0.91961151608633696</v>
      </c>
      <c r="H1825">
        <v>11.338929695697701</v>
      </c>
      <c r="I1825">
        <v>3.0861692163596599</v>
      </c>
    </row>
    <row r="1826" spans="1:9" x14ac:dyDescent="0.25">
      <c r="A1826">
        <v>1824</v>
      </c>
      <c r="B1826">
        <v>97.083894164284999</v>
      </c>
      <c r="C1826">
        <v>146.162616934158</v>
      </c>
      <c r="D1826">
        <v>35.145185016787103</v>
      </c>
      <c r="E1826">
        <v>10.0725156541855</v>
      </c>
      <c r="F1826">
        <v>0.52706262444149599</v>
      </c>
      <c r="G1826">
        <v>0.88997245315916096</v>
      </c>
      <c r="H1826">
        <v>7.60566801619433</v>
      </c>
      <c r="I1826">
        <v>3.2226425290462002</v>
      </c>
    </row>
    <row r="1827" spans="1:9" x14ac:dyDescent="0.25">
      <c r="A1827">
        <v>1825</v>
      </c>
      <c r="B1827">
        <v>99.816598699437804</v>
      </c>
      <c r="C1827">
        <v>148.111100967683</v>
      </c>
      <c r="D1827">
        <v>25.480699825071898</v>
      </c>
      <c r="E1827">
        <v>9.7714213943870707</v>
      </c>
      <c r="F1827">
        <v>0.62435354943449295</v>
      </c>
      <c r="G1827">
        <v>0.88678204123524296</v>
      </c>
      <c r="H1827">
        <v>6.9565217391304301</v>
      </c>
      <c r="I1827">
        <v>4.1116816431322203</v>
      </c>
    </row>
    <row r="1828" spans="1:9" x14ac:dyDescent="0.25">
      <c r="A1828">
        <v>1826</v>
      </c>
      <c r="B1828">
        <v>88.333171834625304</v>
      </c>
      <c r="C1828">
        <v>186.48197513812099</v>
      </c>
      <c r="D1828">
        <v>22.8671448003109</v>
      </c>
      <c r="E1828">
        <v>6.2763175268303399</v>
      </c>
      <c r="F1828">
        <v>0.56370506943044496</v>
      </c>
      <c r="G1828">
        <v>0.92555528106698204</v>
      </c>
      <c r="H1828">
        <v>6.7611464968152797</v>
      </c>
      <c r="I1828">
        <v>2.6994936708860702</v>
      </c>
    </row>
    <row r="1829" spans="1:9" x14ac:dyDescent="0.25">
      <c r="A1829">
        <v>1827</v>
      </c>
      <c r="B1829">
        <v>57.356851940584498</v>
      </c>
      <c r="C1829">
        <v>109.93030212383999</v>
      </c>
      <c r="D1829">
        <v>44.572599747744</v>
      </c>
      <c r="E1829">
        <v>5.4768772284712304</v>
      </c>
      <c r="F1829">
        <v>0.34637888500561598</v>
      </c>
      <c r="G1829">
        <v>0.91056120717296496</v>
      </c>
      <c r="H1829">
        <v>10.607562595809901</v>
      </c>
      <c r="I1829">
        <v>3.3215603584607201</v>
      </c>
    </row>
    <row r="1830" spans="1:9" x14ac:dyDescent="0.25">
      <c r="A1830">
        <v>1828</v>
      </c>
      <c r="B1830">
        <v>54.080748228186302</v>
      </c>
      <c r="C1830">
        <v>126.48675319624699</v>
      </c>
      <c r="D1830">
        <v>41.852685799971603</v>
      </c>
      <c r="E1830">
        <v>12.709335095633399</v>
      </c>
      <c r="F1830">
        <v>0.33088584524093501</v>
      </c>
      <c r="G1830">
        <v>0.84309842110545496</v>
      </c>
      <c r="H1830">
        <v>9.2440828402366808</v>
      </c>
      <c r="I1830">
        <v>4.8566768994627703</v>
      </c>
    </row>
    <row r="1831" spans="1:9" x14ac:dyDescent="0.25">
      <c r="A1831">
        <v>1829</v>
      </c>
      <c r="B1831">
        <v>91.793041163608706</v>
      </c>
      <c r="C1831">
        <v>172.56201885471901</v>
      </c>
      <c r="D1831">
        <v>39.497546693352596</v>
      </c>
      <c r="E1831">
        <v>5.2857291739294201</v>
      </c>
      <c r="F1831">
        <v>0.46633489722544602</v>
      </c>
      <c r="G1831">
        <v>0.94237293147989598</v>
      </c>
      <c r="H1831">
        <v>7.6753821399839097</v>
      </c>
      <c r="I1831">
        <v>2.6442976976619601</v>
      </c>
    </row>
    <row r="1832" spans="1:9" x14ac:dyDescent="0.25">
      <c r="A1832">
        <v>1830</v>
      </c>
      <c r="B1832">
        <v>60.765541740674898</v>
      </c>
      <c r="C1832">
        <v>110.99770480225899</v>
      </c>
      <c r="D1832">
        <v>48.092772412387397</v>
      </c>
      <c r="E1832">
        <v>7.7923575124988096</v>
      </c>
      <c r="F1832">
        <v>0.33858821179745802</v>
      </c>
      <c r="G1832">
        <v>0.87643539427338901</v>
      </c>
      <c r="H1832">
        <v>10.3053398058252</v>
      </c>
      <c r="I1832">
        <v>3.6206700738216901</v>
      </c>
    </row>
    <row r="1833" spans="1:9" x14ac:dyDescent="0.25">
      <c r="A1833">
        <v>1831</v>
      </c>
      <c r="B1833">
        <v>54.1825430727609</v>
      </c>
      <c r="C1833">
        <v>154.65732914754801</v>
      </c>
      <c r="D1833">
        <v>45.3930462099934</v>
      </c>
      <c r="E1833">
        <v>6.7271280675901401</v>
      </c>
      <c r="F1833">
        <v>0.30810319021249399</v>
      </c>
      <c r="G1833">
        <v>0.91498513325725495</v>
      </c>
      <c r="H1833">
        <v>9.2590397154712498</v>
      </c>
      <c r="I1833">
        <v>3.5949900793650702</v>
      </c>
    </row>
    <row r="1834" spans="1:9" x14ac:dyDescent="0.25">
      <c r="A1834">
        <v>1832</v>
      </c>
      <c r="B1834">
        <v>91.5541390300628</v>
      </c>
      <c r="C1834">
        <v>154.61823229986101</v>
      </c>
      <c r="D1834">
        <v>36.321572209192702</v>
      </c>
      <c r="E1834">
        <v>14.335371502194601</v>
      </c>
      <c r="F1834">
        <v>0.489866052700067</v>
      </c>
      <c r="G1834">
        <v>0.86724786633010897</v>
      </c>
      <c r="H1834">
        <v>6.92846385542168</v>
      </c>
      <c r="I1834">
        <v>6.0754649499284596</v>
      </c>
    </row>
    <row r="1835" spans="1:9" x14ac:dyDescent="0.25">
      <c r="A1835">
        <v>1833</v>
      </c>
      <c r="B1835">
        <v>94.243587133550406</v>
      </c>
      <c r="C1835">
        <v>188.375123395853</v>
      </c>
      <c r="D1835">
        <v>36.723402492073603</v>
      </c>
      <c r="E1835">
        <v>6.6421608033305404</v>
      </c>
      <c r="F1835">
        <v>0.48915212117352702</v>
      </c>
      <c r="G1835">
        <v>0.93437850288780699</v>
      </c>
      <c r="H1835">
        <v>7.5325417766051004</v>
      </c>
      <c r="I1835">
        <v>3.0996925779534399</v>
      </c>
    </row>
    <row r="1836" spans="1:9" x14ac:dyDescent="0.25">
      <c r="A1836">
        <v>1834</v>
      </c>
      <c r="B1836">
        <v>96.512637304041803</v>
      </c>
      <c r="C1836">
        <v>172.04546153846101</v>
      </c>
      <c r="D1836">
        <v>36.042813188190699</v>
      </c>
      <c r="E1836">
        <v>6.0259317547839499</v>
      </c>
      <c r="F1836">
        <v>0.49020194243862197</v>
      </c>
      <c r="G1836">
        <v>0.93531171596611795</v>
      </c>
      <c r="H1836">
        <v>7.6182065217391299</v>
      </c>
      <c r="I1836">
        <v>2.4698492462311501</v>
      </c>
    </row>
    <row r="1837" spans="1:9" x14ac:dyDescent="0.25">
      <c r="A1837">
        <v>1835</v>
      </c>
      <c r="B1837">
        <v>77.811485642946295</v>
      </c>
      <c r="C1837">
        <v>157.28114693410501</v>
      </c>
      <c r="D1837">
        <v>41.675413870926597</v>
      </c>
      <c r="E1837">
        <v>8.6551747998192905</v>
      </c>
      <c r="F1837">
        <v>0.43963257964528002</v>
      </c>
      <c r="G1837">
        <v>0.88831987866511597</v>
      </c>
      <c r="H1837">
        <v>10.3389830508474</v>
      </c>
      <c r="I1837">
        <v>3.5966233766233699</v>
      </c>
    </row>
    <row r="1838" spans="1:9" x14ac:dyDescent="0.25">
      <c r="A1838">
        <v>1836</v>
      </c>
      <c r="B1838">
        <v>59.220332806996197</v>
      </c>
      <c r="C1838">
        <v>184.33997679622101</v>
      </c>
      <c r="D1838">
        <v>42.0865963139738</v>
      </c>
      <c r="E1838">
        <v>6.0993863915159396</v>
      </c>
      <c r="F1838">
        <v>0.33071811937286599</v>
      </c>
      <c r="G1838">
        <v>0.94402280162829499</v>
      </c>
      <c r="H1838">
        <v>7.9550332141032101</v>
      </c>
      <c r="I1838">
        <v>2.9663017447827502</v>
      </c>
    </row>
    <row r="1839" spans="1:9" x14ac:dyDescent="0.25">
      <c r="A1839">
        <v>1837</v>
      </c>
      <c r="B1839">
        <v>58.813396375098499</v>
      </c>
      <c r="C1839">
        <v>186.40487696495001</v>
      </c>
      <c r="D1839">
        <v>41.971426112303</v>
      </c>
      <c r="E1839">
        <v>7.1010342404328597</v>
      </c>
      <c r="F1839">
        <v>0.35262390832421597</v>
      </c>
      <c r="G1839">
        <v>0.92494482065716999</v>
      </c>
      <c r="H1839">
        <v>8.8137626262626192</v>
      </c>
      <c r="I1839">
        <v>2.8342326786099701</v>
      </c>
    </row>
    <row r="1840" spans="1:9" x14ac:dyDescent="0.25">
      <c r="A1840">
        <v>1838</v>
      </c>
      <c r="B1840">
        <v>59.122913209020702</v>
      </c>
      <c r="C1840">
        <v>147.68092717828</v>
      </c>
      <c r="D1840">
        <v>37.795975355124597</v>
      </c>
      <c r="E1840">
        <v>9.7962822257430293</v>
      </c>
      <c r="F1840">
        <v>0.37858188578956598</v>
      </c>
      <c r="G1840">
        <v>0.914446995828746</v>
      </c>
      <c r="H1840">
        <v>7.4326765188834099</v>
      </c>
      <c r="I1840">
        <v>3.9914514368861398</v>
      </c>
    </row>
    <row r="1841" spans="1:9" x14ac:dyDescent="0.25">
      <c r="A1841">
        <v>1839</v>
      </c>
      <c r="B1841">
        <v>94.344192634560898</v>
      </c>
      <c r="C1841">
        <v>184.91639456951299</v>
      </c>
      <c r="D1841">
        <v>31.391069328613</v>
      </c>
      <c r="E1841">
        <v>10.3007410345949</v>
      </c>
      <c r="F1841">
        <v>0.58256284631140498</v>
      </c>
      <c r="G1841">
        <v>0.91252579097202602</v>
      </c>
      <c r="H1841">
        <v>5.6881303335919302</v>
      </c>
      <c r="I1841">
        <v>3.6362660944205998</v>
      </c>
    </row>
    <row r="1842" spans="1:9" x14ac:dyDescent="0.25">
      <c r="A1842">
        <v>1840</v>
      </c>
      <c r="B1842">
        <v>58.212763366216002</v>
      </c>
      <c r="C1842">
        <v>119.99621068586499</v>
      </c>
      <c r="D1842">
        <v>38.239088971264501</v>
      </c>
      <c r="E1842">
        <v>4.7523339752156897</v>
      </c>
      <c r="F1842">
        <v>0.34948402296401698</v>
      </c>
      <c r="G1842">
        <v>0.92748459557458596</v>
      </c>
      <c r="H1842">
        <v>7.0596026490066199</v>
      </c>
      <c r="I1842">
        <v>3.06088435374149</v>
      </c>
    </row>
    <row r="1843" spans="1:9" x14ac:dyDescent="0.25">
      <c r="A1843">
        <v>1841</v>
      </c>
      <c r="B1843">
        <v>61.095980311730898</v>
      </c>
      <c r="C1843">
        <v>143.714942920429</v>
      </c>
      <c r="D1843">
        <v>36.608216170760301</v>
      </c>
      <c r="E1843">
        <v>13.679572846098299</v>
      </c>
      <c r="F1843">
        <v>0.37144363963070798</v>
      </c>
      <c r="G1843">
        <v>0.84433160629153803</v>
      </c>
      <c r="H1843">
        <v>6.7230142566191402</v>
      </c>
      <c r="I1843">
        <v>5.4079701120796999</v>
      </c>
    </row>
    <row r="1844" spans="1:9" x14ac:dyDescent="0.25">
      <c r="A1844">
        <v>1842</v>
      </c>
      <c r="B1844">
        <v>67.455735339585701</v>
      </c>
      <c r="C1844">
        <v>188.130202993643</v>
      </c>
      <c r="D1844">
        <v>34.375571888994898</v>
      </c>
      <c r="E1844">
        <v>8.3851042759661603</v>
      </c>
      <c r="F1844">
        <v>0.40225417380079298</v>
      </c>
      <c r="G1844">
        <v>0.89898579971584702</v>
      </c>
      <c r="H1844">
        <v>6.6869095816464199</v>
      </c>
      <c r="I1844">
        <v>2.73110424276482</v>
      </c>
    </row>
    <row r="1845" spans="1:9" x14ac:dyDescent="0.25">
      <c r="A1845">
        <v>1843</v>
      </c>
      <c r="B1845">
        <v>106.20994984133399</v>
      </c>
      <c r="C1845">
        <v>186.28670857655999</v>
      </c>
      <c r="D1845">
        <v>34.647597400857997</v>
      </c>
      <c r="E1845">
        <v>5.1513069821694302</v>
      </c>
      <c r="F1845">
        <v>0.53258433086992996</v>
      </c>
      <c r="G1845">
        <v>0.94039401283882096</v>
      </c>
      <c r="H1845">
        <v>6.2096905537459204</v>
      </c>
      <c r="I1845">
        <v>2.5737187910643802</v>
      </c>
    </row>
    <row r="1846" spans="1:9" x14ac:dyDescent="0.25">
      <c r="A1846">
        <v>1844</v>
      </c>
      <c r="B1846">
        <v>70.652473326867096</v>
      </c>
      <c r="C1846">
        <v>193.028010825439</v>
      </c>
      <c r="D1846">
        <v>38.535229481934302</v>
      </c>
      <c r="E1846">
        <v>6.5760637729989204</v>
      </c>
      <c r="F1846">
        <v>0.42105442520278502</v>
      </c>
      <c r="G1846">
        <v>0.93135853818400804</v>
      </c>
      <c r="H1846">
        <v>7.9536019536019502</v>
      </c>
      <c r="I1846">
        <v>2.8162139219015199</v>
      </c>
    </row>
    <row r="1847" spans="1:9" x14ac:dyDescent="0.25">
      <c r="A1847">
        <v>1845</v>
      </c>
      <c r="B1847">
        <v>67.650151328326402</v>
      </c>
      <c r="C1847">
        <v>146.20901752132801</v>
      </c>
      <c r="D1847">
        <v>40.594211854572997</v>
      </c>
      <c r="E1847">
        <v>11.5309012154779</v>
      </c>
      <c r="F1847">
        <v>0.395462685392791</v>
      </c>
      <c r="G1847">
        <v>0.86686720932972705</v>
      </c>
      <c r="H1847">
        <v>8.7535763728657106</v>
      </c>
      <c r="I1847">
        <v>3.73116634799235</v>
      </c>
    </row>
    <row r="1848" spans="1:9" x14ac:dyDescent="0.25">
      <c r="A1848">
        <v>1846</v>
      </c>
      <c r="B1848">
        <v>92.586322188449799</v>
      </c>
      <c r="C1848">
        <v>165.435950027969</v>
      </c>
      <c r="D1848">
        <v>40.939695039279201</v>
      </c>
      <c r="E1848">
        <v>8.4244818017054293</v>
      </c>
      <c r="F1848">
        <v>0.49388672764975999</v>
      </c>
      <c r="G1848">
        <v>0.89816652413138798</v>
      </c>
      <c r="H1848">
        <v>13.540816326530599</v>
      </c>
      <c r="I1848">
        <v>3.3974683544303699</v>
      </c>
    </row>
    <row r="1849" spans="1:9" x14ac:dyDescent="0.25">
      <c r="A1849">
        <v>1847</v>
      </c>
      <c r="B1849">
        <v>112.2390678188</v>
      </c>
      <c r="C1849">
        <v>185.47539312754799</v>
      </c>
      <c r="D1849">
        <v>34.87927694223</v>
      </c>
      <c r="E1849">
        <v>5.0035085536957498</v>
      </c>
      <c r="F1849">
        <v>0.56693910590958496</v>
      </c>
      <c r="G1849">
        <v>0.94257293371305195</v>
      </c>
      <c r="H1849">
        <v>11.2099400171379</v>
      </c>
      <c r="I1849">
        <v>2.5367231638418</v>
      </c>
    </row>
    <row r="1850" spans="1:9" x14ac:dyDescent="0.25">
      <c r="A1850">
        <v>1848</v>
      </c>
      <c r="B1850">
        <v>74.116341178434297</v>
      </c>
      <c r="C1850">
        <v>190.29107803882999</v>
      </c>
      <c r="D1850">
        <v>45.3575832194255</v>
      </c>
      <c r="E1850">
        <v>7.5631537845886898</v>
      </c>
      <c r="F1850">
        <v>0.41673128486569899</v>
      </c>
      <c r="G1850">
        <v>0.92948913172806902</v>
      </c>
      <c r="H1850">
        <v>10.7652495378927</v>
      </c>
      <c r="I1850">
        <v>3.3063640848544602</v>
      </c>
    </row>
    <row r="1851" spans="1:9" x14ac:dyDescent="0.25">
      <c r="A1851">
        <v>1849</v>
      </c>
      <c r="B1851">
        <v>66.236263736263695</v>
      </c>
      <c r="C1851">
        <v>122.80692410119801</v>
      </c>
      <c r="D1851">
        <v>43.998802604697403</v>
      </c>
      <c r="E1851">
        <v>23.4975059740093</v>
      </c>
      <c r="F1851">
        <v>0.374380821543981</v>
      </c>
      <c r="G1851">
        <v>0.68926816966122595</v>
      </c>
      <c r="H1851">
        <v>10.444996451383901</v>
      </c>
      <c r="I1851">
        <v>6.7915194346289702</v>
      </c>
    </row>
    <row r="1852" spans="1:9" x14ac:dyDescent="0.25">
      <c r="A1852">
        <v>1850</v>
      </c>
      <c r="B1852">
        <v>80.990818387708799</v>
      </c>
      <c r="C1852">
        <v>179.512370833939</v>
      </c>
      <c r="D1852">
        <v>29.105708728362998</v>
      </c>
      <c r="E1852">
        <v>7.1225723042826798</v>
      </c>
      <c r="F1852">
        <v>0.49412500991005498</v>
      </c>
      <c r="G1852">
        <v>0.91402716784582305</v>
      </c>
      <c r="H1852">
        <v>5.3843784994400803</v>
      </c>
      <c r="I1852">
        <v>2.6459863256520602</v>
      </c>
    </row>
    <row r="1853" spans="1:9" x14ac:dyDescent="0.25">
      <c r="A1853">
        <v>1851</v>
      </c>
      <c r="B1853">
        <v>71.618352310783607</v>
      </c>
      <c r="C1853">
        <v>201.747451467068</v>
      </c>
      <c r="D1853">
        <v>35.9916130486748</v>
      </c>
      <c r="E1853">
        <v>6.5493874934555096</v>
      </c>
      <c r="F1853">
        <v>0.41428805625392501</v>
      </c>
      <c r="G1853">
        <v>0.93107275468450201</v>
      </c>
      <c r="H1853">
        <v>8.0523353967360691</v>
      </c>
      <c r="I1853">
        <v>2.56444593237361</v>
      </c>
    </row>
    <row r="1854" spans="1:9" x14ac:dyDescent="0.25">
      <c r="A1854">
        <v>1852</v>
      </c>
      <c r="B1854">
        <v>90.252604430059606</v>
      </c>
      <c r="C1854">
        <v>122.431643625192</v>
      </c>
      <c r="D1854">
        <v>26.331002918855098</v>
      </c>
      <c r="E1854">
        <v>26.0760143232439</v>
      </c>
      <c r="F1854">
        <v>0.56095126131012396</v>
      </c>
      <c r="G1854">
        <v>0.67337684954135502</v>
      </c>
      <c r="H1854">
        <v>5.9699160447761104</v>
      </c>
      <c r="I1854">
        <v>8.1439393939393891</v>
      </c>
    </row>
    <row r="1855" spans="1:9" x14ac:dyDescent="0.25">
      <c r="A1855">
        <v>1853</v>
      </c>
      <c r="B1855">
        <v>67.323417652806398</v>
      </c>
      <c r="C1855">
        <v>216.371280476099</v>
      </c>
      <c r="D1855">
        <v>41.923911034570203</v>
      </c>
      <c r="E1855">
        <v>3.2854356971806999</v>
      </c>
      <c r="F1855">
        <v>0.39228068963159102</v>
      </c>
      <c r="G1855">
        <v>0.96192865774888103</v>
      </c>
      <c r="H1855">
        <v>8.2554517133956296</v>
      </c>
      <c r="I1855">
        <v>2.1637286324786298</v>
      </c>
    </row>
    <row r="1856" spans="1:9" x14ac:dyDescent="0.25">
      <c r="A1856">
        <v>1854</v>
      </c>
      <c r="B1856">
        <v>83.379084297859194</v>
      </c>
      <c r="C1856">
        <v>158.60879541108901</v>
      </c>
      <c r="D1856">
        <v>30.856859320171299</v>
      </c>
      <c r="E1856">
        <v>10.576507643641101</v>
      </c>
      <c r="F1856">
        <v>0.48634731718957103</v>
      </c>
      <c r="G1856">
        <v>0.88569644707611095</v>
      </c>
      <c r="H1856">
        <v>6.2060900264783703</v>
      </c>
      <c r="I1856">
        <v>4.1925311203319504</v>
      </c>
    </row>
    <row r="1857" spans="1:9" x14ac:dyDescent="0.25">
      <c r="A1857">
        <v>1855</v>
      </c>
      <c r="B1857">
        <v>67.760603635532107</v>
      </c>
      <c r="C1857">
        <v>165.74065795906901</v>
      </c>
      <c r="D1857">
        <v>35.363177163332402</v>
      </c>
      <c r="E1857">
        <v>11.460775778727999</v>
      </c>
      <c r="F1857">
        <v>0.395276893571398</v>
      </c>
      <c r="G1857">
        <v>0.87783822705485204</v>
      </c>
      <c r="H1857">
        <v>5.3889980353634499</v>
      </c>
      <c r="I1857">
        <v>4.0339832869080698</v>
      </c>
    </row>
    <row r="1858" spans="1:9" x14ac:dyDescent="0.25">
      <c r="A1858">
        <v>1856</v>
      </c>
      <c r="B1858">
        <v>59.929647058823498</v>
      </c>
      <c r="C1858">
        <v>162.89876711232</v>
      </c>
      <c r="D1858">
        <v>35.971511384239001</v>
      </c>
      <c r="E1858">
        <v>6.1503365178205396</v>
      </c>
      <c r="F1858">
        <v>0.36372050852716398</v>
      </c>
      <c r="G1858">
        <v>0.92661375869908402</v>
      </c>
      <c r="H1858">
        <v>5.9301619433198303</v>
      </c>
      <c r="I1858">
        <v>2.86872185659854</v>
      </c>
    </row>
    <row r="1859" spans="1:9" x14ac:dyDescent="0.25">
      <c r="A1859">
        <v>1857</v>
      </c>
      <c r="B1859">
        <v>60.855546502153402</v>
      </c>
      <c r="C1859">
        <v>154.67970025938999</v>
      </c>
      <c r="D1859">
        <v>30.946576258794799</v>
      </c>
      <c r="E1859">
        <v>12.100308934840401</v>
      </c>
      <c r="F1859">
        <v>0.38228319346501499</v>
      </c>
      <c r="G1859">
        <v>0.86932951709874196</v>
      </c>
      <c r="H1859">
        <v>4.81809095452273</v>
      </c>
      <c r="I1859">
        <v>4.1318197221280899</v>
      </c>
    </row>
    <row r="1860" spans="1:9" x14ac:dyDescent="0.25">
      <c r="A1860">
        <v>1858</v>
      </c>
      <c r="B1860">
        <v>69.007482445032807</v>
      </c>
      <c r="C1860">
        <v>158.06420461959999</v>
      </c>
      <c r="D1860">
        <v>32.434930811276701</v>
      </c>
      <c r="E1860">
        <v>9.5861790989689801</v>
      </c>
      <c r="F1860">
        <v>0.42193783182655298</v>
      </c>
      <c r="G1860">
        <v>0.88173805519455695</v>
      </c>
      <c r="H1860">
        <v>5.5070904645476704</v>
      </c>
      <c r="I1860">
        <v>3.53912685337726</v>
      </c>
    </row>
    <row r="1861" spans="1:9" x14ac:dyDescent="0.25">
      <c r="A1861">
        <v>1859</v>
      </c>
      <c r="B1861">
        <v>63.267943687976</v>
      </c>
      <c r="C1861">
        <v>170.78788037500601</v>
      </c>
      <c r="D1861">
        <v>34.1661398787219</v>
      </c>
      <c r="E1861">
        <v>4.5164711044156203</v>
      </c>
      <c r="F1861">
        <v>0.38136541112108402</v>
      </c>
      <c r="G1861">
        <v>0.94311136981523103</v>
      </c>
      <c r="H1861">
        <v>5.4836956521739104</v>
      </c>
      <c r="I1861">
        <v>2.3945256225560798</v>
      </c>
    </row>
    <row r="1862" spans="1:9" x14ac:dyDescent="0.25">
      <c r="A1862">
        <v>1860</v>
      </c>
      <c r="B1862">
        <v>66.607169770696501</v>
      </c>
      <c r="C1862">
        <v>136.91201353637899</v>
      </c>
      <c r="D1862">
        <v>32.338363436622103</v>
      </c>
      <c r="E1862">
        <v>11.183671046167699</v>
      </c>
      <c r="F1862">
        <v>0.40483352031972197</v>
      </c>
      <c r="G1862">
        <v>0.844574974065886</v>
      </c>
      <c r="H1862">
        <v>5.3599088838268703</v>
      </c>
      <c r="I1862">
        <v>4.2257053291536</v>
      </c>
    </row>
    <row r="1863" spans="1:9" x14ac:dyDescent="0.25">
      <c r="A1863">
        <v>1861</v>
      </c>
      <c r="B1863">
        <v>74.757155331328207</v>
      </c>
      <c r="C1863">
        <v>158.70001265502401</v>
      </c>
      <c r="D1863">
        <v>35.293749083346</v>
      </c>
      <c r="E1863">
        <v>8.0730544780381308</v>
      </c>
      <c r="F1863">
        <v>0.44605346732610102</v>
      </c>
      <c r="G1863">
        <v>0.90527045766150305</v>
      </c>
      <c r="H1863">
        <v>6.3586783439490402</v>
      </c>
      <c r="I1863">
        <v>3.6448643410852699</v>
      </c>
    </row>
    <row r="1864" spans="1:9" x14ac:dyDescent="0.25">
      <c r="A1864">
        <v>1862</v>
      </c>
      <c r="B1864">
        <v>72.267135325131804</v>
      </c>
      <c r="C1864">
        <v>171.029406646946</v>
      </c>
      <c r="D1864">
        <v>33.959043119459302</v>
      </c>
      <c r="E1864">
        <v>7.17202712946363</v>
      </c>
      <c r="F1864">
        <v>0.43227007220479902</v>
      </c>
      <c r="G1864">
        <v>0.91615502089973599</v>
      </c>
      <c r="H1864">
        <v>5.5488099344601496</v>
      </c>
      <c r="I1864">
        <v>3.1591280653950902</v>
      </c>
    </row>
    <row r="1865" spans="1:9" x14ac:dyDescent="0.25">
      <c r="A1865">
        <v>1863</v>
      </c>
      <c r="B1865">
        <v>74.658175355450197</v>
      </c>
      <c r="C1865">
        <v>145.71467302895499</v>
      </c>
      <c r="D1865">
        <v>32.849406570750901</v>
      </c>
      <c r="E1865">
        <v>12.0927667549684</v>
      </c>
      <c r="F1865">
        <v>0.438187560875267</v>
      </c>
      <c r="G1865">
        <v>0.85446719825935102</v>
      </c>
      <c r="H1865">
        <v>6.8175846387064096</v>
      </c>
      <c r="I1865">
        <v>4.5611814345991499</v>
      </c>
    </row>
    <row r="1866" spans="1:9" x14ac:dyDescent="0.25">
      <c r="A1866">
        <v>1864</v>
      </c>
      <c r="B1866">
        <v>83.119111614089604</v>
      </c>
      <c r="C1866">
        <v>158.529411764705</v>
      </c>
      <c r="D1866">
        <v>35.726125548525303</v>
      </c>
      <c r="E1866">
        <v>8.4333852302403098</v>
      </c>
      <c r="F1866">
        <v>0.48940105299112802</v>
      </c>
      <c r="G1866">
        <v>0.89080677757649396</v>
      </c>
      <c r="H1866">
        <v>8.2523649679584992</v>
      </c>
      <c r="I1866">
        <v>3.2293084915800701</v>
      </c>
    </row>
    <row r="1867" spans="1:9" x14ac:dyDescent="0.25">
      <c r="A1867">
        <v>1865</v>
      </c>
      <c r="B1867">
        <v>75.502277712164599</v>
      </c>
      <c r="C1867">
        <v>114.765367316341</v>
      </c>
      <c r="D1867">
        <v>47.446359422417999</v>
      </c>
      <c r="E1867">
        <v>12.3282383966058</v>
      </c>
      <c r="F1867">
        <v>0.41319613378439202</v>
      </c>
      <c r="G1867">
        <v>0.799805654310769</v>
      </c>
      <c r="H1867">
        <v>11.769426751592301</v>
      </c>
      <c r="I1867">
        <v>4.3379953379953298</v>
      </c>
    </row>
    <row r="1868" spans="1:9" x14ac:dyDescent="0.25">
      <c r="A1868">
        <v>1866</v>
      </c>
      <c r="B1868">
        <v>50.344505564794602</v>
      </c>
      <c r="C1868">
        <v>196.82126858985799</v>
      </c>
      <c r="D1868">
        <v>43.852010822164303</v>
      </c>
      <c r="E1868">
        <v>7.7238087836037597</v>
      </c>
      <c r="F1868">
        <v>0.307736968638814</v>
      </c>
      <c r="G1868">
        <v>0.93277167924756699</v>
      </c>
      <c r="H1868">
        <v>8.8981277533039602</v>
      </c>
      <c r="I1868">
        <v>3.6134405514072299</v>
      </c>
    </row>
    <row r="1869" spans="1:9" x14ac:dyDescent="0.25">
      <c r="A1869">
        <v>1867</v>
      </c>
      <c r="B1869">
        <v>49.635454740915897</v>
      </c>
      <c r="C1869">
        <v>180.18567939996501</v>
      </c>
      <c r="D1869">
        <v>40.849541736433103</v>
      </c>
      <c r="E1869">
        <v>6.1438596140129302</v>
      </c>
      <c r="F1869">
        <v>0.31392585045633298</v>
      </c>
      <c r="G1869">
        <v>0.93055215062689201</v>
      </c>
      <c r="H1869">
        <v>9.0569591180523599</v>
      </c>
      <c r="I1869">
        <v>2.6529585798816502</v>
      </c>
    </row>
    <row r="1870" spans="1:9" x14ac:dyDescent="0.25">
      <c r="A1870">
        <v>1868</v>
      </c>
      <c r="B1870">
        <v>51.7826666666666</v>
      </c>
      <c r="C1870">
        <v>190.79743285513899</v>
      </c>
      <c r="D1870">
        <v>37.542527509511999</v>
      </c>
      <c r="E1870">
        <v>4.9635780760832899</v>
      </c>
      <c r="F1870">
        <v>0.32988266298546398</v>
      </c>
      <c r="G1870">
        <v>0.94350088136199095</v>
      </c>
      <c r="H1870">
        <v>8.4119601328903606</v>
      </c>
      <c r="I1870">
        <v>2.6272475795297301</v>
      </c>
    </row>
    <row r="1871" spans="1:9" x14ac:dyDescent="0.25">
      <c r="A1871">
        <v>1869</v>
      </c>
      <c r="B1871">
        <v>90.547967154015595</v>
      </c>
      <c r="C1871">
        <v>182.90759341100801</v>
      </c>
      <c r="D1871">
        <v>33.855502018803499</v>
      </c>
      <c r="E1871">
        <v>7.3643849079746504</v>
      </c>
      <c r="F1871">
        <v>0.47025950991410098</v>
      </c>
      <c r="G1871">
        <v>0.92301218222100501</v>
      </c>
      <c r="H1871">
        <v>6.7892903787548899</v>
      </c>
      <c r="I1871">
        <v>3.3481522645179198</v>
      </c>
    </row>
    <row r="1872" spans="1:9" x14ac:dyDescent="0.25">
      <c r="A1872">
        <v>1870</v>
      </c>
      <c r="B1872">
        <v>87.443998109640802</v>
      </c>
      <c r="C1872">
        <v>159.66332191222</v>
      </c>
      <c r="D1872">
        <v>41.084986974648601</v>
      </c>
      <c r="E1872">
        <v>6.5543401398097796</v>
      </c>
      <c r="F1872">
        <v>0.45368078748777102</v>
      </c>
      <c r="G1872">
        <v>0.92101300844955702</v>
      </c>
      <c r="H1872">
        <v>9.5673724735322399</v>
      </c>
      <c r="I1872">
        <v>2.8011098130841101</v>
      </c>
    </row>
    <row r="1873" spans="1:9" x14ac:dyDescent="0.25">
      <c r="A1873">
        <v>1871</v>
      </c>
      <c r="B1873">
        <v>83.821687746216</v>
      </c>
      <c r="C1873">
        <v>177.51467387720101</v>
      </c>
      <c r="D1873">
        <v>30.9147917727696</v>
      </c>
      <c r="E1873">
        <v>4.90017608569344</v>
      </c>
      <c r="F1873">
        <v>0.51043667283332295</v>
      </c>
      <c r="G1873">
        <v>0.94327859345450604</v>
      </c>
      <c r="H1873">
        <v>6.0576456310679596</v>
      </c>
      <c r="I1873">
        <v>2.7776988636363602</v>
      </c>
    </row>
    <row r="1874" spans="1:9" x14ac:dyDescent="0.25">
      <c r="A1874">
        <v>1872</v>
      </c>
      <c r="B1874">
        <v>51.607683929101803</v>
      </c>
      <c r="C1874">
        <v>145.84124973611901</v>
      </c>
      <c r="D1874">
        <v>33.509466394626202</v>
      </c>
      <c r="E1874">
        <v>17.1479710817386</v>
      </c>
      <c r="F1874">
        <v>0.32881740450786301</v>
      </c>
      <c r="G1874">
        <v>0.81660975152775195</v>
      </c>
      <c r="H1874">
        <v>6.2938122025097298</v>
      </c>
      <c r="I1874">
        <v>5.7528779739063696</v>
      </c>
    </row>
    <row r="1875" spans="1:9" x14ac:dyDescent="0.25">
      <c r="A1875">
        <v>1873</v>
      </c>
      <c r="B1875">
        <v>91.992342569269496</v>
      </c>
      <c r="C1875">
        <v>123.830618892508</v>
      </c>
      <c r="D1875">
        <v>31.0980735205234</v>
      </c>
      <c r="E1875">
        <v>23.6062429434504</v>
      </c>
      <c r="F1875">
        <v>0.49709435955780101</v>
      </c>
      <c r="G1875">
        <v>0.72890350823480898</v>
      </c>
      <c r="H1875">
        <v>5.2144410613310104</v>
      </c>
      <c r="I1875">
        <v>9.3913043478260807</v>
      </c>
    </row>
    <row r="1876" spans="1:9" x14ac:dyDescent="0.25">
      <c r="A1876">
        <v>1874</v>
      </c>
      <c r="B1876">
        <v>46.833965756594097</v>
      </c>
      <c r="C1876">
        <v>133.854450427621</v>
      </c>
      <c r="D1876">
        <v>31.4540411594968</v>
      </c>
      <c r="E1876">
        <v>4.6645524632523303</v>
      </c>
      <c r="F1876">
        <v>0.30745801197105799</v>
      </c>
      <c r="G1876">
        <v>0.94880938803566806</v>
      </c>
      <c r="H1876">
        <v>5.3323711340206099</v>
      </c>
      <c r="I1876">
        <v>2.8171373863092302</v>
      </c>
    </row>
    <row r="1877" spans="1:9" x14ac:dyDescent="0.25">
      <c r="A1877">
        <v>1875</v>
      </c>
      <c r="B1877">
        <v>50.721337864424903</v>
      </c>
      <c r="C1877">
        <v>149.84481008988101</v>
      </c>
      <c r="D1877">
        <v>31.451876815237402</v>
      </c>
      <c r="E1877">
        <v>7.8793489302410702</v>
      </c>
      <c r="F1877">
        <v>0.331153511702791</v>
      </c>
      <c r="G1877">
        <v>0.91880378660755502</v>
      </c>
      <c r="H1877">
        <v>5.8291617004370204</v>
      </c>
      <c r="I1877">
        <v>3.2935052057511101</v>
      </c>
    </row>
    <row r="1878" spans="1:9" x14ac:dyDescent="0.25">
      <c r="A1878">
        <v>1876</v>
      </c>
      <c r="B1878">
        <v>64.643890012736904</v>
      </c>
      <c r="C1878">
        <v>131.52086657665399</v>
      </c>
      <c r="D1878">
        <v>27.886351464350899</v>
      </c>
      <c r="E1878">
        <v>11.606229062181001</v>
      </c>
      <c r="F1878">
        <v>0.42075310458040299</v>
      </c>
      <c r="G1878">
        <v>0.849934482746181</v>
      </c>
      <c r="H1878">
        <v>4.8436758223126404</v>
      </c>
      <c r="I1878">
        <v>4.9527272727272704</v>
      </c>
    </row>
    <row r="1879" spans="1:9" x14ac:dyDescent="0.25">
      <c r="A1879">
        <v>1877</v>
      </c>
      <c r="B1879">
        <v>61.710361768646699</v>
      </c>
      <c r="C1879">
        <v>169.20104072024401</v>
      </c>
      <c r="D1879">
        <v>42.231805519679199</v>
      </c>
      <c r="E1879">
        <v>5.6289263977601802</v>
      </c>
      <c r="F1879">
        <v>0.34745065201786102</v>
      </c>
      <c r="G1879">
        <v>0.92694934780304294</v>
      </c>
      <c r="H1879">
        <v>9.6480349344978098</v>
      </c>
      <c r="I1879">
        <v>2.7718928678904602</v>
      </c>
    </row>
    <row r="1880" spans="1:9" x14ac:dyDescent="0.25">
      <c r="A1880">
        <v>1878</v>
      </c>
      <c r="B1880">
        <v>54.961762615493903</v>
      </c>
      <c r="C1880">
        <v>114.672099087353</v>
      </c>
      <c r="D1880">
        <v>40.036918631581898</v>
      </c>
      <c r="E1880">
        <v>4.8586050146164004</v>
      </c>
      <c r="F1880">
        <v>0.329227126355434</v>
      </c>
      <c r="G1880">
        <v>0.939208706275792</v>
      </c>
      <c r="H1880">
        <v>8.3621375781694098</v>
      </c>
      <c r="I1880">
        <v>3.4061916199626299</v>
      </c>
    </row>
    <row r="1881" spans="1:9" x14ac:dyDescent="0.25">
      <c r="A1881">
        <v>1879</v>
      </c>
      <c r="B1881">
        <v>55.406836130305997</v>
      </c>
      <c r="C1881">
        <v>162.10686210768901</v>
      </c>
      <c r="D1881">
        <v>38.467505557831998</v>
      </c>
      <c r="E1881">
        <v>6.3524482089826897</v>
      </c>
      <c r="F1881">
        <v>0.33946661666823202</v>
      </c>
      <c r="G1881">
        <v>0.92852742551949896</v>
      </c>
      <c r="H1881">
        <v>8.07869674185463</v>
      </c>
      <c r="I1881">
        <v>2.7793163132842902</v>
      </c>
    </row>
    <row r="1882" spans="1:9" x14ac:dyDescent="0.25">
      <c r="A1882">
        <v>1880</v>
      </c>
      <c r="B1882">
        <v>65.555248618784503</v>
      </c>
      <c r="C1882">
        <v>172.05942622950801</v>
      </c>
      <c r="D1882">
        <v>39.123361700725397</v>
      </c>
      <c r="E1882">
        <v>8.1120124904384792</v>
      </c>
      <c r="F1882">
        <v>0.37713530553768099</v>
      </c>
      <c r="G1882">
        <v>0.91154188649859702</v>
      </c>
      <c r="H1882">
        <v>8.2165314401622709</v>
      </c>
      <c r="I1882">
        <v>3.2948678071539601</v>
      </c>
    </row>
    <row r="1883" spans="1:9" x14ac:dyDescent="0.25">
      <c r="A1883">
        <v>1881</v>
      </c>
      <c r="B1883">
        <v>63.656006560065599</v>
      </c>
      <c r="C1883">
        <v>161.108452138492</v>
      </c>
      <c r="D1883">
        <v>43.921315236064203</v>
      </c>
      <c r="E1883">
        <v>15.723391467819299</v>
      </c>
      <c r="F1883">
        <v>0.35604023898399001</v>
      </c>
      <c r="G1883">
        <v>0.84456648019375702</v>
      </c>
      <c r="H1883">
        <v>10.210815047021899</v>
      </c>
      <c r="I1883">
        <v>6.9113837764144499</v>
      </c>
    </row>
    <row r="1884" spans="1:9" x14ac:dyDescent="0.25">
      <c r="A1884">
        <v>1882</v>
      </c>
      <c r="B1884">
        <v>57.363436607338997</v>
      </c>
      <c r="C1884">
        <v>165.93115209701801</v>
      </c>
      <c r="D1884">
        <v>37.050357159751897</v>
      </c>
      <c r="E1884">
        <v>7.8196985986757204</v>
      </c>
      <c r="F1884">
        <v>0.357450338266118</v>
      </c>
      <c r="G1884">
        <v>0.90371232788064104</v>
      </c>
      <c r="H1884">
        <v>10.6154485049833</v>
      </c>
      <c r="I1884">
        <v>3.4805302402651201</v>
      </c>
    </row>
    <row r="1885" spans="1:9" x14ac:dyDescent="0.25">
      <c r="A1885">
        <v>1883</v>
      </c>
      <c r="B1885">
        <v>47.0270633397312</v>
      </c>
      <c r="C1885">
        <v>149.55335865998899</v>
      </c>
      <c r="D1885">
        <v>36.541142694700397</v>
      </c>
      <c r="E1885">
        <v>7.52107806380425</v>
      </c>
      <c r="F1885">
        <v>0.323399050809627</v>
      </c>
      <c r="G1885">
        <v>0.89116890910803104</v>
      </c>
      <c r="H1885">
        <v>8.9010494752623597</v>
      </c>
      <c r="I1885">
        <v>3.1128443411881799</v>
      </c>
    </row>
    <row r="1886" spans="1:9" x14ac:dyDescent="0.25">
      <c r="A1886">
        <v>1884</v>
      </c>
      <c r="B1886">
        <v>50.568070673607799</v>
      </c>
      <c r="C1886">
        <v>117.345541401273</v>
      </c>
      <c r="D1886">
        <v>34.762836907417601</v>
      </c>
      <c r="E1886">
        <v>22.911307896640601</v>
      </c>
      <c r="F1886">
        <v>0.35713688130885801</v>
      </c>
      <c r="G1886">
        <v>0.72549753746466095</v>
      </c>
      <c r="H1886">
        <v>8.4218094667465504</v>
      </c>
      <c r="I1886">
        <v>8.3125</v>
      </c>
    </row>
    <row r="1887" spans="1:9" x14ac:dyDescent="0.25">
      <c r="A1887">
        <v>1885</v>
      </c>
      <c r="B1887">
        <v>47.706768608050297</v>
      </c>
      <c r="C1887">
        <v>145.034932221063</v>
      </c>
      <c r="D1887">
        <v>36.184625832200503</v>
      </c>
      <c r="E1887">
        <v>6.1808312019475</v>
      </c>
      <c r="F1887">
        <v>0.34077878835909903</v>
      </c>
      <c r="G1887">
        <v>0.91830907170045595</v>
      </c>
      <c r="H1887">
        <v>10.3671189146049</v>
      </c>
      <c r="I1887">
        <v>2.8805394990365998</v>
      </c>
    </row>
    <row r="1888" spans="1:9" x14ac:dyDescent="0.25">
      <c r="A1888">
        <v>1886</v>
      </c>
      <c r="B1888">
        <v>48.023106288929</v>
      </c>
      <c r="C1888">
        <v>167.946782988004</v>
      </c>
      <c r="D1888">
        <v>38.207482483238202</v>
      </c>
      <c r="E1888">
        <v>7.5913555646608204</v>
      </c>
      <c r="F1888">
        <v>0.322146810457624</v>
      </c>
      <c r="G1888">
        <v>0.91159521193100301</v>
      </c>
      <c r="H1888">
        <v>9.65983295368261</v>
      </c>
      <c r="I1888">
        <v>3.2524555349084099</v>
      </c>
    </row>
    <row r="1889" spans="1:9" x14ac:dyDescent="0.25">
      <c r="A1889">
        <v>1887</v>
      </c>
      <c r="B1889">
        <v>46.571975370277897</v>
      </c>
      <c r="C1889">
        <v>134.285986049461</v>
      </c>
      <c r="D1889">
        <v>39.059077503627798</v>
      </c>
      <c r="E1889">
        <v>6.2728550627846804</v>
      </c>
      <c r="F1889">
        <v>0.31499003289613797</v>
      </c>
      <c r="G1889">
        <v>0.92637086270082503</v>
      </c>
      <c r="H1889">
        <v>9.2808132147395099</v>
      </c>
      <c r="I1889">
        <v>3.8277136258660498</v>
      </c>
    </row>
    <row r="1890" spans="1:9" x14ac:dyDescent="0.25">
      <c r="A1890">
        <v>1888</v>
      </c>
      <c r="B1890">
        <v>34.257470231408597</v>
      </c>
      <c r="C1890">
        <v>152.053442133088</v>
      </c>
      <c r="D1890">
        <v>48.678982589720697</v>
      </c>
      <c r="E1890">
        <v>12.752890906124501</v>
      </c>
      <c r="F1890">
        <v>0.22379923682781799</v>
      </c>
      <c r="G1890">
        <v>0.84781635472421901</v>
      </c>
      <c r="H1890">
        <v>12.663499604117099</v>
      </c>
      <c r="I1890">
        <v>4.8906414300736003</v>
      </c>
    </row>
    <row r="1891" spans="1:9" x14ac:dyDescent="0.25">
      <c r="A1891">
        <v>1889</v>
      </c>
      <c r="B1891">
        <v>73.631566548880997</v>
      </c>
      <c r="C1891">
        <v>157.23155588020401</v>
      </c>
      <c r="D1891">
        <v>45.3752239249458</v>
      </c>
      <c r="E1891">
        <v>11.3935852081701</v>
      </c>
      <c r="F1891">
        <v>0.38108597992516302</v>
      </c>
      <c r="G1891">
        <v>0.86684971362996499</v>
      </c>
      <c r="H1891">
        <v>10.28</v>
      </c>
      <c r="I1891">
        <v>4.0103978300180803</v>
      </c>
    </row>
    <row r="1892" spans="1:9" x14ac:dyDescent="0.25">
      <c r="A1892">
        <v>1890</v>
      </c>
      <c r="B1892">
        <v>82.014380352237794</v>
      </c>
      <c r="C1892">
        <v>182.844753505201</v>
      </c>
      <c r="D1892">
        <v>40.751848378007303</v>
      </c>
      <c r="E1892">
        <v>7.8623272869544598</v>
      </c>
      <c r="F1892">
        <v>0.44247231460533798</v>
      </c>
      <c r="G1892">
        <v>0.903084919838265</v>
      </c>
      <c r="H1892">
        <v>8.6709102482495197</v>
      </c>
      <c r="I1892">
        <v>2.9113618049959702</v>
      </c>
    </row>
    <row r="1893" spans="1:9" x14ac:dyDescent="0.25">
      <c r="A1893">
        <v>1891</v>
      </c>
      <c r="B1893">
        <v>48.738688650306699</v>
      </c>
      <c r="C1893">
        <v>163.52637631162801</v>
      </c>
      <c r="D1893">
        <v>39.858211551874703</v>
      </c>
      <c r="E1893">
        <v>11.544468407005899</v>
      </c>
      <c r="F1893">
        <v>0.32238082161272502</v>
      </c>
      <c r="G1893">
        <v>0.86195342320304402</v>
      </c>
      <c r="H1893">
        <v>9.77704678362573</v>
      </c>
      <c r="I1893">
        <v>3.4972258916776702</v>
      </c>
    </row>
    <row r="1894" spans="1:9" x14ac:dyDescent="0.25">
      <c r="A1894">
        <v>1892</v>
      </c>
      <c r="B1894">
        <v>72.852767631357096</v>
      </c>
      <c r="C1894">
        <v>167.772960537957</v>
      </c>
      <c r="D1894">
        <v>32.339224276558397</v>
      </c>
      <c r="E1894">
        <v>9.2355705329642195</v>
      </c>
      <c r="F1894">
        <v>0.46916235489561398</v>
      </c>
      <c r="G1894">
        <v>0.90055553983817904</v>
      </c>
      <c r="H1894">
        <v>8.0841487279843403</v>
      </c>
      <c r="I1894">
        <v>3.2655889145496499</v>
      </c>
    </row>
    <row r="1895" spans="1:9" x14ac:dyDescent="0.25">
      <c r="A1895">
        <v>1893</v>
      </c>
      <c r="B1895">
        <v>79.024559193954602</v>
      </c>
      <c r="C1895">
        <v>118.174642956597</v>
      </c>
      <c r="D1895">
        <v>32.374761210966703</v>
      </c>
      <c r="E1895">
        <v>8.4677049027818008</v>
      </c>
      <c r="F1895">
        <v>0.50547380196244296</v>
      </c>
      <c r="G1895">
        <v>0.87219910845480897</v>
      </c>
      <c r="H1895">
        <v>7.6234875444839796</v>
      </c>
      <c r="I1895">
        <v>3.01720947446336</v>
      </c>
    </row>
    <row r="1896" spans="1:9" x14ac:dyDescent="0.25">
      <c r="A1896">
        <v>1894</v>
      </c>
      <c r="B1896">
        <v>70.614959114959106</v>
      </c>
      <c r="C1896">
        <v>145.31432973805801</v>
      </c>
      <c r="D1896">
        <v>42.244357245375298</v>
      </c>
      <c r="E1896">
        <v>14.976767438503501</v>
      </c>
      <c r="F1896">
        <v>0.38268387319896202</v>
      </c>
      <c r="G1896">
        <v>0.81287888131644004</v>
      </c>
      <c r="H1896">
        <v>10.3886861313868</v>
      </c>
      <c r="I1896">
        <v>5.7750439367310999</v>
      </c>
    </row>
    <row r="1897" spans="1:9" x14ac:dyDescent="0.25">
      <c r="A1897">
        <v>1895</v>
      </c>
      <c r="B1897">
        <v>61.753714634642698</v>
      </c>
      <c r="C1897">
        <v>165.36858486192901</v>
      </c>
      <c r="D1897">
        <v>46.2280823292311</v>
      </c>
      <c r="E1897">
        <v>6.5065874700749804</v>
      </c>
      <c r="F1897">
        <v>0.33611442223575599</v>
      </c>
      <c r="G1897">
        <v>0.91535579973024395</v>
      </c>
      <c r="H1897">
        <v>11.7377289377289</v>
      </c>
      <c r="I1897">
        <v>2.6936592818945702</v>
      </c>
    </row>
    <row r="1898" spans="1:9" x14ac:dyDescent="0.25">
      <c r="A1898">
        <v>1896</v>
      </c>
      <c r="B1898">
        <v>48.589354527938298</v>
      </c>
      <c r="C1898">
        <v>182.002714409471</v>
      </c>
      <c r="D1898">
        <v>49.944461460106403</v>
      </c>
      <c r="E1898">
        <v>6.13658720957336</v>
      </c>
      <c r="F1898">
        <v>0.26705403683373902</v>
      </c>
      <c r="G1898">
        <v>0.93635579044113504</v>
      </c>
      <c r="H1898">
        <v>11.956093189964101</v>
      </c>
      <c r="I1898">
        <v>2.96695570658542</v>
      </c>
    </row>
    <row r="1899" spans="1:9" x14ac:dyDescent="0.25">
      <c r="A1899">
        <v>1897</v>
      </c>
      <c r="B1899">
        <v>49.9858267716535</v>
      </c>
      <c r="C1899">
        <v>135.50474767950399</v>
      </c>
      <c r="D1899">
        <v>48.155285857280901</v>
      </c>
      <c r="E1899">
        <v>4.4306702023210898</v>
      </c>
      <c r="F1899">
        <v>0.27490256682097802</v>
      </c>
      <c r="G1899">
        <v>0.94549760094587498</v>
      </c>
      <c r="H1899">
        <v>13.145873320537399</v>
      </c>
      <c r="I1899">
        <v>2.8704398227071199</v>
      </c>
    </row>
    <row r="1900" spans="1:9" x14ac:dyDescent="0.25">
      <c r="A1900">
        <v>1898</v>
      </c>
      <c r="B1900">
        <v>39.351784209047402</v>
      </c>
      <c r="C1900">
        <v>201.85614879365201</v>
      </c>
      <c r="D1900">
        <v>50.615784493108201</v>
      </c>
      <c r="E1900">
        <v>3.9203561443495398</v>
      </c>
      <c r="F1900">
        <v>0.223567841696408</v>
      </c>
      <c r="G1900">
        <v>0.96083359678883495</v>
      </c>
      <c r="H1900">
        <v>13.064906490648999</v>
      </c>
      <c r="I1900">
        <v>2.4008998342410601</v>
      </c>
    </row>
    <row r="1901" spans="1:9" x14ac:dyDescent="0.25">
      <c r="A1901">
        <v>1899</v>
      </c>
      <c r="B1901">
        <v>45.658650776761</v>
      </c>
      <c r="C1901">
        <v>177.05192409066899</v>
      </c>
      <c r="D1901">
        <v>36.831587545475003</v>
      </c>
      <c r="E1901">
        <v>9.8047909957286699</v>
      </c>
      <c r="F1901">
        <v>0.30101680207611697</v>
      </c>
      <c r="G1901">
        <v>0.887636458321717</v>
      </c>
      <c r="H1901">
        <v>8.4598360655737697</v>
      </c>
      <c r="I1901">
        <v>3.5128617363344001</v>
      </c>
    </row>
    <row r="1902" spans="1:9" x14ac:dyDescent="0.25">
      <c r="A1902">
        <v>1900</v>
      </c>
      <c r="B1902">
        <v>78.635977337110404</v>
      </c>
      <c r="C1902">
        <v>155.873959571938</v>
      </c>
      <c r="D1902">
        <v>38.416935478046902</v>
      </c>
      <c r="E1902">
        <v>11.0307235331453</v>
      </c>
      <c r="F1902">
        <v>0.41258782450335701</v>
      </c>
      <c r="G1902">
        <v>0.88852996977686005</v>
      </c>
      <c r="H1902">
        <v>8.5868400918133094</v>
      </c>
      <c r="I1902">
        <v>3.7966029723991501</v>
      </c>
    </row>
    <row r="1903" spans="1:9" x14ac:dyDescent="0.25">
      <c r="A1903">
        <v>1901</v>
      </c>
      <c r="B1903">
        <v>52.471077242812598</v>
      </c>
      <c r="C1903">
        <v>176.69849189250399</v>
      </c>
      <c r="D1903">
        <v>45.78017751526</v>
      </c>
      <c r="E1903">
        <v>5.5712773992363296</v>
      </c>
      <c r="F1903">
        <v>0.30474325782870998</v>
      </c>
      <c r="G1903">
        <v>0.93109419625425704</v>
      </c>
      <c r="H1903">
        <v>11.6379746835443</v>
      </c>
      <c r="I1903">
        <v>2.7845944103612799</v>
      </c>
    </row>
    <row r="1904" spans="1:9" x14ac:dyDescent="0.25">
      <c r="A1904">
        <v>1902</v>
      </c>
      <c r="B1904">
        <v>60.373789764868597</v>
      </c>
      <c r="C1904">
        <v>127.18756539937201</v>
      </c>
      <c r="D1904">
        <v>37.889058604594197</v>
      </c>
      <c r="E1904">
        <v>15.694598057903301</v>
      </c>
      <c r="F1904">
        <v>0.37388832710373499</v>
      </c>
      <c r="G1904">
        <v>0.82938202108459003</v>
      </c>
      <c r="H1904">
        <v>8.10213618157543</v>
      </c>
      <c r="I1904">
        <v>7.2207721587819398</v>
      </c>
    </row>
    <row r="1905" spans="1:9" x14ac:dyDescent="0.25">
      <c r="A1905">
        <v>1903</v>
      </c>
      <c r="B1905">
        <v>54.578701976874299</v>
      </c>
      <c r="C1905">
        <v>162.699967352269</v>
      </c>
      <c r="D1905">
        <v>39.2279032279028</v>
      </c>
      <c r="E1905">
        <v>15.3562313339997</v>
      </c>
      <c r="F1905">
        <v>0.33129451046189201</v>
      </c>
      <c r="G1905">
        <v>0.814624255052804</v>
      </c>
      <c r="H1905">
        <v>8.37339971550497</v>
      </c>
      <c r="I1905">
        <v>5.3523662551440303</v>
      </c>
    </row>
    <row r="1906" spans="1:9" x14ac:dyDescent="0.25">
      <c r="A1906">
        <v>1904</v>
      </c>
      <c r="B1906">
        <v>55.780357142857099</v>
      </c>
      <c r="C1906">
        <v>166.79214351995</v>
      </c>
      <c r="D1906">
        <v>40.984634783141203</v>
      </c>
      <c r="E1906">
        <v>9.5915502533962194</v>
      </c>
      <c r="F1906">
        <v>0.33708469473736902</v>
      </c>
      <c r="G1906">
        <v>0.87827806026211197</v>
      </c>
      <c r="H1906">
        <v>9.9848389134554605</v>
      </c>
      <c r="I1906">
        <v>3.9270248596631898</v>
      </c>
    </row>
    <row r="1907" spans="1:9" x14ac:dyDescent="0.25">
      <c r="A1907">
        <v>1905</v>
      </c>
      <c r="B1907">
        <v>67.764854462352602</v>
      </c>
      <c r="C1907">
        <v>151.76733911747399</v>
      </c>
      <c r="D1907">
        <v>33.250682481754303</v>
      </c>
      <c r="E1907">
        <v>8.8988501603469707</v>
      </c>
      <c r="F1907">
        <v>0.44028347079194002</v>
      </c>
      <c r="G1907">
        <v>0.89733852614934395</v>
      </c>
      <c r="H1907">
        <v>7.9559902200488999</v>
      </c>
      <c r="I1907">
        <v>3.75047862156987</v>
      </c>
    </row>
    <row r="1908" spans="1:9" x14ac:dyDescent="0.25">
      <c r="A1908">
        <v>1906</v>
      </c>
      <c r="B1908">
        <v>58.371605896043398</v>
      </c>
      <c r="C1908">
        <v>185.45803971812899</v>
      </c>
      <c r="D1908">
        <v>38.093245694614602</v>
      </c>
      <c r="E1908">
        <v>7.1376149598748402</v>
      </c>
      <c r="F1908">
        <v>0.36037718092208298</v>
      </c>
      <c r="G1908">
        <v>0.92345169756981405</v>
      </c>
      <c r="H1908">
        <v>8.7234678624813107</v>
      </c>
      <c r="I1908">
        <v>2.7115716753022401</v>
      </c>
    </row>
    <row r="1909" spans="1:9" x14ac:dyDescent="0.25">
      <c r="A1909">
        <v>1907</v>
      </c>
      <c r="B1909">
        <v>71.735385116430507</v>
      </c>
      <c r="C1909">
        <v>177.836818368183</v>
      </c>
      <c r="D1909">
        <v>33.991020276125901</v>
      </c>
      <c r="E1909">
        <v>6.43695129535101</v>
      </c>
      <c r="F1909">
        <v>0.45699479387243902</v>
      </c>
      <c r="G1909">
        <v>0.93156487935321897</v>
      </c>
      <c r="H1909">
        <v>8.4573357888274998</v>
      </c>
      <c r="I1909">
        <v>2.8680433140266901</v>
      </c>
    </row>
    <row r="1910" spans="1:9" x14ac:dyDescent="0.25">
      <c r="A1910">
        <v>1908</v>
      </c>
      <c r="B1910">
        <v>74.484410737931796</v>
      </c>
      <c r="C1910">
        <v>98.886525900045498</v>
      </c>
      <c r="D1910">
        <v>32.709278741216899</v>
      </c>
      <c r="E1910">
        <v>6.8218679350688998</v>
      </c>
      <c r="F1910">
        <v>0.46426956408687198</v>
      </c>
      <c r="G1910">
        <v>0.85381762069988199</v>
      </c>
      <c r="H1910">
        <v>6.8516036381043497</v>
      </c>
      <c r="I1910">
        <v>3.2946564885496099</v>
      </c>
    </row>
    <row r="1911" spans="1:9" x14ac:dyDescent="0.25">
      <c r="A1911">
        <v>1909</v>
      </c>
      <c r="B1911">
        <v>61.854254254254201</v>
      </c>
      <c r="C1911">
        <v>175.92142457318701</v>
      </c>
      <c r="D1911">
        <v>50.812004273959602</v>
      </c>
      <c r="E1911">
        <v>6.1287329939703703</v>
      </c>
      <c r="F1911">
        <v>0.34673125353267498</v>
      </c>
      <c r="G1911">
        <v>0.92991748320740197</v>
      </c>
      <c r="H1911">
        <v>13.8825701624815</v>
      </c>
      <c r="I1911">
        <v>2.87298036291324</v>
      </c>
    </row>
    <row r="1912" spans="1:9" x14ac:dyDescent="0.25">
      <c r="A1912">
        <v>1910</v>
      </c>
      <c r="B1912">
        <v>51.937347038668598</v>
      </c>
      <c r="C1912">
        <v>158.69669847938201</v>
      </c>
      <c r="D1912">
        <v>45.384445352504301</v>
      </c>
      <c r="E1912">
        <v>9.4181347818415198</v>
      </c>
      <c r="F1912">
        <v>0.30743391470743597</v>
      </c>
      <c r="G1912">
        <v>0.90238089770449903</v>
      </c>
      <c r="H1912">
        <v>11.504553734061901</v>
      </c>
      <c r="I1912">
        <v>3.1383886255924098</v>
      </c>
    </row>
    <row r="1913" spans="1:9" x14ac:dyDescent="0.25">
      <c r="A1913">
        <v>1911</v>
      </c>
      <c r="B1913">
        <v>78.056364251861794</v>
      </c>
      <c r="C1913">
        <v>154.42927889841701</v>
      </c>
      <c r="D1913">
        <v>43.7154172209219</v>
      </c>
      <c r="E1913">
        <v>19.601273320367799</v>
      </c>
      <c r="F1913">
        <v>0.44684457057249</v>
      </c>
      <c r="G1913">
        <v>0.80992593671323798</v>
      </c>
      <c r="H1913">
        <v>13.044582392776499</v>
      </c>
      <c r="I1913">
        <v>8.8800393313667598</v>
      </c>
    </row>
    <row r="1914" spans="1:9" x14ac:dyDescent="0.25">
      <c r="A1914">
        <v>1912</v>
      </c>
      <c r="B1914">
        <v>79.346954076850906</v>
      </c>
      <c r="C1914">
        <v>181.98924213230501</v>
      </c>
      <c r="D1914">
        <v>38.578380307901902</v>
      </c>
      <c r="E1914">
        <v>5.90583202068464</v>
      </c>
      <c r="F1914">
        <v>0.44316568341385199</v>
      </c>
      <c r="G1914">
        <v>0.92508555743182597</v>
      </c>
      <c r="H1914">
        <v>9.2153625269203108</v>
      </c>
      <c r="I1914">
        <v>2.4830482115085499</v>
      </c>
    </row>
    <row r="1915" spans="1:9" x14ac:dyDescent="0.25">
      <c r="A1915">
        <v>1913</v>
      </c>
      <c r="B1915">
        <v>101.73059253151099</v>
      </c>
      <c r="C1915">
        <v>164.56412385810799</v>
      </c>
      <c r="D1915">
        <v>35.5928243749497</v>
      </c>
      <c r="E1915">
        <v>15.527503188327399</v>
      </c>
      <c r="F1915">
        <v>0.53151176437519798</v>
      </c>
      <c r="G1915">
        <v>0.84520496128467504</v>
      </c>
      <c r="H1915">
        <v>8.9410112359550507</v>
      </c>
      <c r="I1915">
        <v>6.1943760984182701</v>
      </c>
    </row>
    <row r="1916" spans="1:9" x14ac:dyDescent="0.25">
      <c r="A1916">
        <v>1914</v>
      </c>
      <c r="B1916">
        <v>80.697205680256502</v>
      </c>
      <c r="C1916">
        <v>157.368729096989</v>
      </c>
      <c r="D1916">
        <v>38.954943875529104</v>
      </c>
      <c r="E1916">
        <v>11.225394299536401</v>
      </c>
      <c r="F1916">
        <v>0.44239802031675401</v>
      </c>
      <c r="G1916">
        <v>0.86704278993685202</v>
      </c>
      <c r="H1916">
        <v>9.6138613861386109</v>
      </c>
      <c r="I1916">
        <v>3.71842105263157</v>
      </c>
    </row>
    <row r="1917" spans="1:9" x14ac:dyDescent="0.25">
      <c r="A1917">
        <v>1915</v>
      </c>
      <c r="B1917">
        <v>67.300815510078394</v>
      </c>
      <c r="C1917">
        <v>162.53701499642901</v>
      </c>
      <c r="D1917">
        <v>41.353166491335699</v>
      </c>
      <c r="E1917">
        <v>13.2697923364878</v>
      </c>
      <c r="F1917">
        <v>0.37008915285227001</v>
      </c>
      <c r="G1917">
        <v>0.84397567499967296</v>
      </c>
      <c r="H1917">
        <v>10.0318550905683</v>
      </c>
      <c r="I1917">
        <v>4.6441379310344804</v>
      </c>
    </row>
    <row r="1918" spans="1:9" x14ac:dyDescent="0.25">
      <c r="A1918">
        <v>1916</v>
      </c>
      <c r="B1918">
        <v>81.888161209068002</v>
      </c>
      <c r="C1918">
        <v>177.16203259827401</v>
      </c>
      <c r="D1918">
        <v>46.090413621673399</v>
      </c>
      <c r="E1918">
        <v>19.742503341089801</v>
      </c>
      <c r="F1918">
        <v>0.42427239032257602</v>
      </c>
      <c r="G1918">
        <v>0.8227483812452</v>
      </c>
      <c r="H1918">
        <v>12.892351274787501</v>
      </c>
      <c r="I1918">
        <v>7.7362385321100904</v>
      </c>
    </row>
    <row r="1919" spans="1:9" x14ac:dyDescent="0.25">
      <c r="A1919">
        <v>1917</v>
      </c>
      <c r="B1919">
        <v>46.812560951823599</v>
      </c>
      <c r="C1919">
        <v>143.344071619906</v>
      </c>
      <c r="D1919">
        <v>56.0539535480398</v>
      </c>
      <c r="E1919">
        <v>8.7361860161198699</v>
      </c>
      <c r="F1919">
        <v>0.27225052569541802</v>
      </c>
      <c r="G1919">
        <v>0.87832456022717098</v>
      </c>
      <c r="H1919">
        <v>16.744604316546699</v>
      </c>
      <c r="I1919">
        <v>3.1073446327683598</v>
      </c>
    </row>
    <row r="1920" spans="1:9" x14ac:dyDescent="0.25">
      <c r="A1920">
        <v>1918</v>
      </c>
      <c r="B1920">
        <v>83.7901952638138</v>
      </c>
      <c r="C1920">
        <v>180.26376510804499</v>
      </c>
      <c r="D1920">
        <v>44.997178749592301</v>
      </c>
      <c r="E1920">
        <v>7.7604587492494801</v>
      </c>
      <c r="F1920">
        <v>0.43691901539459299</v>
      </c>
      <c r="G1920">
        <v>0.91957469151721605</v>
      </c>
      <c r="H1920">
        <v>13.1377708978328</v>
      </c>
      <c r="I1920">
        <v>3.3849277978339298</v>
      </c>
    </row>
    <row r="1921" spans="1:9" x14ac:dyDescent="0.25">
      <c r="A1921">
        <v>1919</v>
      </c>
      <c r="B1921">
        <v>78.490652264229297</v>
      </c>
      <c r="C1921">
        <v>181.53473438412101</v>
      </c>
      <c r="D1921">
        <v>49.1123674513399</v>
      </c>
      <c r="E1921">
        <v>14.079402217256201</v>
      </c>
      <c r="F1921">
        <v>0.41448956455286701</v>
      </c>
      <c r="G1921">
        <v>0.85983738515691499</v>
      </c>
      <c r="H1921">
        <v>13.0086342229199</v>
      </c>
      <c r="I1921">
        <v>5.0106780565936999</v>
      </c>
    </row>
    <row r="1922" spans="1:9" x14ac:dyDescent="0.25">
      <c r="A1922">
        <v>1920</v>
      </c>
      <c r="B1922">
        <v>110.788950715421</v>
      </c>
      <c r="C1922">
        <v>168.804897159647</v>
      </c>
      <c r="D1922">
        <v>36.3122276635996</v>
      </c>
      <c r="E1922">
        <v>5.5733905783859203</v>
      </c>
      <c r="F1922">
        <v>0.58922416298154301</v>
      </c>
      <c r="G1922">
        <v>0.93364830941481602</v>
      </c>
      <c r="H1922">
        <v>10.4005905511811</v>
      </c>
      <c r="I1922">
        <v>2.7394120577977001</v>
      </c>
    </row>
    <row r="1923" spans="1:9" x14ac:dyDescent="0.25">
      <c r="A1923">
        <v>1921</v>
      </c>
      <c r="B1923">
        <v>76.899880095923194</v>
      </c>
      <c r="C1923">
        <v>158.466632574789</v>
      </c>
      <c r="D1923">
        <v>50.466266301805</v>
      </c>
      <c r="E1923">
        <v>9.1026337334325493</v>
      </c>
      <c r="F1923">
        <v>0.412481227531937</v>
      </c>
      <c r="G1923">
        <v>0.87665721223012005</v>
      </c>
      <c r="H1923">
        <v>14.618382352941101</v>
      </c>
      <c r="I1923">
        <v>3.5211602472658101</v>
      </c>
    </row>
    <row r="1924" spans="1:9" x14ac:dyDescent="0.25">
      <c r="A1924">
        <v>1922</v>
      </c>
      <c r="B1924">
        <v>68.480014601204601</v>
      </c>
      <c r="C1924">
        <v>217.509979872526</v>
      </c>
      <c r="D1924">
        <v>44.789029433110002</v>
      </c>
      <c r="E1924">
        <v>4.2110387104758296</v>
      </c>
      <c r="F1924">
        <v>0.37415261780006098</v>
      </c>
      <c r="G1924">
        <v>0.95513247502498699</v>
      </c>
      <c r="H1924">
        <v>9.9124293785310709</v>
      </c>
      <c r="I1924">
        <v>2.4873313589996702</v>
      </c>
    </row>
    <row r="1925" spans="1:9" x14ac:dyDescent="0.25">
      <c r="A1925">
        <v>1923</v>
      </c>
      <c r="B1925">
        <v>52.426029962546799</v>
      </c>
      <c r="C1925">
        <v>126.502958182062</v>
      </c>
      <c r="D1925">
        <v>48.724119924233698</v>
      </c>
      <c r="E1925">
        <v>6.6708915912700801</v>
      </c>
      <c r="F1925">
        <v>0.29876787274196398</v>
      </c>
      <c r="G1925">
        <v>0.900163132636286</v>
      </c>
      <c r="H1925">
        <v>11.544375</v>
      </c>
      <c r="I1925">
        <v>3.41506493506493</v>
      </c>
    </row>
    <row r="1926" spans="1:9" x14ac:dyDescent="0.25">
      <c r="A1926">
        <v>1924</v>
      </c>
      <c r="B1926">
        <v>98.784317180616696</v>
      </c>
      <c r="C1926">
        <v>177.58692821803601</v>
      </c>
      <c r="D1926">
        <v>35.5618981921846</v>
      </c>
      <c r="E1926">
        <v>11.136259310166199</v>
      </c>
      <c r="F1926">
        <v>0.48057200096676</v>
      </c>
      <c r="G1926">
        <v>0.88742530453442603</v>
      </c>
      <c r="H1926">
        <v>6.2453608247422601</v>
      </c>
      <c r="I1926">
        <v>4.2043478260869502</v>
      </c>
    </row>
    <row r="1927" spans="1:9" x14ac:dyDescent="0.25">
      <c r="A1927">
        <v>1925</v>
      </c>
      <c r="B1927">
        <v>74.096290551893503</v>
      </c>
      <c r="C1927">
        <v>125.883959044368</v>
      </c>
      <c r="D1927">
        <v>41.557152442405197</v>
      </c>
      <c r="E1927">
        <v>37.372867001337802</v>
      </c>
      <c r="F1927">
        <v>0.46479199633831603</v>
      </c>
      <c r="G1927">
        <v>0.61491996828811002</v>
      </c>
      <c r="H1927">
        <v>13.202983725135599</v>
      </c>
      <c r="I1927">
        <v>11.373056994818601</v>
      </c>
    </row>
    <row r="1928" spans="1:9" x14ac:dyDescent="0.25">
      <c r="A1928">
        <v>1926</v>
      </c>
      <c r="B1928">
        <v>57.394751230180397</v>
      </c>
      <c r="C1928">
        <v>163.235756802721</v>
      </c>
      <c r="D1928">
        <v>48.590289132817901</v>
      </c>
      <c r="E1928">
        <v>14.777245098479501</v>
      </c>
      <c r="F1928">
        <v>0.34367164008333201</v>
      </c>
      <c r="G1928">
        <v>0.85738995805667595</v>
      </c>
      <c r="H1928">
        <v>14.5270629991126</v>
      </c>
      <c r="I1928">
        <v>6.4643734643734598</v>
      </c>
    </row>
    <row r="1929" spans="1:9" x14ac:dyDescent="0.25">
      <c r="A1929">
        <v>1927</v>
      </c>
      <c r="B1929">
        <v>65.008267795926599</v>
      </c>
      <c r="C1929">
        <v>157.28734478203401</v>
      </c>
      <c r="D1929">
        <v>43.018573802013996</v>
      </c>
      <c r="E1929">
        <v>13.542443075363501</v>
      </c>
      <c r="F1929">
        <v>0.36437192564308202</v>
      </c>
      <c r="G1929">
        <v>0.86150845241844598</v>
      </c>
      <c r="H1929">
        <v>10.320266272189301</v>
      </c>
      <c r="I1929">
        <v>6.6919181689284901</v>
      </c>
    </row>
    <row r="1930" spans="1:9" x14ac:dyDescent="0.25">
      <c r="A1930">
        <v>1928</v>
      </c>
      <c r="B1930">
        <v>69.878575283324295</v>
      </c>
      <c r="C1930">
        <v>141.150574329948</v>
      </c>
      <c r="D1930">
        <v>36.7418553577347</v>
      </c>
      <c r="E1930">
        <v>9.6591944316089293</v>
      </c>
      <c r="F1930">
        <v>0.44228081747076498</v>
      </c>
      <c r="G1930">
        <v>0.88269149953384596</v>
      </c>
      <c r="H1930">
        <v>9.2635956493921903</v>
      </c>
      <c r="I1930">
        <v>4.1521739130434696</v>
      </c>
    </row>
    <row r="1931" spans="1:9" x14ac:dyDescent="0.25">
      <c r="A1931">
        <v>1929</v>
      </c>
      <c r="B1931">
        <v>57.460312243220997</v>
      </c>
      <c r="C1931">
        <v>167.680177587766</v>
      </c>
      <c r="D1931">
        <v>38.808171956924902</v>
      </c>
      <c r="E1931">
        <v>9.8541565158098798</v>
      </c>
      <c r="F1931">
        <v>0.36129653443989301</v>
      </c>
      <c r="G1931">
        <v>0.89440772821424097</v>
      </c>
      <c r="H1931">
        <v>8.6488357457520397</v>
      </c>
      <c r="I1931">
        <v>3.2608834827144602</v>
      </c>
    </row>
    <row r="1932" spans="1:9" x14ac:dyDescent="0.25">
      <c r="A1932">
        <v>1930</v>
      </c>
      <c r="B1932">
        <v>64.194740912606306</v>
      </c>
      <c r="C1932">
        <v>161.20194215307501</v>
      </c>
      <c r="D1932">
        <v>35.4814017615317</v>
      </c>
      <c r="E1932">
        <v>8.7629168722405399</v>
      </c>
      <c r="F1932">
        <v>0.40242577864120199</v>
      </c>
      <c r="G1932">
        <v>0.90611532908884895</v>
      </c>
      <c r="H1932">
        <v>7.6457073760580396</v>
      </c>
      <c r="I1932">
        <v>3.6044751563014099</v>
      </c>
    </row>
    <row r="1933" spans="1:9" x14ac:dyDescent="0.25">
      <c r="A1933">
        <v>1931</v>
      </c>
      <c r="B1933">
        <v>55.209549584380397</v>
      </c>
      <c r="C1933">
        <v>188.472912635808</v>
      </c>
      <c r="D1933">
        <v>35.256037900642198</v>
      </c>
      <c r="E1933">
        <v>6.5072779784929002</v>
      </c>
      <c r="F1933">
        <v>0.33945730373570299</v>
      </c>
      <c r="G1933">
        <v>0.92947121425717605</v>
      </c>
      <c r="H1933">
        <v>7.3227272727272696</v>
      </c>
      <c r="I1933">
        <v>2.8198060234813598</v>
      </c>
    </row>
    <row r="1934" spans="1:9" x14ac:dyDescent="0.25">
      <c r="A1934">
        <v>1932</v>
      </c>
      <c r="B1934">
        <v>57.680961438699597</v>
      </c>
      <c r="C1934">
        <v>165.51671987901099</v>
      </c>
      <c r="D1934">
        <v>38.090984086519001</v>
      </c>
      <c r="E1934">
        <v>7.36602220131563</v>
      </c>
      <c r="F1934">
        <v>0.34213790003098199</v>
      </c>
      <c r="G1934">
        <v>0.92311415343310799</v>
      </c>
      <c r="H1934">
        <v>7.6843519140362604</v>
      </c>
      <c r="I1934">
        <v>3.2198397227636901</v>
      </c>
    </row>
    <row r="1935" spans="1:9" x14ac:dyDescent="0.25">
      <c r="A1935">
        <v>1933</v>
      </c>
      <c r="B1935">
        <v>81.067750057221303</v>
      </c>
      <c r="C1935">
        <v>144.200980716983</v>
      </c>
      <c r="D1935">
        <v>48.697215978614103</v>
      </c>
      <c r="E1935">
        <v>3.14935261759129</v>
      </c>
      <c r="F1935">
        <v>0.40068874991725001</v>
      </c>
      <c r="G1935">
        <v>0.96055756635231404</v>
      </c>
      <c r="H1935">
        <v>11.7880794701986</v>
      </c>
      <c r="I1935">
        <v>2.2147126436781601</v>
      </c>
    </row>
    <row r="1936" spans="1:9" x14ac:dyDescent="0.25">
      <c r="A1936">
        <v>1934</v>
      </c>
      <c r="B1936">
        <v>71.366426858513194</v>
      </c>
      <c r="C1936">
        <v>158.544298104722</v>
      </c>
      <c r="D1936">
        <v>37.429781855091797</v>
      </c>
      <c r="E1936">
        <v>9.7470410429029002</v>
      </c>
      <c r="F1936">
        <v>0.410993664011788</v>
      </c>
      <c r="G1936">
        <v>0.92214050797667702</v>
      </c>
      <c r="H1936">
        <v>8.1998114985862394</v>
      </c>
      <c r="I1936">
        <v>4.5159090909090898</v>
      </c>
    </row>
    <row r="1937" spans="1:9" x14ac:dyDescent="0.25">
      <c r="A1937">
        <v>1935</v>
      </c>
      <c r="B1937">
        <v>72.824934320515794</v>
      </c>
      <c r="C1937">
        <v>150.17233009708701</v>
      </c>
      <c r="D1937">
        <v>35.993405038888703</v>
      </c>
      <c r="E1937">
        <v>15.847502127203599</v>
      </c>
      <c r="F1937">
        <v>0.43197697078930303</v>
      </c>
      <c r="G1937">
        <v>0.80587574027586495</v>
      </c>
      <c r="H1937">
        <v>8.0589116325511707</v>
      </c>
      <c r="I1937">
        <v>5.7340659340659297</v>
      </c>
    </row>
    <row r="1938" spans="1:9" x14ac:dyDescent="0.25">
      <c r="A1938">
        <v>1936</v>
      </c>
      <c r="B1938">
        <v>68.438910784664998</v>
      </c>
      <c r="C1938">
        <v>160.15194654270701</v>
      </c>
      <c r="D1938">
        <v>30.219739782236701</v>
      </c>
      <c r="E1938">
        <v>15.409692376857199</v>
      </c>
      <c r="F1938">
        <v>0.43725828449070903</v>
      </c>
      <c r="G1938">
        <v>0.82329320822747398</v>
      </c>
      <c r="H1938">
        <v>6.1561801341424403</v>
      </c>
      <c r="I1938">
        <v>5.4464285714285703</v>
      </c>
    </row>
    <row r="1939" spans="1:9" x14ac:dyDescent="0.25">
      <c r="A1939">
        <v>1937</v>
      </c>
      <c r="B1939">
        <v>49.641798671435801</v>
      </c>
      <c r="C1939">
        <v>160.718912666281</v>
      </c>
      <c r="D1939">
        <v>43.196597023926898</v>
      </c>
      <c r="E1939">
        <v>12.029712436693901</v>
      </c>
      <c r="F1939">
        <v>0.308693668362365</v>
      </c>
      <c r="G1939">
        <v>0.87916423043140701</v>
      </c>
      <c r="H1939">
        <v>10.5636123928806</v>
      </c>
      <c r="I1939">
        <v>4.9454775993237501</v>
      </c>
    </row>
    <row r="1940" spans="1:9" x14ac:dyDescent="0.25">
      <c r="A1940">
        <v>1938</v>
      </c>
      <c r="B1940">
        <v>48.178825347758803</v>
      </c>
      <c r="C1940">
        <v>171.66717267552099</v>
      </c>
      <c r="D1940">
        <v>42.181355242275899</v>
      </c>
      <c r="E1940">
        <v>6.2333437096120097</v>
      </c>
      <c r="F1940">
        <v>0.29991797053532698</v>
      </c>
      <c r="G1940">
        <v>0.93021383225757703</v>
      </c>
      <c r="H1940">
        <v>8.8591370558375608</v>
      </c>
      <c r="I1940">
        <v>2.76635514018691</v>
      </c>
    </row>
    <row r="1941" spans="1:9" x14ac:dyDescent="0.25">
      <c r="A1941">
        <v>1939</v>
      </c>
      <c r="B1941">
        <v>43.788341429562799</v>
      </c>
      <c r="C1941">
        <v>207.790246952172</v>
      </c>
      <c r="D1941">
        <v>40.021980454962801</v>
      </c>
      <c r="E1941">
        <v>5.0209681972240103</v>
      </c>
      <c r="F1941">
        <v>0.27545162770310599</v>
      </c>
      <c r="G1941">
        <v>0.94758853932976705</v>
      </c>
      <c r="H1941">
        <v>8.5365677045619108</v>
      </c>
      <c r="I1941">
        <v>2.4584327764518599</v>
      </c>
    </row>
    <row r="1942" spans="1:9" x14ac:dyDescent="0.25">
      <c r="A1942">
        <v>1940</v>
      </c>
      <c r="B1942">
        <v>43.280569782330303</v>
      </c>
      <c r="C1942">
        <v>167.42658171580899</v>
      </c>
      <c r="D1942">
        <v>44.564035959619098</v>
      </c>
      <c r="E1942">
        <v>13.0350054911735</v>
      </c>
      <c r="F1942">
        <v>0.27566860259508902</v>
      </c>
      <c r="G1942">
        <v>0.83645576071942696</v>
      </c>
      <c r="H1942">
        <v>9.9605688429217807</v>
      </c>
      <c r="I1942">
        <v>4.3850151580770804</v>
      </c>
    </row>
    <row r="1943" spans="1:9" x14ac:dyDescent="0.25">
      <c r="A1943">
        <v>1941</v>
      </c>
      <c r="B1943">
        <v>52.405846363018298</v>
      </c>
      <c r="C1943">
        <v>206.63875804418399</v>
      </c>
      <c r="D1943">
        <v>47.533848491461903</v>
      </c>
      <c r="E1943">
        <v>4.0412306014342301</v>
      </c>
      <c r="F1943">
        <v>0.30628872187488099</v>
      </c>
      <c r="G1943">
        <v>0.95347076331996805</v>
      </c>
      <c r="H1943">
        <v>10.182692307692299</v>
      </c>
      <c r="I1943">
        <v>2.37980893364317</v>
      </c>
    </row>
    <row r="1944" spans="1:9" x14ac:dyDescent="0.25">
      <c r="A1944">
        <v>1942</v>
      </c>
      <c r="B1944">
        <v>75.178986272439204</v>
      </c>
      <c r="C1944">
        <v>156.930393039303</v>
      </c>
      <c r="D1944">
        <v>39.5664486460985</v>
      </c>
      <c r="E1944">
        <v>18.1111752063007</v>
      </c>
      <c r="F1944">
        <v>0.40081252898388797</v>
      </c>
      <c r="G1944">
        <v>0.80679526918802302</v>
      </c>
      <c r="H1944">
        <v>7.7956460674157304</v>
      </c>
      <c r="I1944">
        <v>6.7213500784929296</v>
      </c>
    </row>
    <row r="1945" spans="1:9" x14ac:dyDescent="0.25">
      <c r="A1945">
        <v>1943</v>
      </c>
      <c r="B1945">
        <v>61.953713298791001</v>
      </c>
      <c r="C1945">
        <v>185.95825075967699</v>
      </c>
      <c r="D1945">
        <v>37.458983193494703</v>
      </c>
      <c r="E1945">
        <v>6.4736032559202297</v>
      </c>
      <c r="F1945">
        <v>0.430511509174278</v>
      </c>
      <c r="G1945">
        <v>0.94528921629058704</v>
      </c>
      <c r="H1945">
        <v>12.3127672571777</v>
      </c>
      <c r="I1945">
        <v>3.1735175791499</v>
      </c>
    </row>
    <row r="1946" spans="1:9" x14ac:dyDescent="0.25">
      <c r="A1946">
        <v>1944</v>
      </c>
      <c r="B1946">
        <v>46.647753236862101</v>
      </c>
      <c r="C1946">
        <v>178.20771036698301</v>
      </c>
      <c r="D1946">
        <v>51.302202094281697</v>
      </c>
      <c r="E1946">
        <v>7.23563969947309</v>
      </c>
      <c r="F1946">
        <v>0.27551704335973298</v>
      </c>
      <c r="G1946">
        <v>0.92445502937906499</v>
      </c>
      <c r="H1946">
        <v>13.4358230601885</v>
      </c>
      <c r="I1946">
        <v>3.1630276564774298</v>
      </c>
    </row>
    <row r="1947" spans="1:9" x14ac:dyDescent="0.25">
      <c r="A1947">
        <v>1945</v>
      </c>
      <c r="B1947">
        <v>53.113785936958699</v>
      </c>
      <c r="C1947">
        <v>131.831604150039</v>
      </c>
      <c r="D1947">
        <v>52.853342680511403</v>
      </c>
      <c r="E1947">
        <v>4.3895069789703198</v>
      </c>
      <c r="F1947">
        <v>0.31985210719112001</v>
      </c>
      <c r="G1947">
        <v>0.95015386755619002</v>
      </c>
      <c r="H1947">
        <v>14.1560052219321</v>
      </c>
      <c r="I1947">
        <v>2.7560514372163301</v>
      </c>
    </row>
    <row r="1948" spans="1:9" x14ac:dyDescent="0.25">
      <c r="A1948">
        <v>1946</v>
      </c>
      <c r="B1948">
        <v>56.501776198934202</v>
      </c>
      <c r="C1948">
        <v>157.855685540477</v>
      </c>
      <c r="D1948">
        <v>49.429589270971597</v>
      </c>
      <c r="E1948">
        <v>12.5261441876187</v>
      </c>
      <c r="F1948">
        <v>0.33970641950418001</v>
      </c>
      <c r="G1948">
        <v>0.87741032676588104</v>
      </c>
      <c r="H1948">
        <v>13.440841367221701</v>
      </c>
      <c r="I1948">
        <v>5.6058921623123901</v>
      </c>
    </row>
    <row r="1949" spans="1:9" x14ac:dyDescent="0.25">
      <c r="A1949">
        <v>1947</v>
      </c>
      <c r="B1949">
        <v>73.320849989480294</v>
      </c>
      <c r="C1949">
        <v>131.14952333165999</v>
      </c>
      <c r="D1949">
        <v>47.295085601626198</v>
      </c>
      <c r="E1949">
        <v>17.0547288560449</v>
      </c>
      <c r="F1949">
        <v>0.39402742387718898</v>
      </c>
      <c r="G1949">
        <v>0.79546982516236897</v>
      </c>
      <c r="H1949">
        <v>11.958399999999999</v>
      </c>
      <c r="I1949">
        <v>7.1005025125628096</v>
      </c>
    </row>
    <row r="1950" spans="1:9" x14ac:dyDescent="0.25">
      <c r="A1950">
        <v>1948</v>
      </c>
      <c r="B1950">
        <v>63.748377793799499</v>
      </c>
      <c r="C1950">
        <v>161.32979575490501</v>
      </c>
      <c r="D1950">
        <v>46.487116203505302</v>
      </c>
      <c r="E1950">
        <v>10.120566677535701</v>
      </c>
      <c r="F1950">
        <v>0.35232787208694399</v>
      </c>
      <c r="G1950">
        <v>0.89483615987022602</v>
      </c>
      <c r="H1950">
        <v>11.3125</v>
      </c>
      <c r="I1950">
        <v>4.5232796486090701</v>
      </c>
    </row>
    <row r="1951" spans="1:9" x14ac:dyDescent="0.25">
      <c r="A1951">
        <v>1949</v>
      </c>
      <c r="B1951">
        <v>67.035635562086696</v>
      </c>
      <c r="C1951">
        <v>158.887096774193</v>
      </c>
      <c r="D1951">
        <v>50.881808376021802</v>
      </c>
      <c r="E1951">
        <v>12.203249856364</v>
      </c>
      <c r="F1951">
        <v>0.37079573102831298</v>
      </c>
      <c r="G1951">
        <v>0.81027411062338595</v>
      </c>
      <c r="H1951">
        <v>12.890583554376599</v>
      </c>
      <c r="I1951">
        <v>3.6506849315068401</v>
      </c>
    </row>
    <row r="1952" spans="1:9" x14ac:dyDescent="0.25">
      <c r="A1952">
        <v>1950</v>
      </c>
      <c r="B1952">
        <v>65.216103304215693</v>
      </c>
      <c r="C1952">
        <v>186.459048479373</v>
      </c>
      <c r="D1952">
        <v>48.526194285441399</v>
      </c>
      <c r="E1952">
        <v>6.1340600706962602</v>
      </c>
      <c r="F1952">
        <v>0.369873718386659</v>
      </c>
      <c r="G1952">
        <v>0.92961512783243305</v>
      </c>
      <c r="H1952">
        <v>12.188835286009599</v>
      </c>
      <c r="I1952">
        <v>2.6272217025257198</v>
      </c>
    </row>
    <row r="1953" spans="1:9" x14ac:dyDescent="0.25">
      <c r="A1953">
        <v>1951</v>
      </c>
      <c r="B1953">
        <v>71.021100343857398</v>
      </c>
      <c r="C1953">
        <v>173.475008167265</v>
      </c>
      <c r="D1953">
        <v>52.886454400930198</v>
      </c>
      <c r="E1953">
        <v>7.7655520757089596</v>
      </c>
      <c r="F1953">
        <v>0.39354962297513402</v>
      </c>
      <c r="G1953">
        <v>0.92654017546448797</v>
      </c>
      <c r="H1953">
        <v>14.225103123158499</v>
      </c>
      <c r="I1953">
        <v>3.4879214228829301</v>
      </c>
    </row>
    <row r="1954" spans="1:9" x14ac:dyDescent="0.25">
      <c r="A1954">
        <v>1952</v>
      </c>
      <c r="B1954">
        <v>55.477421465968497</v>
      </c>
      <c r="C1954">
        <v>145.83415350082001</v>
      </c>
      <c r="D1954">
        <v>52.637157044507298</v>
      </c>
      <c r="E1954">
        <v>10.441910294890601</v>
      </c>
      <c r="F1954">
        <v>0.31929461010696603</v>
      </c>
      <c r="G1954">
        <v>0.89798836232194601</v>
      </c>
      <c r="H1954">
        <v>14.7678795483061</v>
      </c>
      <c r="I1954">
        <v>4.9389092815941202</v>
      </c>
    </row>
    <row r="1955" spans="1:9" x14ac:dyDescent="0.25">
      <c r="A1955">
        <v>1953</v>
      </c>
      <c r="B1955">
        <v>52.654897494305203</v>
      </c>
      <c r="C1955">
        <v>183.53954352441599</v>
      </c>
      <c r="D1955">
        <v>52.823196529545797</v>
      </c>
      <c r="E1955">
        <v>9.7606263766046695</v>
      </c>
      <c r="F1955">
        <v>0.30615830715216602</v>
      </c>
      <c r="G1955">
        <v>0.90405340447046301</v>
      </c>
      <c r="H1955">
        <v>14.5782674772036</v>
      </c>
      <c r="I1955">
        <v>4.3678481719229696</v>
      </c>
    </row>
    <row r="1956" spans="1:9" x14ac:dyDescent="0.25">
      <c r="A1956">
        <v>1954</v>
      </c>
      <c r="B1956">
        <v>56.793086419753003</v>
      </c>
      <c r="C1956">
        <v>130.348549488054</v>
      </c>
      <c r="D1956">
        <v>47.434590720588602</v>
      </c>
      <c r="E1956">
        <v>16.190942995607799</v>
      </c>
      <c r="F1956">
        <v>0.33659245125673698</v>
      </c>
      <c r="G1956">
        <v>0.756729002132149</v>
      </c>
      <c r="H1956">
        <v>12.9230769230769</v>
      </c>
      <c r="I1956">
        <v>5.5864962045545301</v>
      </c>
    </row>
    <row r="1957" spans="1:9" x14ac:dyDescent="0.25">
      <c r="A1957">
        <v>1955</v>
      </c>
      <c r="B1957">
        <v>50.891085674644401</v>
      </c>
      <c r="C1957">
        <v>147.19747023809501</v>
      </c>
      <c r="D1957">
        <v>46.338159349589198</v>
      </c>
      <c r="E1957">
        <v>8.9521383606295792</v>
      </c>
      <c r="F1957">
        <v>0.30736127558993198</v>
      </c>
      <c r="G1957">
        <v>0.88086809167917302</v>
      </c>
      <c r="H1957">
        <v>10.452764170748701</v>
      </c>
      <c r="I1957">
        <v>3.8981083404987098</v>
      </c>
    </row>
    <row r="1958" spans="1:9" x14ac:dyDescent="0.25">
      <c r="A1958">
        <v>1956</v>
      </c>
      <c r="B1958">
        <v>85.100506019891796</v>
      </c>
      <c r="C1958">
        <v>127.951392368816</v>
      </c>
      <c r="D1958">
        <v>43.517196817756698</v>
      </c>
      <c r="E1958">
        <v>7.4719718953554803</v>
      </c>
      <c r="F1958">
        <v>0.44109830724390398</v>
      </c>
      <c r="G1958">
        <v>0.89351225838764503</v>
      </c>
      <c r="H1958">
        <v>10.6582633053221</v>
      </c>
      <c r="I1958">
        <v>3.3806378132118402</v>
      </c>
    </row>
    <row r="1959" spans="1:9" x14ac:dyDescent="0.25">
      <c r="A1959">
        <v>1957</v>
      </c>
      <c r="B1959">
        <v>55.142323429994597</v>
      </c>
      <c r="C1959">
        <v>165.94702073816001</v>
      </c>
      <c r="D1959">
        <v>53.998802201353399</v>
      </c>
      <c r="E1959">
        <v>5.6764056761125001</v>
      </c>
      <c r="F1959">
        <v>0.33178586938882998</v>
      </c>
      <c r="G1959">
        <v>0.93568142801863496</v>
      </c>
      <c r="H1959">
        <v>16.9618930547019</v>
      </c>
      <c r="I1959">
        <v>2.6777215942891099</v>
      </c>
    </row>
    <row r="1960" spans="1:9" x14ac:dyDescent="0.25">
      <c r="A1960">
        <v>1958</v>
      </c>
      <c r="B1960">
        <v>52.683221476509999</v>
      </c>
      <c r="C1960">
        <v>147.412185031966</v>
      </c>
      <c r="D1960">
        <v>50.0951984061616</v>
      </c>
      <c r="E1960">
        <v>2.8198311415133701</v>
      </c>
      <c r="F1960">
        <v>0.31125755804597699</v>
      </c>
      <c r="G1960">
        <v>0.96523521278972102</v>
      </c>
      <c r="H1960">
        <v>14.9392446633825</v>
      </c>
      <c r="I1960">
        <v>2.3187693898655599</v>
      </c>
    </row>
    <row r="1961" spans="1:9" x14ac:dyDescent="0.25">
      <c r="A1961">
        <v>1959</v>
      </c>
      <c r="B1961">
        <v>70.144575294412405</v>
      </c>
      <c r="C1961">
        <v>175.33095008937099</v>
      </c>
      <c r="D1961">
        <v>45.207216517757097</v>
      </c>
      <c r="E1961">
        <v>6.4016190090955103</v>
      </c>
      <c r="F1961">
        <v>0.43931151016508602</v>
      </c>
      <c r="G1961">
        <v>0.93091689523979804</v>
      </c>
      <c r="H1961">
        <v>14.205506391347001</v>
      </c>
      <c r="I1961">
        <v>3.0559112249253002</v>
      </c>
    </row>
    <row r="1962" spans="1:9" x14ac:dyDescent="0.25">
      <c r="A1962">
        <v>1960</v>
      </c>
      <c r="B1962">
        <v>51.943968253968201</v>
      </c>
      <c r="C1962">
        <v>117.550070749949</v>
      </c>
      <c r="D1962">
        <v>44.011508228109697</v>
      </c>
      <c r="E1962">
        <v>6.8538664558948001</v>
      </c>
      <c r="F1962">
        <v>0.34079388599659699</v>
      </c>
      <c r="G1962">
        <v>0.90616341922336696</v>
      </c>
      <c r="H1962">
        <v>11.314142678347901</v>
      </c>
      <c r="I1962">
        <v>3.1172099307549401</v>
      </c>
    </row>
    <row r="1963" spans="1:9" x14ac:dyDescent="0.25">
      <c r="A1963">
        <v>1961</v>
      </c>
      <c r="B1963">
        <v>51.2154056934084</v>
      </c>
      <c r="C1963">
        <v>158.87248322147599</v>
      </c>
      <c r="D1963">
        <v>45.512645164548601</v>
      </c>
      <c r="E1963">
        <v>15.771429713207199</v>
      </c>
      <c r="F1963">
        <v>0.334124916958776</v>
      </c>
      <c r="G1963">
        <v>0.82145353243046904</v>
      </c>
      <c r="H1963">
        <v>11.8658008658008</v>
      </c>
      <c r="I1963">
        <v>4.6572668112798201</v>
      </c>
    </row>
    <row r="1964" spans="1:9" x14ac:dyDescent="0.25">
      <c r="A1964">
        <v>1962</v>
      </c>
      <c r="B1964">
        <v>59.233657667534601</v>
      </c>
      <c r="C1964">
        <v>114.67712505562901</v>
      </c>
      <c r="D1964">
        <v>43.492008656992702</v>
      </c>
      <c r="E1964">
        <v>9.6746124950544008</v>
      </c>
      <c r="F1964">
        <v>0.388358641064044</v>
      </c>
      <c r="G1964">
        <v>0.86040733763452804</v>
      </c>
      <c r="H1964">
        <v>10.913736263736199</v>
      </c>
      <c r="I1964">
        <v>4.2820211515863598</v>
      </c>
    </row>
    <row r="1965" spans="1:9" x14ac:dyDescent="0.25">
      <c r="A1965">
        <v>1963</v>
      </c>
      <c r="B1965">
        <v>68.471222246173696</v>
      </c>
      <c r="C1965">
        <v>181.602506265664</v>
      </c>
      <c r="D1965">
        <v>40.0213846918504</v>
      </c>
      <c r="E1965">
        <v>7.1984573922373798</v>
      </c>
      <c r="F1965">
        <v>0.44291175104563602</v>
      </c>
      <c r="G1965">
        <v>0.91804764782807102</v>
      </c>
      <c r="H1965">
        <v>12.404468412942901</v>
      </c>
      <c r="I1965">
        <v>3.1147583354871999</v>
      </c>
    </row>
    <row r="1966" spans="1:9" x14ac:dyDescent="0.25">
      <c r="A1966">
        <v>1964</v>
      </c>
      <c r="B1966">
        <v>58.916584887144197</v>
      </c>
      <c r="C1966">
        <v>159.31355687237999</v>
      </c>
      <c r="D1966">
        <v>50.475598375684797</v>
      </c>
      <c r="E1966">
        <v>7.0288628183139501</v>
      </c>
      <c r="F1966">
        <v>0.31834677041228299</v>
      </c>
      <c r="G1966">
        <v>0.92073320135469605</v>
      </c>
      <c r="H1966">
        <v>12.387741505662801</v>
      </c>
      <c r="I1966">
        <v>3.2724815724815701</v>
      </c>
    </row>
    <row r="1967" spans="1:9" x14ac:dyDescent="0.25">
      <c r="A1967">
        <v>1965</v>
      </c>
      <c r="B1967">
        <v>53.230732635585099</v>
      </c>
      <c r="C1967">
        <v>175.616155481324</v>
      </c>
      <c r="D1967">
        <v>34.859458758471597</v>
      </c>
      <c r="E1967">
        <v>7.88047648964407</v>
      </c>
      <c r="F1967">
        <v>0.36302503682348702</v>
      </c>
      <c r="G1967">
        <v>0.90933658653562399</v>
      </c>
      <c r="H1967">
        <v>7.7858422939068097</v>
      </c>
      <c r="I1967">
        <v>3.0609173435260302</v>
      </c>
    </row>
    <row r="1968" spans="1:9" x14ac:dyDescent="0.25">
      <c r="A1968">
        <v>1966</v>
      </c>
      <c r="B1968">
        <v>69.608213655832699</v>
      </c>
      <c r="C1968">
        <v>189.66882516188701</v>
      </c>
      <c r="D1968">
        <v>37.861862969579299</v>
      </c>
      <c r="E1968">
        <v>5.4014164801802096</v>
      </c>
      <c r="F1968">
        <v>0.45989182147144703</v>
      </c>
      <c r="G1968">
        <v>0.93644407674744301</v>
      </c>
      <c r="H1968">
        <v>8.6542324246771791</v>
      </c>
      <c r="I1968">
        <v>2.6315985130111499</v>
      </c>
    </row>
    <row r="1969" spans="1:9" x14ac:dyDescent="0.25">
      <c r="A1969">
        <v>1967</v>
      </c>
      <c r="B1969">
        <v>53.514997170345197</v>
      </c>
      <c r="C1969">
        <v>93.676867219917</v>
      </c>
      <c r="D1969">
        <v>40.044640189574999</v>
      </c>
      <c r="E1969">
        <v>9.5753206090457503</v>
      </c>
      <c r="F1969">
        <v>0.346835634799741</v>
      </c>
      <c r="G1969">
        <v>0.76603706040840402</v>
      </c>
      <c r="H1969">
        <v>8.2787286063569603</v>
      </c>
      <c r="I1969">
        <v>3.7709090909090901</v>
      </c>
    </row>
    <row r="1970" spans="1:9" x14ac:dyDescent="0.25">
      <c r="A1970">
        <v>1968</v>
      </c>
      <c r="B1970">
        <v>89.1894701542588</v>
      </c>
      <c r="C1970">
        <v>195.64972281449801</v>
      </c>
      <c r="D1970">
        <v>32.856095456297197</v>
      </c>
      <c r="E1970">
        <v>4.8228436984042302</v>
      </c>
      <c r="F1970">
        <v>0.53811863875943799</v>
      </c>
      <c r="G1970">
        <v>0.94735510113662402</v>
      </c>
      <c r="H1970">
        <v>5.04512306289881</v>
      </c>
      <c r="I1970">
        <v>2.6530853262474099</v>
      </c>
    </row>
    <row r="1971" spans="1:9" x14ac:dyDescent="0.25">
      <c r="A1971">
        <v>1969</v>
      </c>
      <c r="B1971">
        <v>49.8305400372439</v>
      </c>
      <c r="C1971">
        <v>179.401910067648</v>
      </c>
      <c r="D1971">
        <v>50.703948107408699</v>
      </c>
      <c r="E1971">
        <v>7.59428264995005</v>
      </c>
      <c r="F1971">
        <v>0.30947150700245801</v>
      </c>
      <c r="G1971">
        <v>0.91736556264160496</v>
      </c>
      <c r="H1971">
        <v>12.9970674486803</v>
      </c>
      <c r="I1971">
        <v>3.2807613868116898</v>
      </c>
    </row>
    <row r="1972" spans="1:9" x14ac:dyDescent="0.25">
      <c r="A1972">
        <v>1970</v>
      </c>
      <c r="B1972">
        <v>52.706005004170102</v>
      </c>
      <c r="C1972">
        <v>149.04538417664699</v>
      </c>
      <c r="D1972">
        <v>52.123776916253597</v>
      </c>
      <c r="E1972">
        <v>5.4569289977791602</v>
      </c>
      <c r="F1972">
        <v>0.31676611487210499</v>
      </c>
      <c r="G1972">
        <v>0.93102977769440698</v>
      </c>
      <c r="H1972">
        <v>14.2789500772002</v>
      </c>
      <c r="I1972">
        <v>3.0991780821917798</v>
      </c>
    </row>
    <row r="1973" spans="1:9" x14ac:dyDescent="0.25">
      <c r="A1973">
        <v>1971</v>
      </c>
      <c r="B1973">
        <v>59.7408349226531</v>
      </c>
      <c r="C1973">
        <v>127.675466385075</v>
      </c>
      <c r="D1973">
        <v>50.414811562308401</v>
      </c>
      <c r="E1973">
        <v>16.854543863137501</v>
      </c>
      <c r="F1973">
        <v>0.36993293885122802</v>
      </c>
      <c r="G1973">
        <v>0.77704491742293302</v>
      </c>
      <c r="H1973">
        <v>15.360091743119201</v>
      </c>
      <c r="I1973">
        <v>5.6906474820143798</v>
      </c>
    </row>
    <row r="1974" spans="1:9" x14ac:dyDescent="0.25">
      <c r="A1974">
        <v>1972</v>
      </c>
      <c r="B1974">
        <v>53.625804426306701</v>
      </c>
      <c r="C1974">
        <v>93.191270860076997</v>
      </c>
      <c r="D1974">
        <v>43.421536847690398</v>
      </c>
      <c r="E1974">
        <v>22.672414059967998</v>
      </c>
      <c r="F1974">
        <v>0.335349602279992</v>
      </c>
      <c r="G1974">
        <v>0.64502533343948099</v>
      </c>
      <c r="H1974">
        <v>10.6369386464263</v>
      </c>
      <c r="I1974">
        <v>7.7253521126760498</v>
      </c>
    </row>
    <row r="1975" spans="1:9" x14ac:dyDescent="0.25">
      <c r="A1975">
        <v>1973</v>
      </c>
      <c r="B1975">
        <v>57.175007403020402</v>
      </c>
      <c r="C1975">
        <v>199.661606373815</v>
      </c>
      <c r="D1975">
        <v>50.855817941244197</v>
      </c>
      <c r="E1975">
        <v>6.9324394460880399</v>
      </c>
      <c r="F1975">
        <v>0.35310455776522898</v>
      </c>
      <c r="G1975">
        <v>0.92384077156986999</v>
      </c>
      <c r="H1975">
        <v>16.303303303303299</v>
      </c>
      <c r="I1975">
        <v>2.8379182156133802</v>
      </c>
    </row>
    <row r="1976" spans="1:9" x14ac:dyDescent="0.25">
      <c r="A1976">
        <v>1974</v>
      </c>
      <c r="B1976">
        <v>48.331744680851003</v>
      </c>
      <c r="C1976">
        <v>193.64619730097201</v>
      </c>
      <c r="D1976">
        <v>44.810659992822004</v>
      </c>
      <c r="E1976">
        <v>12.298798637035</v>
      </c>
      <c r="F1976">
        <v>0.31231944460379402</v>
      </c>
      <c r="G1976">
        <v>0.88066817463915703</v>
      </c>
      <c r="H1976">
        <v>11.1019151846785</v>
      </c>
      <c r="I1976">
        <v>4.4558093346573902</v>
      </c>
    </row>
    <row r="1977" spans="1:9" x14ac:dyDescent="0.25">
      <c r="A1977">
        <v>1975</v>
      </c>
      <c r="B1977">
        <v>71.245360824742207</v>
      </c>
      <c r="C1977">
        <v>174.563008752065</v>
      </c>
      <c r="D1977">
        <v>46.488769384758399</v>
      </c>
      <c r="E1977">
        <v>5.6895204470904597</v>
      </c>
      <c r="F1977">
        <v>0.38352203834216703</v>
      </c>
      <c r="G1977">
        <v>0.93954990863446397</v>
      </c>
      <c r="H1977">
        <v>9.2604704532415294</v>
      </c>
      <c r="I1977">
        <v>2.85842129417163</v>
      </c>
    </row>
    <row r="1978" spans="1:9" x14ac:dyDescent="0.25">
      <c r="A1978">
        <v>1976</v>
      </c>
      <c r="B1978">
        <v>57.076729686242899</v>
      </c>
      <c r="C1978">
        <v>139.974557385167</v>
      </c>
      <c r="D1978">
        <v>38.833958269189097</v>
      </c>
      <c r="E1978">
        <v>8.2153393948256408</v>
      </c>
      <c r="F1978">
        <v>0.36838432876605298</v>
      </c>
      <c r="G1978">
        <v>0.87167248234935402</v>
      </c>
      <c r="H1978">
        <v>10.5611065235342</v>
      </c>
      <c r="I1978">
        <v>3.0063221550302299</v>
      </c>
    </row>
    <row r="1979" spans="1:9" x14ac:dyDescent="0.25">
      <c r="A1979">
        <v>1977</v>
      </c>
      <c r="B1979">
        <v>88.930242017490301</v>
      </c>
      <c r="C1979">
        <v>127.16923076923</v>
      </c>
      <c r="D1979">
        <v>31.434041698431301</v>
      </c>
      <c r="E1979">
        <v>29.444077273631201</v>
      </c>
      <c r="F1979">
        <v>0.52642233715888198</v>
      </c>
      <c r="G1979">
        <v>0.68674453368830701</v>
      </c>
      <c r="H1979">
        <v>6.5945550351288</v>
      </c>
      <c r="I1979">
        <v>12.0380116959064</v>
      </c>
    </row>
    <row r="1980" spans="1:9" x14ac:dyDescent="0.25">
      <c r="A1980">
        <v>1978</v>
      </c>
      <c r="B1980">
        <v>87.590419687980599</v>
      </c>
      <c r="C1980">
        <v>129.44551519644099</v>
      </c>
      <c r="D1980">
        <v>32.912198171612197</v>
      </c>
      <c r="E1980">
        <v>24.908218153137199</v>
      </c>
      <c r="F1980">
        <v>0.51422650137190795</v>
      </c>
      <c r="G1980">
        <v>0.62126447436274501</v>
      </c>
      <c r="H1980">
        <v>7.8917313841936902</v>
      </c>
      <c r="I1980">
        <v>4.6211699164345399</v>
      </c>
    </row>
    <row r="1981" spans="1:9" x14ac:dyDescent="0.25">
      <c r="A1981">
        <v>1979</v>
      </c>
      <c r="B1981">
        <v>71.250053089827901</v>
      </c>
      <c r="C1981">
        <v>151.46663296258799</v>
      </c>
      <c r="D1981">
        <v>43.430060477886798</v>
      </c>
      <c r="E1981">
        <v>23.593112322249201</v>
      </c>
      <c r="F1981">
        <v>0.41299683531110398</v>
      </c>
      <c r="G1981">
        <v>0.74432683732301996</v>
      </c>
      <c r="H1981">
        <v>11.4549783549783</v>
      </c>
      <c r="I1981">
        <v>7.2952815829528097</v>
      </c>
    </row>
    <row r="1982" spans="1:9" x14ac:dyDescent="0.25">
      <c r="A1982">
        <v>1980</v>
      </c>
      <c r="B1982">
        <v>78.829102948131805</v>
      </c>
      <c r="C1982">
        <v>147.74025974025901</v>
      </c>
      <c r="D1982">
        <v>31.354656630222099</v>
      </c>
      <c r="E1982">
        <v>13.7149962647709</v>
      </c>
      <c r="F1982">
        <v>0.51183194886780803</v>
      </c>
      <c r="G1982">
        <v>0.817025222072015</v>
      </c>
      <c r="H1982">
        <v>7.31451612903225</v>
      </c>
      <c r="I1982">
        <v>4.4296296296296296</v>
      </c>
    </row>
    <row r="1983" spans="1:9" x14ac:dyDescent="0.25">
      <c r="A1983">
        <v>1981</v>
      </c>
      <c r="B1983">
        <v>68.929315349154805</v>
      </c>
      <c r="C1983">
        <v>173.962291089275</v>
      </c>
      <c r="D1983">
        <v>29.174770505054799</v>
      </c>
      <c r="E1983">
        <v>4.8537001591552098</v>
      </c>
      <c r="F1983">
        <v>0.44824356376727797</v>
      </c>
      <c r="G1983">
        <v>0.94857980772953099</v>
      </c>
      <c r="H1983">
        <v>6.3605671843348999</v>
      </c>
      <c r="I1983">
        <v>2.7376957494407099</v>
      </c>
    </row>
    <row r="1984" spans="1:9" x14ac:dyDescent="0.25">
      <c r="A1984">
        <v>1982</v>
      </c>
      <c r="B1984">
        <v>94.094293561184003</v>
      </c>
      <c r="C1984">
        <v>169.72367353561501</v>
      </c>
      <c r="D1984">
        <v>41.9328234941567</v>
      </c>
      <c r="E1984">
        <v>9.1926789816982009</v>
      </c>
      <c r="F1984">
        <v>0.51787531529272302</v>
      </c>
      <c r="G1984">
        <v>0.89576864688955604</v>
      </c>
      <c r="H1984">
        <v>13.087136929460501</v>
      </c>
      <c r="I1984">
        <v>3.7700453857791199</v>
      </c>
    </row>
    <row r="1985" spans="1:9" x14ac:dyDescent="0.25">
      <c r="A1985">
        <v>1983</v>
      </c>
      <c r="B1985">
        <v>69.801514004542</v>
      </c>
      <c r="C1985">
        <v>189.75965394751901</v>
      </c>
      <c r="D1985">
        <v>31.4382634349409</v>
      </c>
      <c r="E1985">
        <v>9.8942435306751193</v>
      </c>
      <c r="F1985">
        <v>0.45395959412998599</v>
      </c>
      <c r="G1985">
        <v>0.91047506004996004</v>
      </c>
      <c r="H1985">
        <v>7.1778461538461498</v>
      </c>
      <c r="I1985">
        <v>2.8394563315839001</v>
      </c>
    </row>
    <row r="1986" spans="1:9" x14ac:dyDescent="0.25">
      <c r="A1986">
        <v>1984</v>
      </c>
      <c r="B1986">
        <v>63.637128582697798</v>
      </c>
      <c r="C1986">
        <v>197.59172354948799</v>
      </c>
      <c r="D1986">
        <v>33.649578559134603</v>
      </c>
      <c r="E1986">
        <v>3.30999905882372</v>
      </c>
      <c r="F1986">
        <v>0.418632502083849</v>
      </c>
      <c r="G1986">
        <v>0.96569528314811404</v>
      </c>
      <c r="H1986">
        <v>7.9474522292993601</v>
      </c>
      <c r="I1986">
        <v>2.3288555928700498</v>
      </c>
    </row>
    <row r="1987" spans="1:9" x14ac:dyDescent="0.25">
      <c r="A1987">
        <v>1985</v>
      </c>
      <c r="B1987">
        <v>49.621187363834402</v>
      </c>
      <c r="C1987">
        <v>143.17474175274899</v>
      </c>
      <c r="D1987">
        <v>35.1755591078674</v>
      </c>
      <c r="E1987">
        <v>9.8489885492243303</v>
      </c>
      <c r="F1987">
        <v>0.33939110533039402</v>
      </c>
      <c r="G1987">
        <v>0.89117513334465603</v>
      </c>
      <c r="H1987">
        <v>8.2434497816593808</v>
      </c>
      <c r="I1987">
        <v>4.1464519375943603</v>
      </c>
    </row>
    <row r="1988" spans="1:9" x14ac:dyDescent="0.25">
      <c r="A1988">
        <v>1986</v>
      </c>
      <c r="B1988">
        <v>82.710008317160998</v>
      </c>
      <c r="C1988">
        <v>171.87774161596101</v>
      </c>
      <c r="D1988">
        <v>39.213153810747301</v>
      </c>
      <c r="E1988">
        <v>5.8969817427395004</v>
      </c>
      <c r="F1988">
        <v>0.50173283155407999</v>
      </c>
      <c r="G1988">
        <v>0.93670222541811798</v>
      </c>
      <c r="H1988">
        <v>13.4618149146451</v>
      </c>
      <c r="I1988">
        <v>2.8068113921529498</v>
      </c>
    </row>
    <row r="1989" spans="1:9" x14ac:dyDescent="0.25">
      <c r="A1989">
        <v>1987</v>
      </c>
      <c r="B1989">
        <v>104.027056277056</v>
      </c>
      <c r="C1989">
        <v>128.33744808490999</v>
      </c>
      <c r="D1989">
        <v>34.974324700304699</v>
      </c>
      <c r="E1989">
        <v>11.613587870073699</v>
      </c>
      <c r="F1989">
        <v>0.56489810354194903</v>
      </c>
      <c r="G1989">
        <v>0.83384814288045705</v>
      </c>
      <c r="H1989">
        <v>10.5545087483176</v>
      </c>
      <c r="I1989">
        <v>4.7345807345807298</v>
      </c>
    </row>
    <row r="1990" spans="1:9" x14ac:dyDescent="0.25">
      <c r="A1990">
        <v>1988</v>
      </c>
      <c r="B1990">
        <v>72.978613199665801</v>
      </c>
      <c r="C1990">
        <v>159.834833245103</v>
      </c>
      <c r="D1990">
        <v>34.667197436553202</v>
      </c>
      <c r="E1990">
        <v>9.0378611177739501</v>
      </c>
      <c r="F1990">
        <v>0.43669903520909897</v>
      </c>
      <c r="G1990">
        <v>0.89454525178750599</v>
      </c>
      <c r="H1990">
        <v>7.6947100063734801</v>
      </c>
      <c r="I1990">
        <v>3.6871618298081601</v>
      </c>
    </row>
    <row r="1991" spans="1:9" x14ac:dyDescent="0.25">
      <c r="A1991">
        <v>1989</v>
      </c>
      <c r="B1991">
        <v>41.174430915828403</v>
      </c>
      <c r="C1991">
        <v>169.50887163848</v>
      </c>
      <c r="D1991">
        <v>41.821892905184903</v>
      </c>
      <c r="E1991">
        <v>6.5084619995767996</v>
      </c>
      <c r="F1991">
        <v>0.27311707854941703</v>
      </c>
      <c r="G1991">
        <v>0.92587866306665401</v>
      </c>
      <c r="H1991">
        <v>9.4142011834319508</v>
      </c>
      <c r="I1991">
        <v>2.6568104701890398</v>
      </c>
    </row>
    <row r="1992" spans="1:9" x14ac:dyDescent="0.25">
      <c r="A1992">
        <v>1990</v>
      </c>
      <c r="B1992">
        <v>56.096730809021302</v>
      </c>
      <c r="C1992">
        <v>118.153896103896</v>
      </c>
      <c r="D1992">
        <v>33.208219161345703</v>
      </c>
      <c r="E1992">
        <v>20.815683217689301</v>
      </c>
      <c r="F1992">
        <v>0.36127010352497302</v>
      </c>
      <c r="G1992">
        <v>0.68292208154206502</v>
      </c>
      <c r="H1992">
        <v>6.6977058029689598</v>
      </c>
      <c r="I1992">
        <v>5.8125</v>
      </c>
    </row>
    <row r="1993" spans="1:9" x14ac:dyDescent="0.25">
      <c r="A1993">
        <v>1991</v>
      </c>
      <c r="B1993">
        <v>51.842490372272103</v>
      </c>
      <c r="C1993">
        <v>161.93395745764801</v>
      </c>
      <c r="D1993">
        <v>41.385069523848799</v>
      </c>
      <c r="E1993">
        <v>8.6477047273515506</v>
      </c>
      <c r="F1993">
        <v>0.32575448619768199</v>
      </c>
      <c r="G1993">
        <v>0.90151598144601996</v>
      </c>
      <c r="H1993">
        <v>9.5315734989648</v>
      </c>
      <c r="I1993">
        <v>3.34178661183459</v>
      </c>
    </row>
    <row r="1994" spans="1:9" x14ac:dyDescent="0.25">
      <c r="A1994">
        <v>1992</v>
      </c>
      <c r="B1994">
        <v>70.130017554125203</v>
      </c>
      <c r="C1994">
        <v>156.88544474393501</v>
      </c>
      <c r="D1994">
        <v>35.9398595332339</v>
      </c>
      <c r="E1994">
        <v>5.91502380777907</v>
      </c>
      <c r="F1994">
        <v>0.40014063266440603</v>
      </c>
      <c r="G1994">
        <v>0.92807613322837101</v>
      </c>
      <c r="H1994">
        <v>8.3785536159600902</v>
      </c>
      <c r="I1994">
        <v>2.93085399449035</v>
      </c>
    </row>
    <row r="1995" spans="1:9" x14ac:dyDescent="0.25">
      <c r="A1995">
        <v>1993</v>
      </c>
      <c r="B1995">
        <v>93.9363957597173</v>
      </c>
      <c r="C1995">
        <v>114.19047619047601</v>
      </c>
      <c r="D1995">
        <v>35.6828837217558</v>
      </c>
      <c r="E1995">
        <v>34.8405792316846</v>
      </c>
      <c r="F1995">
        <v>0.51866540653036397</v>
      </c>
      <c r="G1995">
        <v>0.64342465543142902</v>
      </c>
      <c r="H1995">
        <v>9.6536267318663391</v>
      </c>
      <c r="I1995">
        <v>12.2176165803108</v>
      </c>
    </row>
    <row r="1996" spans="1:9" x14ac:dyDescent="0.25">
      <c r="A1996">
        <v>1994</v>
      </c>
      <c r="B1996">
        <v>79.662262401483503</v>
      </c>
      <c r="C1996">
        <v>142.45794269113901</v>
      </c>
      <c r="D1996">
        <v>43.4612260142735</v>
      </c>
      <c r="E1996">
        <v>5.08111198668181</v>
      </c>
      <c r="F1996">
        <v>0.441022987732548</v>
      </c>
      <c r="G1996">
        <v>0.93656038323936197</v>
      </c>
      <c r="H1996">
        <v>12.5318606627017</v>
      </c>
      <c r="I1996">
        <v>2.86354844381923</v>
      </c>
    </row>
    <row r="1997" spans="1:9" x14ac:dyDescent="0.25">
      <c r="A1997">
        <v>1995</v>
      </c>
      <c r="B1997">
        <v>165.39086803813299</v>
      </c>
      <c r="C1997">
        <v>128.168672908307</v>
      </c>
      <c r="D1997">
        <v>20.991052581334799</v>
      </c>
      <c r="E1997">
        <v>11.446091678584301</v>
      </c>
      <c r="F1997">
        <v>0.83123594168969195</v>
      </c>
      <c r="G1997">
        <v>0.79980860338652504</v>
      </c>
      <c r="H1997">
        <v>4.5526835397594603</v>
      </c>
      <c r="I1997">
        <v>3.7221249270286001</v>
      </c>
    </row>
    <row r="1998" spans="1:9" x14ac:dyDescent="0.25">
      <c r="A1998">
        <v>1996</v>
      </c>
      <c r="B1998">
        <v>69.924054246966406</v>
      </c>
      <c r="C1998">
        <v>151.638581314878</v>
      </c>
      <c r="D1998">
        <v>37.701879111943299</v>
      </c>
      <c r="E1998">
        <v>5.0616773358322504</v>
      </c>
      <c r="F1998">
        <v>0.413781069616663</v>
      </c>
      <c r="G1998">
        <v>0.93546820751905302</v>
      </c>
      <c r="H1998">
        <v>8.8838745184369792</v>
      </c>
      <c r="I1998">
        <v>2.8771071234366499</v>
      </c>
    </row>
    <row r="1999" spans="1:9" x14ac:dyDescent="0.25">
      <c r="A1999">
        <v>1997</v>
      </c>
      <c r="B1999">
        <v>65.300580756553103</v>
      </c>
      <c r="C1999">
        <v>157.41497173305601</v>
      </c>
      <c r="D1999">
        <v>39.8449610770313</v>
      </c>
      <c r="E1999">
        <v>5.4664806121937</v>
      </c>
      <c r="F1999">
        <v>0.41618927314475601</v>
      </c>
      <c r="G1999">
        <v>0.937296174571144</v>
      </c>
      <c r="H1999">
        <v>10.5113699389905</v>
      </c>
      <c r="I1999">
        <v>2.93218720152817</v>
      </c>
    </row>
    <row r="2000" spans="1:9" x14ac:dyDescent="0.25">
      <c r="A2000">
        <v>1998</v>
      </c>
      <c r="B2000">
        <v>64.893692890572694</v>
      </c>
      <c r="C2000">
        <v>124.31034482758599</v>
      </c>
      <c r="D2000">
        <v>31.906367419182299</v>
      </c>
      <c r="E2000">
        <v>39.3306798494216</v>
      </c>
      <c r="F2000">
        <v>0.41740428250196399</v>
      </c>
      <c r="G2000">
        <v>0.60785104077899998</v>
      </c>
      <c r="H2000">
        <v>7.6460626587637597</v>
      </c>
      <c r="I2000">
        <v>13.7029288702928</v>
      </c>
    </row>
    <row r="2001" spans="1:9" x14ac:dyDescent="0.25">
      <c r="A2001">
        <v>1999</v>
      </c>
      <c r="B2001">
        <v>56.713818657367</v>
      </c>
      <c r="C2001">
        <v>159.620644773728</v>
      </c>
      <c r="D2001">
        <v>36.104038678563001</v>
      </c>
      <c r="E2001">
        <v>5.7502565250169697</v>
      </c>
      <c r="F2001">
        <v>0.36972258488399901</v>
      </c>
      <c r="G2001">
        <v>0.93715067511070205</v>
      </c>
      <c r="H2001">
        <v>7.7514262428687797</v>
      </c>
      <c r="I2001">
        <v>2.9399217221135001</v>
      </c>
    </row>
    <row r="2002" spans="1:9" x14ac:dyDescent="0.25">
      <c r="A2002">
        <v>2000</v>
      </c>
      <c r="B2002">
        <v>47.8497466402291</v>
      </c>
      <c r="C2002">
        <v>168.239414606422</v>
      </c>
      <c r="D2002">
        <v>37.051401879268603</v>
      </c>
      <c r="E2002">
        <v>12.2846713030146</v>
      </c>
      <c r="F2002">
        <v>0.33092538526536103</v>
      </c>
      <c r="G2002">
        <v>0.87527025756641097</v>
      </c>
      <c r="H2002">
        <v>9.5181674565560801</v>
      </c>
      <c r="I2002">
        <v>4.5404937202252</v>
      </c>
    </row>
    <row r="2003" spans="1:9" x14ac:dyDescent="0.25">
      <c r="A2003">
        <v>2001</v>
      </c>
      <c r="B2003">
        <v>49.569622114394903</v>
      </c>
      <c r="C2003">
        <v>182.359412550066</v>
      </c>
      <c r="D2003">
        <v>38.190212799994299</v>
      </c>
      <c r="E2003">
        <v>7.2488904324688503</v>
      </c>
      <c r="F2003">
        <v>0.35713614393937398</v>
      </c>
      <c r="G2003">
        <v>0.92013171074757705</v>
      </c>
      <c r="H2003">
        <v>10.2979397781299</v>
      </c>
      <c r="I2003">
        <v>3.0686839577329401</v>
      </c>
    </row>
    <row r="2004" spans="1:9" x14ac:dyDescent="0.25">
      <c r="A2004">
        <v>2002</v>
      </c>
      <c r="B2004">
        <v>117.73762469414601</v>
      </c>
      <c r="C2004">
        <v>190.684460694698</v>
      </c>
      <c r="D2004">
        <v>9.8742499558658103</v>
      </c>
      <c r="E2004">
        <v>11.7559786466389</v>
      </c>
      <c r="F2004">
        <v>0.848687745974392</v>
      </c>
      <c r="G2004">
        <v>0.89927850867770198</v>
      </c>
      <c r="H2004">
        <v>3.8768873403019701</v>
      </c>
      <c r="I2004">
        <v>4.3507161219243402</v>
      </c>
    </row>
    <row r="2005" spans="1:9" x14ac:dyDescent="0.25">
      <c r="A2005">
        <v>2003</v>
      </c>
      <c r="B2005">
        <v>51.8382591093117</v>
      </c>
      <c r="C2005">
        <v>105.160339298644</v>
      </c>
      <c r="D2005">
        <v>29.3819786747531</v>
      </c>
      <c r="E2005">
        <v>8.5983674813449191</v>
      </c>
      <c r="F2005">
        <v>0.395705218872345</v>
      </c>
      <c r="G2005">
        <v>0.86530013741178502</v>
      </c>
      <c r="H2005">
        <v>7.64</v>
      </c>
      <c r="I2005">
        <v>4.7210286458333304</v>
      </c>
    </row>
    <row r="2006" spans="1:9" x14ac:dyDescent="0.25">
      <c r="A2006">
        <v>2004</v>
      </c>
      <c r="B2006">
        <v>107.71333726763</v>
      </c>
      <c r="C2006">
        <v>158.42467357573599</v>
      </c>
      <c r="D2006">
        <v>48.761004786695302</v>
      </c>
      <c r="E2006">
        <v>7.4795912975087004</v>
      </c>
      <c r="F2006">
        <v>0.49626382819190301</v>
      </c>
      <c r="G2006">
        <v>0.91919318787316395</v>
      </c>
      <c r="H2006">
        <v>12.2303811659192</v>
      </c>
      <c r="I2006">
        <v>3.2840365376250502</v>
      </c>
    </row>
    <row r="2007" spans="1:9" x14ac:dyDescent="0.25">
      <c r="A2007">
        <v>2005</v>
      </c>
      <c r="B2007">
        <v>118.535267452402</v>
      </c>
      <c r="C2007">
        <v>132.95555555555501</v>
      </c>
      <c r="D2007">
        <v>35.564519510872898</v>
      </c>
      <c r="E2007">
        <v>17.816871415304</v>
      </c>
      <c r="F2007">
        <v>0.584279467215021</v>
      </c>
      <c r="G2007">
        <v>0.74453728640510797</v>
      </c>
      <c r="H2007">
        <v>9.4538510502864401</v>
      </c>
      <c r="I2007">
        <v>5.8913043478260798</v>
      </c>
    </row>
    <row r="2008" spans="1:9" x14ac:dyDescent="0.25">
      <c r="A2008">
        <v>2006</v>
      </c>
      <c r="B2008">
        <v>66.048470078526904</v>
      </c>
      <c r="C2008">
        <v>162.70356624172899</v>
      </c>
      <c r="D2008">
        <v>48.168834618147102</v>
      </c>
      <c r="E2008">
        <v>14.984812730340201</v>
      </c>
      <c r="F2008">
        <v>0.35857948209141199</v>
      </c>
      <c r="G2008">
        <v>0.81366570870213795</v>
      </c>
      <c r="H2008">
        <v>12.747765640516301</v>
      </c>
      <c r="I2008">
        <v>4.9508519003931797</v>
      </c>
    </row>
    <row r="2009" spans="1:9" x14ac:dyDescent="0.25">
      <c r="A2009">
        <v>2007</v>
      </c>
      <c r="B2009">
        <v>53.674872271249399</v>
      </c>
      <c r="C2009">
        <v>172.629072681704</v>
      </c>
      <c r="D2009">
        <v>48.313060803536303</v>
      </c>
      <c r="E2009">
        <v>8.53967193760562</v>
      </c>
      <c r="F2009">
        <v>0.31003856500761301</v>
      </c>
      <c r="G2009">
        <v>0.902447513945</v>
      </c>
      <c r="H2009">
        <v>13.0008710801393</v>
      </c>
      <c r="I2009">
        <v>3.5715189873417699</v>
      </c>
    </row>
    <row r="2010" spans="1:9" x14ac:dyDescent="0.25">
      <c r="A2010">
        <v>2008</v>
      </c>
      <c r="B2010">
        <v>49.332394976180098</v>
      </c>
      <c r="C2010">
        <v>186.709713897998</v>
      </c>
      <c r="D2010">
        <v>46.723735229511298</v>
      </c>
      <c r="E2010">
        <v>6.0287951193211198</v>
      </c>
      <c r="F2010">
        <v>0.305061631069938</v>
      </c>
      <c r="G2010">
        <v>0.94384071758545796</v>
      </c>
      <c r="H2010">
        <v>13.438193343898501</v>
      </c>
      <c r="I2010">
        <v>2.6563653136531298</v>
      </c>
    </row>
    <row r="2011" spans="1:9" x14ac:dyDescent="0.25">
      <c r="A2011">
        <v>2009</v>
      </c>
      <c r="B2011">
        <v>56.850539874976299</v>
      </c>
      <c r="C2011">
        <v>121.744318181818</v>
      </c>
      <c r="D2011">
        <v>37.833239805855698</v>
      </c>
      <c r="E2011">
        <v>8.0276438139637705</v>
      </c>
      <c r="F2011">
        <v>0.36936024021959601</v>
      </c>
      <c r="G2011">
        <v>0.889192698806754</v>
      </c>
      <c r="H2011">
        <v>11.665220535068601</v>
      </c>
      <c r="I2011">
        <v>3.9680542110358101</v>
      </c>
    </row>
    <row r="2012" spans="1:9" x14ac:dyDescent="0.25">
      <c r="A2012">
        <v>2010</v>
      </c>
      <c r="B2012">
        <v>69.352366478506298</v>
      </c>
      <c r="C2012">
        <v>133.14657631954299</v>
      </c>
      <c r="D2012">
        <v>33.701740169171202</v>
      </c>
      <c r="E2012">
        <v>22.757772191018599</v>
      </c>
      <c r="F2012">
        <v>0.445398846746694</v>
      </c>
      <c r="G2012">
        <v>0.736041729014838</v>
      </c>
      <c r="H2012">
        <v>9.9410395655546893</v>
      </c>
      <c r="I2012">
        <v>9.1220614828209694</v>
      </c>
    </row>
    <row r="2013" spans="1:9" x14ac:dyDescent="0.25">
      <c r="A2013">
        <v>2011</v>
      </c>
      <c r="B2013">
        <v>79.635562086700901</v>
      </c>
      <c r="C2013">
        <v>167.22399909266099</v>
      </c>
      <c r="D2013">
        <v>32.866813789872403</v>
      </c>
      <c r="E2013">
        <v>11.6039663966987</v>
      </c>
      <c r="F2013">
        <v>0.51041046353609898</v>
      </c>
      <c r="G2013">
        <v>0.89454221805877798</v>
      </c>
      <c r="H2013">
        <v>11.2335600907029</v>
      </c>
      <c r="I2013">
        <v>5.0920823160097601</v>
      </c>
    </row>
    <row r="2014" spans="1:9" x14ac:dyDescent="0.25">
      <c r="A2014">
        <v>2012</v>
      </c>
      <c r="B2014">
        <v>52.922239031769998</v>
      </c>
      <c r="C2014">
        <v>186.095851766365</v>
      </c>
      <c r="D2014">
        <v>48.431591319783699</v>
      </c>
      <c r="E2014">
        <v>7.5233827502010699</v>
      </c>
      <c r="F2014">
        <v>0.34171441949638798</v>
      </c>
      <c r="G2014">
        <v>0.91997636346995004</v>
      </c>
      <c r="H2014">
        <v>16.101434426229499</v>
      </c>
      <c r="I2014">
        <v>3.1600199401794602</v>
      </c>
    </row>
    <row r="2015" spans="1:9" x14ac:dyDescent="0.25">
      <c r="A2015">
        <v>2013</v>
      </c>
      <c r="B2015">
        <v>59.833805476864903</v>
      </c>
      <c r="C2015">
        <v>106.43197278911499</v>
      </c>
      <c r="D2015">
        <v>36.138123757189597</v>
      </c>
      <c r="E2015">
        <v>10.091542716354001</v>
      </c>
      <c r="F2015">
        <v>0.39463962838889999</v>
      </c>
      <c r="G2015">
        <v>0.84467542974723897</v>
      </c>
      <c r="H2015">
        <v>9.7085124677557992</v>
      </c>
      <c r="I2015">
        <v>4.2151486097794804</v>
      </c>
    </row>
    <row r="2016" spans="1:9" x14ac:dyDescent="0.25">
      <c r="A2016">
        <v>2014</v>
      </c>
      <c r="B2016">
        <v>125.658964809607</v>
      </c>
      <c r="C2016">
        <v>182.81833391425499</v>
      </c>
      <c r="D2016">
        <v>27.732953916692001</v>
      </c>
      <c r="E2016">
        <v>5.7852260073285002</v>
      </c>
      <c r="F2016">
        <v>0.72069012622039796</v>
      </c>
      <c r="G2016">
        <v>0.93434716061348599</v>
      </c>
      <c r="H2016">
        <v>7.3254551261577703</v>
      </c>
      <c r="I2016">
        <v>2.8814197364882999</v>
      </c>
    </row>
    <row r="2017" spans="1:9" x14ac:dyDescent="0.25">
      <c r="A2017">
        <v>2015</v>
      </c>
      <c r="B2017">
        <v>109.458776455722</v>
      </c>
      <c r="C2017">
        <v>166.91280653950901</v>
      </c>
      <c r="D2017">
        <v>32.827459703708598</v>
      </c>
      <c r="E2017">
        <v>27.752528401904801</v>
      </c>
      <c r="F2017">
        <v>0.64263411359306399</v>
      </c>
      <c r="G2017">
        <v>0.74361316779151998</v>
      </c>
      <c r="H2017">
        <v>8.4626865671641696</v>
      </c>
      <c r="I2017">
        <v>9.3818984547461302</v>
      </c>
    </row>
    <row r="2018" spans="1:9" x14ac:dyDescent="0.25">
      <c r="A2018">
        <v>2016</v>
      </c>
      <c r="B2018">
        <v>83.696290669704993</v>
      </c>
      <c r="C2018">
        <v>157.70030405127699</v>
      </c>
      <c r="D2018">
        <v>30.9867870677136</v>
      </c>
      <c r="E2018">
        <v>9.3268867475984791</v>
      </c>
      <c r="F2018">
        <v>0.48705041870222099</v>
      </c>
      <c r="G2018">
        <v>0.89757443300391804</v>
      </c>
      <c r="H2018">
        <v>6.4455128205128203</v>
      </c>
      <c r="I2018">
        <v>3.1293405543166601</v>
      </c>
    </row>
    <row r="2019" spans="1:9" x14ac:dyDescent="0.25">
      <c r="A2019">
        <v>2017</v>
      </c>
      <c r="B2019">
        <v>61.467811969038998</v>
      </c>
      <c r="C2019">
        <v>155.37900760876599</v>
      </c>
      <c r="D2019">
        <v>39.443352981975202</v>
      </c>
      <c r="E2019">
        <v>11.6683300835781</v>
      </c>
      <c r="F2019">
        <v>0.42496617349670901</v>
      </c>
      <c r="G2019">
        <v>0.86399293344918504</v>
      </c>
      <c r="H2019">
        <v>11.069137562366301</v>
      </c>
      <c r="I2019">
        <v>4.6663807890222904</v>
      </c>
    </row>
    <row r="2020" spans="1:9" x14ac:dyDescent="0.25">
      <c r="A2020">
        <v>2018</v>
      </c>
      <c r="B2020">
        <v>110.690233095742</v>
      </c>
      <c r="C2020">
        <v>196.32337932337899</v>
      </c>
      <c r="D2020">
        <v>31.3068243342003</v>
      </c>
      <c r="E2020">
        <v>5.2344729516786996</v>
      </c>
      <c r="F2020">
        <v>0.593638124388983</v>
      </c>
      <c r="G2020">
        <v>0.94889254303139103</v>
      </c>
      <c r="H2020">
        <v>9.1718395155185402</v>
      </c>
      <c r="I2020">
        <v>2.6695727986050501</v>
      </c>
    </row>
    <row r="2021" spans="1:9" x14ac:dyDescent="0.25">
      <c r="A2021">
        <v>2019</v>
      </c>
      <c r="B2021">
        <v>68.071366253707893</v>
      </c>
      <c r="C2021">
        <v>136.44942196531699</v>
      </c>
      <c r="D2021">
        <v>40.8674405927908</v>
      </c>
      <c r="E2021">
        <v>20.949997071430001</v>
      </c>
      <c r="F2021">
        <v>0.432477928436652</v>
      </c>
      <c r="G2021">
        <v>0.74457130741270905</v>
      </c>
      <c r="H2021">
        <v>11.030104712041799</v>
      </c>
      <c r="I2021">
        <v>6.0944881889763698</v>
      </c>
    </row>
    <row r="2022" spans="1:9" x14ac:dyDescent="0.25">
      <c r="A2022">
        <v>2020</v>
      </c>
      <c r="B2022">
        <v>66.934142459212097</v>
      </c>
      <c r="C2022">
        <v>141.045278851463</v>
      </c>
      <c r="D2022">
        <v>42.6902719905205</v>
      </c>
      <c r="E2022">
        <v>9.9797577925726806</v>
      </c>
      <c r="F2022">
        <v>0.41735163589220298</v>
      </c>
      <c r="G2022">
        <v>0.85242000195831702</v>
      </c>
      <c r="H2022">
        <v>11.035242290748799</v>
      </c>
      <c r="I2022">
        <v>4.0336503291880001</v>
      </c>
    </row>
    <row r="2023" spans="1:9" x14ac:dyDescent="0.25">
      <c r="A2023">
        <v>2021</v>
      </c>
      <c r="B2023">
        <v>75.574957410562106</v>
      </c>
      <c r="C2023">
        <v>164.58655391120499</v>
      </c>
      <c r="D2023">
        <v>38.936102522038503</v>
      </c>
      <c r="E2023">
        <v>6.3086306694502197</v>
      </c>
      <c r="F2023">
        <v>0.46777688561494102</v>
      </c>
      <c r="G2023">
        <v>0.92387039253748104</v>
      </c>
      <c r="H2023">
        <v>10.5978260869565</v>
      </c>
      <c r="I2023">
        <v>2.77030892448512</v>
      </c>
    </row>
    <row r="2024" spans="1:9" x14ac:dyDescent="0.25">
      <c r="A2024">
        <v>2022</v>
      </c>
      <c r="B2024">
        <v>79.622194897018105</v>
      </c>
      <c r="C2024">
        <v>184.63674068402199</v>
      </c>
      <c r="D2024">
        <v>37.219674409268698</v>
      </c>
      <c r="E2024">
        <v>4.5174939272531001</v>
      </c>
      <c r="F2024">
        <v>0.47753197744687997</v>
      </c>
      <c r="G2024">
        <v>0.95875662757333002</v>
      </c>
      <c r="H2024">
        <v>10.2027448533998</v>
      </c>
      <c r="I2024">
        <v>2.7467603777728899</v>
      </c>
    </row>
    <row r="2025" spans="1:9" x14ac:dyDescent="0.25">
      <c r="A2025">
        <v>2023</v>
      </c>
      <c r="B2025">
        <v>83.001347708894798</v>
      </c>
      <c r="C2025">
        <v>152.29348916415799</v>
      </c>
      <c r="D2025">
        <v>40.672967612248399</v>
      </c>
      <c r="E2025">
        <v>12.8346284015525</v>
      </c>
      <c r="F2025">
        <v>0.48560767045117698</v>
      </c>
      <c r="G2025">
        <v>0.89857220657539705</v>
      </c>
      <c r="H2025">
        <v>11.5113268608414</v>
      </c>
      <c r="I2025">
        <v>3.2887471125288701</v>
      </c>
    </row>
    <row r="2026" spans="1:9" x14ac:dyDescent="0.25">
      <c r="A2026">
        <v>2024</v>
      </c>
      <c r="B2026">
        <v>78.543256997455401</v>
      </c>
      <c r="C2026">
        <v>204.669437485766</v>
      </c>
      <c r="D2026">
        <v>40.251224555730602</v>
      </c>
      <c r="E2026">
        <v>7.0387717686860301</v>
      </c>
      <c r="F2026">
        <v>0.46545912048177002</v>
      </c>
      <c r="G2026">
        <v>0.93808802279324899</v>
      </c>
      <c r="H2026">
        <v>11.8451704545454</v>
      </c>
      <c r="I2026">
        <v>3.1604237608777899</v>
      </c>
    </row>
    <row r="2027" spans="1:9" x14ac:dyDescent="0.25">
      <c r="A2027">
        <v>2025</v>
      </c>
      <c r="B2027">
        <v>57.787812187812101</v>
      </c>
      <c r="C2027">
        <v>177.10103656452799</v>
      </c>
      <c r="D2027">
        <v>49.041954189706097</v>
      </c>
      <c r="E2027">
        <v>8.0834636296603399</v>
      </c>
      <c r="F2027">
        <v>0.35018863618518598</v>
      </c>
      <c r="G2027">
        <v>0.90696555180956595</v>
      </c>
      <c r="H2027">
        <v>15.010294117647</v>
      </c>
      <c r="I2027">
        <v>3.2509193164611698</v>
      </c>
    </row>
    <row r="2028" spans="1:9" x14ac:dyDescent="0.25">
      <c r="A2028">
        <v>2026</v>
      </c>
      <c r="B2028">
        <v>64.75</v>
      </c>
      <c r="C2028">
        <v>160.916769420468</v>
      </c>
      <c r="D2028">
        <v>47.490275592562199</v>
      </c>
      <c r="E2028">
        <v>5.9112190984427304</v>
      </c>
      <c r="F2028">
        <v>0.39473958034478901</v>
      </c>
      <c r="G2028">
        <v>0.92250349297747103</v>
      </c>
      <c r="H2028">
        <v>14.754581151832401</v>
      </c>
      <c r="I2028">
        <v>3.04384682841274</v>
      </c>
    </row>
    <row r="2029" spans="1:9" x14ac:dyDescent="0.25">
      <c r="A2029">
        <v>2027</v>
      </c>
      <c r="B2029">
        <v>66.119311193111898</v>
      </c>
      <c r="C2029">
        <v>139.557607739665</v>
      </c>
      <c r="D2029">
        <v>45.657941567293797</v>
      </c>
      <c r="E2029">
        <v>16.835211943922101</v>
      </c>
      <c r="F2029">
        <v>0.384210204882805</v>
      </c>
      <c r="G2029">
        <v>0.77739158528197305</v>
      </c>
      <c r="H2029">
        <v>14.007412898443199</v>
      </c>
      <c r="I2029">
        <v>6.15456674473067</v>
      </c>
    </row>
    <row r="2030" spans="1:9" x14ac:dyDescent="0.25">
      <c r="A2030">
        <v>2028</v>
      </c>
      <c r="B2030">
        <v>91.566376571349593</v>
      </c>
      <c r="C2030">
        <v>159.26295453342499</v>
      </c>
      <c r="D2030">
        <v>37.994246188204301</v>
      </c>
      <c r="E2030">
        <v>8.5309999904026999</v>
      </c>
      <c r="F2030">
        <v>0.51709199642390102</v>
      </c>
      <c r="G2030">
        <v>0.91125311244640395</v>
      </c>
      <c r="H2030">
        <v>9.9929615592853196</v>
      </c>
      <c r="I2030">
        <v>3.3379770992366402</v>
      </c>
    </row>
    <row r="2031" spans="1:9" x14ac:dyDescent="0.25">
      <c r="A2031">
        <v>2029</v>
      </c>
      <c r="B2031">
        <v>90.221622316493097</v>
      </c>
      <c r="C2031">
        <v>151.20108973267401</v>
      </c>
      <c r="D2031">
        <v>41.230331179682999</v>
      </c>
      <c r="E2031">
        <v>17.161759230443099</v>
      </c>
      <c r="F2031">
        <v>0.48843850466987598</v>
      </c>
      <c r="G2031">
        <v>0.81475138070886099</v>
      </c>
      <c r="H2031">
        <v>10.9432964920711</v>
      </c>
      <c r="I2031">
        <v>5.0346344145134596</v>
      </c>
    </row>
    <row r="2032" spans="1:9" x14ac:dyDescent="0.25">
      <c r="A2032">
        <v>2030</v>
      </c>
      <c r="B2032">
        <v>94.897574664261299</v>
      </c>
      <c r="C2032">
        <v>180.46338609005701</v>
      </c>
      <c r="D2032">
        <v>41.168670806897097</v>
      </c>
      <c r="E2032">
        <v>8.1741494169287794</v>
      </c>
      <c r="F2032">
        <v>0.52019444990080799</v>
      </c>
      <c r="G2032">
        <v>0.924433897988723</v>
      </c>
      <c r="H2032">
        <v>12.7729610580455</v>
      </c>
      <c r="I2032">
        <v>4.0503762541806001</v>
      </c>
    </row>
    <row r="2033" spans="1:9" x14ac:dyDescent="0.25">
      <c r="A2033">
        <v>2031</v>
      </c>
      <c r="B2033">
        <v>85.809614859327993</v>
      </c>
      <c r="C2033">
        <v>165.37887127793601</v>
      </c>
      <c r="D2033">
        <v>46.796900195877903</v>
      </c>
      <c r="E2033">
        <v>8.1627146478574808</v>
      </c>
      <c r="F2033">
        <v>0.47537502097372097</v>
      </c>
      <c r="G2033">
        <v>0.90287074852986404</v>
      </c>
      <c r="H2033">
        <v>15.151140684410599</v>
      </c>
      <c r="I2033">
        <v>2.5705505761843699</v>
      </c>
    </row>
    <row r="2034" spans="1:9" x14ac:dyDescent="0.25">
      <c r="A2034">
        <v>2032</v>
      </c>
      <c r="B2034">
        <v>103.673813868613</v>
      </c>
      <c r="C2034">
        <v>138.08552045501199</v>
      </c>
      <c r="D2034">
        <v>34.620503330979197</v>
      </c>
      <c r="E2034">
        <v>5.7499927239090196</v>
      </c>
      <c r="F2034">
        <v>0.56881171476914605</v>
      </c>
      <c r="G2034">
        <v>0.91998465317489497</v>
      </c>
      <c r="H2034">
        <v>9.8907905460472705</v>
      </c>
      <c r="I2034">
        <v>3.3331491712707102</v>
      </c>
    </row>
    <row r="2035" spans="1:9" x14ac:dyDescent="0.25">
      <c r="A2035">
        <v>2033</v>
      </c>
      <c r="B2035">
        <v>87.373910182595793</v>
      </c>
      <c r="C2035">
        <v>158.86276522929501</v>
      </c>
      <c r="D2035">
        <v>48.550097915774302</v>
      </c>
      <c r="E2035">
        <v>20.810938899574602</v>
      </c>
      <c r="F2035">
        <v>0.442883706923825</v>
      </c>
      <c r="G2035">
        <v>0.81046813957769703</v>
      </c>
      <c r="H2035">
        <v>14.3321299638989</v>
      </c>
      <c r="I2035">
        <v>9.1697574893009897</v>
      </c>
    </row>
    <row r="2036" spans="1:9" x14ac:dyDescent="0.25">
      <c r="A2036">
        <v>2034</v>
      </c>
      <c r="B2036">
        <v>77.128428927680801</v>
      </c>
      <c r="C2036">
        <v>107.385288966725</v>
      </c>
      <c r="D2036">
        <v>47.537584442476003</v>
      </c>
      <c r="E2036">
        <v>29.602673873472</v>
      </c>
      <c r="F2036">
        <v>0.41917814523973301</v>
      </c>
      <c r="G2036">
        <v>0.66384131160841497</v>
      </c>
      <c r="H2036">
        <v>13.967886482449501</v>
      </c>
      <c r="I2036">
        <v>11.7596371882086</v>
      </c>
    </row>
    <row r="2037" spans="1:9" x14ac:dyDescent="0.25">
      <c r="A2037">
        <v>2035</v>
      </c>
      <c r="B2037">
        <v>48.8345762711864</v>
      </c>
      <c r="C2037">
        <v>138.01400764053099</v>
      </c>
      <c r="D2037">
        <v>49.933758079925703</v>
      </c>
      <c r="E2037">
        <v>10.6892492485341</v>
      </c>
      <c r="F2037">
        <v>0.29880015282926697</v>
      </c>
      <c r="G2037">
        <v>0.85258533883598298</v>
      </c>
      <c r="H2037">
        <v>15.3378038558256</v>
      </c>
      <c r="I2037">
        <v>3.41556914393226</v>
      </c>
    </row>
    <row r="2038" spans="1:9" x14ac:dyDescent="0.25">
      <c r="A2038">
        <v>2036</v>
      </c>
      <c r="B2038">
        <v>59.568529938333</v>
      </c>
      <c r="C2038">
        <v>175.82615879641699</v>
      </c>
      <c r="D2038">
        <v>47.219818378147401</v>
      </c>
      <c r="E2038">
        <v>13.338068698139001</v>
      </c>
      <c r="F2038">
        <v>0.388596761670297</v>
      </c>
      <c r="G2038">
        <v>0.86997051717670204</v>
      </c>
      <c r="H2038">
        <v>15.1588579795021</v>
      </c>
      <c r="I2038">
        <v>4.8826317256760499</v>
      </c>
    </row>
    <row r="2039" spans="1:9" x14ac:dyDescent="0.25">
      <c r="A2039">
        <v>2037</v>
      </c>
      <c r="B2039">
        <v>85.727696674776894</v>
      </c>
      <c r="C2039">
        <v>173.17753946976401</v>
      </c>
      <c r="D2039">
        <v>40.915160037082103</v>
      </c>
      <c r="E2039">
        <v>11.4025564626816</v>
      </c>
      <c r="F2039">
        <v>0.464521554188708</v>
      </c>
      <c r="G2039">
        <v>0.89281357489069801</v>
      </c>
      <c r="H2039">
        <v>10.834370139968801</v>
      </c>
      <c r="I2039">
        <v>5.0461944566651997</v>
      </c>
    </row>
    <row r="2040" spans="1:9" x14ac:dyDescent="0.25">
      <c r="A2040">
        <v>2038</v>
      </c>
      <c r="B2040">
        <v>57.607395612172603</v>
      </c>
      <c r="C2040">
        <v>161.394425214064</v>
      </c>
      <c r="D2040">
        <v>43.830086419462297</v>
      </c>
      <c r="E2040">
        <v>10.8172072663245</v>
      </c>
      <c r="F2040">
        <v>0.34159922471757798</v>
      </c>
      <c r="G2040">
        <v>0.88155009383197702</v>
      </c>
      <c r="H2040">
        <v>10.265560165975099</v>
      </c>
      <c r="I2040">
        <v>4.7454134913914698</v>
      </c>
    </row>
    <row r="2041" spans="1:9" x14ac:dyDescent="0.25">
      <c r="A2041">
        <v>2039</v>
      </c>
      <c r="B2041">
        <v>63.5901610644257</v>
      </c>
      <c r="C2041">
        <v>156.75121990891299</v>
      </c>
      <c r="D2041">
        <v>40.748465304771202</v>
      </c>
      <c r="E2041">
        <v>6.15046559493081</v>
      </c>
      <c r="F2041">
        <v>0.402092645727474</v>
      </c>
      <c r="G2041">
        <v>0.93333515257588195</v>
      </c>
      <c r="H2041">
        <v>11.0161398789509</v>
      </c>
      <c r="I2041">
        <v>3.1464200882253102</v>
      </c>
    </row>
    <row r="2042" spans="1:9" x14ac:dyDescent="0.25">
      <c r="A2042">
        <v>2040</v>
      </c>
      <c r="B2042">
        <v>48.153918970086998</v>
      </c>
      <c r="C2042">
        <v>193.688690829867</v>
      </c>
      <c r="D2042">
        <v>47.501257470193202</v>
      </c>
      <c r="E2042">
        <v>3.6865504910801401</v>
      </c>
      <c r="F2042">
        <v>0.29680378713551497</v>
      </c>
      <c r="G2042">
        <v>0.96183034554788505</v>
      </c>
      <c r="H2042">
        <v>13.7842441447835</v>
      </c>
      <c r="I2042">
        <v>2.2451435447825299</v>
      </c>
    </row>
    <row r="2043" spans="1:9" x14ac:dyDescent="0.25">
      <c r="A2043">
        <v>2041</v>
      </c>
      <c r="B2043">
        <v>50.583421330517403</v>
      </c>
      <c r="C2043">
        <v>156.57508833922199</v>
      </c>
      <c r="D2043">
        <v>49.9326124712112</v>
      </c>
      <c r="E2043">
        <v>14.4862674943319</v>
      </c>
      <c r="F2043">
        <v>0.30552814053452798</v>
      </c>
      <c r="G2043">
        <v>0.83248941321083703</v>
      </c>
      <c r="H2043">
        <v>16.094646271510499</v>
      </c>
      <c r="I2043">
        <v>3.4759349030470901</v>
      </c>
    </row>
    <row r="2044" spans="1:9" x14ac:dyDescent="0.25">
      <c r="A2044">
        <v>2042</v>
      </c>
      <c r="B2044">
        <v>88.444326241134704</v>
      </c>
      <c r="C2044">
        <v>117.96749729144</v>
      </c>
      <c r="D2044">
        <v>47.548339113602502</v>
      </c>
      <c r="E2044">
        <v>17.151532645630599</v>
      </c>
      <c r="F2044">
        <v>0.46646039006049</v>
      </c>
      <c r="G2044">
        <v>0.77719217108127203</v>
      </c>
      <c r="H2044">
        <v>16.474117647058801</v>
      </c>
      <c r="I2044">
        <v>6.2847499232893496</v>
      </c>
    </row>
    <row r="2045" spans="1:9" x14ac:dyDescent="0.25">
      <c r="A2045">
        <v>2043</v>
      </c>
      <c r="B2045">
        <v>103.615651503469</v>
      </c>
      <c r="C2045">
        <v>198.24244415243101</v>
      </c>
      <c r="D2045">
        <v>39.857750596602202</v>
      </c>
      <c r="E2045">
        <v>7.5235245485013396</v>
      </c>
      <c r="F2045">
        <v>0.55708385751009704</v>
      </c>
      <c r="G2045">
        <v>0.92627676628762101</v>
      </c>
      <c r="H2045">
        <v>13.7631763879128</v>
      </c>
      <c r="I2045">
        <v>3.2876069555616798</v>
      </c>
    </row>
    <row r="2046" spans="1:9" x14ac:dyDescent="0.25">
      <c r="A2046">
        <v>2044</v>
      </c>
      <c r="B2046">
        <v>104.257082579867</v>
      </c>
      <c r="C2046">
        <v>103.642335766423</v>
      </c>
      <c r="D2046">
        <v>36.473334574817301</v>
      </c>
      <c r="E2046">
        <v>33.653355914739699</v>
      </c>
      <c r="F2046">
        <v>0.55921696891126504</v>
      </c>
      <c r="G2046">
        <v>0.577800767991275</v>
      </c>
      <c r="H2046">
        <v>9.9968152866241997</v>
      </c>
      <c r="I2046">
        <v>13.272727272727201</v>
      </c>
    </row>
    <row r="2047" spans="1:9" x14ac:dyDescent="0.25">
      <c r="A2047">
        <v>2045</v>
      </c>
      <c r="B2047">
        <v>62.559340862803097</v>
      </c>
      <c r="C2047">
        <v>172.268157661647</v>
      </c>
      <c r="D2047">
        <v>29.506517009486998</v>
      </c>
      <c r="E2047">
        <v>6.9352072531493301</v>
      </c>
      <c r="F2047">
        <v>0.44880991153050798</v>
      </c>
      <c r="G2047">
        <v>0.91463016750009296</v>
      </c>
      <c r="H2047">
        <v>8.0352209944751305</v>
      </c>
      <c r="I2047">
        <v>3.0276243093922601</v>
      </c>
    </row>
    <row r="2048" spans="1:9" x14ac:dyDescent="0.25">
      <c r="A2048">
        <v>2046</v>
      </c>
      <c r="B2048">
        <v>61.723072261778498</v>
      </c>
      <c r="C2048">
        <v>158.06889079272199</v>
      </c>
      <c r="D2048">
        <v>34.794510495365103</v>
      </c>
      <c r="E2048">
        <v>6.2783113037193097</v>
      </c>
      <c r="F2048">
        <v>0.36130180077641799</v>
      </c>
      <c r="G2048">
        <v>0.931930461110835</v>
      </c>
      <c r="H2048">
        <v>8.1415270018621904</v>
      </c>
      <c r="I2048">
        <v>3.0110528287748202</v>
      </c>
    </row>
    <row r="2049" spans="1:9" x14ac:dyDescent="0.25">
      <c r="A2049">
        <v>2047</v>
      </c>
      <c r="B2049">
        <v>66.3478639930252</v>
      </c>
      <c r="C2049">
        <v>155.86581079015701</v>
      </c>
      <c r="D2049">
        <v>36.690994149731303</v>
      </c>
      <c r="E2049">
        <v>13.795233072900601</v>
      </c>
      <c r="F2049">
        <v>0.399374787680851</v>
      </c>
      <c r="G2049">
        <v>0.87071576753078495</v>
      </c>
      <c r="H2049">
        <v>8.1659775546367399</v>
      </c>
      <c r="I2049">
        <v>3.6622005684125001</v>
      </c>
    </row>
    <row r="2050" spans="1:9" x14ac:dyDescent="0.25">
      <c r="A2050">
        <v>2048</v>
      </c>
      <c r="B2050">
        <v>69.020489199491706</v>
      </c>
      <c r="C2050">
        <v>134.30574946059099</v>
      </c>
      <c r="D2050">
        <v>36.366471637051099</v>
      </c>
      <c r="E2050">
        <v>8.5489306591913596</v>
      </c>
      <c r="F2050">
        <v>0.42036388972406702</v>
      </c>
      <c r="G2050">
        <v>0.94461776265002595</v>
      </c>
      <c r="H2050">
        <v>8.3512500000000003</v>
      </c>
      <c r="I2050">
        <v>2.9121015165583399</v>
      </c>
    </row>
    <row r="2051" spans="1:9" x14ac:dyDescent="0.25">
      <c r="A2051">
        <v>2049</v>
      </c>
      <c r="B2051">
        <v>74.976247030878795</v>
      </c>
      <c r="C2051">
        <v>193.26358426099401</v>
      </c>
      <c r="D2051">
        <v>31.913445351742901</v>
      </c>
      <c r="E2051">
        <v>5.6394562325058404</v>
      </c>
      <c r="F2051">
        <v>0.452446177809462</v>
      </c>
      <c r="G2051">
        <v>0.94797544545379397</v>
      </c>
      <c r="H2051">
        <v>8.3161971830985895</v>
      </c>
      <c r="I2051">
        <v>2.8194774346793299</v>
      </c>
    </row>
    <row r="2052" spans="1:9" x14ac:dyDescent="0.25">
      <c r="A2052">
        <v>2050</v>
      </c>
      <c r="B2052">
        <v>51.030128089482197</v>
      </c>
      <c r="C2052">
        <v>166.91682375117799</v>
      </c>
      <c r="D2052">
        <v>37.480317504755099</v>
      </c>
      <c r="E2052">
        <v>7.9623649128019496</v>
      </c>
      <c r="F2052">
        <v>0.332825290308644</v>
      </c>
      <c r="G2052">
        <v>0.90095226399543304</v>
      </c>
      <c r="H2052">
        <v>8.9224755700325709</v>
      </c>
      <c r="I2052">
        <v>3.1956200059189102</v>
      </c>
    </row>
    <row r="2053" spans="1:9" x14ac:dyDescent="0.25">
      <c r="A2053">
        <v>2051</v>
      </c>
      <c r="B2053">
        <v>50.202671312427398</v>
      </c>
      <c r="C2053">
        <v>188.18077016226599</v>
      </c>
      <c r="D2053">
        <v>37.284184054647604</v>
      </c>
      <c r="E2053">
        <v>5.85469094002507</v>
      </c>
      <c r="F2053">
        <v>0.331481613424504</v>
      </c>
      <c r="G2053">
        <v>0.94444195703084599</v>
      </c>
      <c r="H2053">
        <v>9.1107242339832801</v>
      </c>
      <c r="I2053">
        <v>2.66993587325537</v>
      </c>
    </row>
    <row r="2054" spans="1:9" x14ac:dyDescent="0.25">
      <c r="A2054">
        <v>2052</v>
      </c>
      <c r="B2054">
        <v>50.445851599285596</v>
      </c>
      <c r="C2054">
        <v>190.80080723097001</v>
      </c>
      <c r="D2054">
        <v>32.000149621726102</v>
      </c>
      <c r="E2054">
        <v>5.4553892849850296</v>
      </c>
      <c r="F2054">
        <v>0.36088734739720901</v>
      </c>
      <c r="G2054">
        <v>0.94141255868567997</v>
      </c>
      <c r="H2054">
        <v>7.5038610038610001</v>
      </c>
      <c r="I2054">
        <v>2.6730326737229602</v>
      </c>
    </row>
    <row r="2055" spans="1:9" x14ac:dyDescent="0.25">
      <c r="A2055">
        <v>2053</v>
      </c>
      <c r="B2055">
        <v>97.193457853479103</v>
      </c>
      <c r="C2055">
        <v>152.192899112389</v>
      </c>
      <c r="D2055">
        <v>28.593532650826699</v>
      </c>
      <c r="E2055">
        <v>12.375191314092801</v>
      </c>
      <c r="F2055">
        <v>0.57339254351486602</v>
      </c>
      <c r="G2055">
        <v>0.87894832797219102</v>
      </c>
      <c r="H2055">
        <v>6.6839860411011998</v>
      </c>
      <c r="I2055">
        <v>4.3969610636277299</v>
      </c>
    </row>
    <row r="2056" spans="1:9" x14ac:dyDescent="0.25">
      <c r="A2056">
        <v>2054</v>
      </c>
      <c r="B2056">
        <v>78.389919234220699</v>
      </c>
      <c r="C2056">
        <v>144.10631096954</v>
      </c>
      <c r="D2056">
        <v>31.6133004761206</v>
      </c>
      <c r="E2056">
        <v>7.0857701941794602</v>
      </c>
      <c r="F2056">
        <v>0.46847968858982098</v>
      </c>
      <c r="G2056">
        <v>0.89781276986562897</v>
      </c>
      <c r="H2056">
        <v>7.7249430523917999</v>
      </c>
      <c r="I2056">
        <v>3.4809917355371902</v>
      </c>
    </row>
    <row r="2057" spans="1:9" x14ac:dyDescent="0.25">
      <c r="A2057">
        <v>2055</v>
      </c>
      <c r="B2057">
        <v>55.488244747336402</v>
      </c>
      <c r="C2057">
        <v>152.11650764043301</v>
      </c>
      <c r="D2057">
        <v>27.219492660598</v>
      </c>
      <c r="E2057">
        <v>10.4914609262096</v>
      </c>
      <c r="F2057">
        <v>0.41561578990305997</v>
      </c>
      <c r="G2057">
        <v>0.89005072752590997</v>
      </c>
      <c r="H2057">
        <v>5.1752241238793797</v>
      </c>
      <c r="I2057">
        <v>4.2216784927819901</v>
      </c>
    </row>
    <row r="2058" spans="1:9" x14ac:dyDescent="0.25">
      <c r="A2058">
        <v>2056</v>
      </c>
      <c r="B2058">
        <v>51.033276679488303</v>
      </c>
      <c r="C2058">
        <v>128.28490599398799</v>
      </c>
      <c r="D2058">
        <v>33.543878973026601</v>
      </c>
      <c r="E2058">
        <v>8.6953068209279198</v>
      </c>
      <c r="F2058">
        <v>0.34793282844349399</v>
      </c>
      <c r="G2058">
        <v>0.87166468577554401</v>
      </c>
      <c r="H2058">
        <v>6.0418118466898898</v>
      </c>
      <c r="I2058">
        <v>3.3335519125683</v>
      </c>
    </row>
    <row r="2059" spans="1:9" x14ac:dyDescent="0.25">
      <c r="A2059">
        <v>2057</v>
      </c>
      <c r="B2059">
        <v>49.466026952656399</v>
      </c>
      <c r="C2059">
        <v>166.25106863456699</v>
      </c>
      <c r="D2059">
        <v>36.753954505767901</v>
      </c>
      <c r="E2059">
        <v>6.6923922886429104</v>
      </c>
      <c r="F2059">
        <v>0.36101909737020599</v>
      </c>
      <c r="G2059">
        <v>0.92806766474525504</v>
      </c>
      <c r="H2059">
        <v>7.8091780424048798</v>
      </c>
      <c r="I2059">
        <v>3.02823138665928</v>
      </c>
    </row>
    <row r="2060" spans="1:9" x14ac:dyDescent="0.25">
      <c r="A2060">
        <v>2058</v>
      </c>
      <c r="B2060">
        <v>51.569558317905297</v>
      </c>
      <c r="C2060">
        <v>157.85042512580199</v>
      </c>
      <c r="D2060">
        <v>40.231516375403999</v>
      </c>
      <c r="E2060">
        <v>11.9257549711536</v>
      </c>
      <c r="F2060">
        <v>0.349889123788372</v>
      </c>
      <c r="G2060">
        <v>0.87848542158364995</v>
      </c>
      <c r="H2060">
        <v>9.5214285714285705</v>
      </c>
      <c r="I2060">
        <v>4.8048780487804796</v>
      </c>
    </row>
    <row r="2061" spans="1:9" x14ac:dyDescent="0.25">
      <c r="A2061">
        <v>2059</v>
      </c>
      <c r="B2061">
        <v>52.645853043203999</v>
      </c>
      <c r="C2061">
        <v>150.69262568342401</v>
      </c>
      <c r="D2061">
        <v>38.553206349636397</v>
      </c>
      <c r="E2061">
        <v>5.50332502403284</v>
      </c>
      <c r="F2061">
        <v>0.361598440761639</v>
      </c>
      <c r="G2061">
        <v>0.94347677696412002</v>
      </c>
      <c r="H2061">
        <v>9.2245592329106092</v>
      </c>
      <c r="I2061">
        <v>2.8599752168525399</v>
      </c>
    </row>
    <row r="2062" spans="1:9" x14ac:dyDescent="0.25">
      <c r="A2062">
        <v>2060</v>
      </c>
      <c r="B2062">
        <v>55.0104101926662</v>
      </c>
      <c r="C2062">
        <v>129.61071732350399</v>
      </c>
      <c r="D2062">
        <v>40.215795139205497</v>
      </c>
      <c r="E2062">
        <v>33.415005664736903</v>
      </c>
      <c r="F2062">
        <v>0.36183178172003799</v>
      </c>
      <c r="G2062">
        <v>0.67948426679696605</v>
      </c>
      <c r="H2062">
        <v>11.9977103606182</v>
      </c>
      <c r="I2062">
        <v>10.339874411302899</v>
      </c>
    </row>
    <row r="2063" spans="1:9" x14ac:dyDescent="0.25">
      <c r="A2063">
        <v>2061</v>
      </c>
      <c r="B2063">
        <v>67.030002069108207</v>
      </c>
      <c r="C2063">
        <v>134.678659035159</v>
      </c>
      <c r="D2063">
        <v>37.333222441642199</v>
      </c>
      <c r="E2063">
        <v>29.6344121058006</v>
      </c>
      <c r="F2063">
        <v>0.40053851109121502</v>
      </c>
      <c r="G2063">
        <v>0.69967690404748495</v>
      </c>
      <c r="H2063">
        <v>7.0444847934634502</v>
      </c>
      <c r="I2063">
        <v>11.043298969072101</v>
      </c>
    </row>
    <row r="2064" spans="1:9" x14ac:dyDescent="0.25">
      <c r="A2064">
        <v>2062</v>
      </c>
      <c r="B2064">
        <v>54.774604987626098</v>
      </c>
      <c r="C2064">
        <v>170.430659270322</v>
      </c>
      <c r="D2064">
        <v>31.843878326946601</v>
      </c>
      <c r="E2064">
        <v>4.5481592935196202</v>
      </c>
      <c r="F2064">
        <v>0.36722828633612298</v>
      </c>
      <c r="G2064">
        <v>0.94869352724284794</v>
      </c>
      <c r="H2064">
        <v>5.5694560669455999</v>
      </c>
      <c r="I2064">
        <v>2.5766895993524801</v>
      </c>
    </row>
    <row r="2065" spans="1:9" x14ac:dyDescent="0.25">
      <c r="A2065">
        <v>2063</v>
      </c>
      <c r="B2065">
        <v>55.132780864488097</v>
      </c>
      <c r="C2065">
        <v>142.95658465991301</v>
      </c>
      <c r="D2065">
        <v>31.5278643525712</v>
      </c>
      <c r="E2065">
        <v>24.9459865406685</v>
      </c>
      <c r="F2065">
        <v>0.364292616822255</v>
      </c>
      <c r="G2065">
        <v>0.70264230227797198</v>
      </c>
      <c r="H2065">
        <v>5.5074812967581002</v>
      </c>
      <c r="I2065">
        <v>7.9234234234234204</v>
      </c>
    </row>
    <row r="2066" spans="1:9" x14ac:dyDescent="0.25">
      <c r="A2066">
        <v>2064</v>
      </c>
      <c r="B2066">
        <v>69.280361079038499</v>
      </c>
      <c r="C2066">
        <v>149.853876739562</v>
      </c>
      <c r="D2066">
        <v>33.667665647737302</v>
      </c>
      <c r="E2066">
        <v>26.925168075812199</v>
      </c>
      <c r="F2066">
        <v>0.43529009779072703</v>
      </c>
      <c r="G2066">
        <v>0.710064596462332</v>
      </c>
      <c r="H2066">
        <v>8.0176630434782599</v>
      </c>
      <c r="I2066">
        <v>8.2572674418604599</v>
      </c>
    </row>
    <row r="2067" spans="1:9" x14ac:dyDescent="0.25">
      <c r="A2067">
        <v>2065</v>
      </c>
      <c r="B2067">
        <v>67.107511045655301</v>
      </c>
      <c r="C2067">
        <v>129.923917442331</v>
      </c>
      <c r="D2067">
        <v>35.686378144019002</v>
      </c>
      <c r="E2067">
        <v>25.7895794841839</v>
      </c>
      <c r="F2067">
        <v>0.43142368605969</v>
      </c>
      <c r="G2067">
        <v>0.74377184476292602</v>
      </c>
      <c r="H2067">
        <v>8.70838600927096</v>
      </c>
      <c r="I2067">
        <v>11.1860036832412</v>
      </c>
    </row>
    <row r="2068" spans="1:9" x14ac:dyDescent="0.25">
      <c r="A2068">
        <v>2066</v>
      </c>
      <c r="B2068">
        <v>86.540839406886107</v>
      </c>
      <c r="C2068">
        <v>193.624629133154</v>
      </c>
      <c r="D2068">
        <v>30.799053613611399</v>
      </c>
      <c r="E2068">
        <v>3.3819101198697399</v>
      </c>
      <c r="F2068">
        <v>0.53124360138808202</v>
      </c>
      <c r="G2068">
        <v>0.96751864600910797</v>
      </c>
      <c r="H2068">
        <v>8.30453667953668</v>
      </c>
      <c r="I2068">
        <v>2.0194427434170201</v>
      </c>
    </row>
    <row r="2069" spans="1:9" x14ac:dyDescent="0.25">
      <c r="A2069">
        <v>2067</v>
      </c>
      <c r="B2069">
        <v>77.507760067114006</v>
      </c>
      <c r="C2069">
        <v>159.777678397822</v>
      </c>
      <c r="D2069">
        <v>39.568800108166997</v>
      </c>
      <c r="E2069">
        <v>6.6959363362400701</v>
      </c>
      <c r="F2069">
        <v>0.46145891413851198</v>
      </c>
      <c r="G2069">
        <v>0.92339678943259496</v>
      </c>
      <c r="H2069">
        <v>13.659479553903299</v>
      </c>
      <c r="I2069">
        <v>2.9514472455648901</v>
      </c>
    </row>
    <row r="2070" spans="1:9" x14ac:dyDescent="0.25">
      <c r="A2070">
        <v>2068</v>
      </c>
      <c r="B2070">
        <v>72.033027522935697</v>
      </c>
      <c r="C2070">
        <v>175.793442889684</v>
      </c>
      <c r="D2070">
        <v>40.378628605737497</v>
      </c>
      <c r="E2070">
        <v>9.5535480748294699</v>
      </c>
      <c r="F2070">
        <v>0.438655939223492</v>
      </c>
      <c r="G2070">
        <v>0.91328648553526104</v>
      </c>
      <c r="H2070">
        <v>13.594748048261099</v>
      </c>
      <c r="I2070">
        <v>3.9751037344398301</v>
      </c>
    </row>
    <row r="2071" spans="1:9" x14ac:dyDescent="0.25">
      <c r="A2071">
        <v>2069</v>
      </c>
      <c r="B2071">
        <v>54.0273381294964</v>
      </c>
      <c r="C2071">
        <v>143.01963466645199</v>
      </c>
      <c r="D2071">
        <v>44.734792311256399</v>
      </c>
      <c r="E2071">
        <v>16.3040530241414</v>
      </c>
      <c r="F2071">
        <v>0.33875092813302299</v>
      </c>
      <c r="G2071">
        <v>0.82938695165672405</v>
      </c>
      <c r="H2071">
        <v>12.5082582582582</v>
      </c>
      <c r="I2071">
        <v>6.1369788846778501</v>
      </c>
    </row>
    <row r="2072" spans="1:9" x14ac:dyDescent="0.25">
      <c r="A2072">
        <v>2070</v>
      </c>
      <c r="B2072">
        <v>56.637743260132098</v>
      </c>
      <c r="C2072">
        <v>117.84061008266301</v>
      </c>
      <c r="D2072">
        <v>47.730035575353298</v>
      </c>
      <c r="E2072">
        <v>12.133840309119901</v>
      </c>
      <c r="F2072">
        <v>0.353560103798435</v>
      </c>
      <c r="G2072">
        <v>0.81052276479531404</v>
      </c>
      <c r="H2072">
        <v>14.3527950310559</v>
      </c>
      <c r="I2072">
        <v>3.4349016679113702</v>
      </c>
    </row>
    <row r="2073" spans="1:9" x14ac:dyDescent="0.25">
      <c r="A2073">
        <v>2071</v>
      </c>
      <c r="B2073">
        <v>42.202017716535401</v>
      </c>
      <c r="C2073">
        <v>154.64012345679001</v>
      </c>
      <c r="D2073">
        <v>56.595742924617902</v>
      </c>
      <c r="E2073">
        <v>9.4785600758206794</v>
      </c>
      <c r="F2073">
        <v>0.25201662538858899</v>
      </c>
      <c r="G2073">
        <v>0.88344437349454696</v>
      </c>
      <c r="H2073">
        <v>16.823098075160399</v>
      </c>
      <c r="I2073">
        <v>3.6421503957783599</v>
      </c>
    </row>
    <row r="2074" spans="1:9" x14ac:dyDescent="0.25">
      <c r="A2074">
        <v>2072</v>
      </c>
      <c r="B2074">
        <v>77.013095968897005</v>
      </c>
      <c r="C2074">
        <v>194.638750256375</v>
      </c>
      <c r="D2074">
        <v>43.147800484006702</v>
      </c>
      <c r="E2074">
        <v>6.4711853238927901</v>
      </c>
      <c r="F2074">
        <v>0.41569866098463498</v>
      </c>
      <c r="G2074">
        <v>0.94598955251046302</v>
      </c>
      <c r="H2074">
        <v>11.515448379804001</v>
      </c>
      <c r="I2074">
        <v>3.0556064073226499</v>
      </c>
    </row>
    <row r="2075" spans="1:9" x14ac:dyDescent="0.25">
      <c r="A2075">
        <v>2073</v>
      </c>
      <c r="B2075">
        <v>69.936114993012495</v>
      </c>
      <c r="C2075">
        <v>113.649346988631</v>
      </c>
      <c r="D2075">
        <v>41.161538336901401</v>
      </c>
      <c r="E2075">
        <v>7.1089831383517197</v>
      </c>
      <c r="F2075">
        <v>0.39557834095897199</v>
      </c>
      <c r="G2075">
        <v>0.89095564525597004</v>
      </c>
      <c r="H2075">
        <v>10.02</v>
      </c>
      <c r="I2075">
        <v>3.7737467018469601</v>
      </c>
    </row>
    <row r="2076" spans="1:9" x14ac:dyDescent="0.25">
      <c r="A2076">
        <v>2074</v>
      </c>
      <c r="B2076">
        <v>77.835143658023796</v>
      </c>
      <c r="C2076">
        <v>167.24336985866199</v>
      </c>
      <c r="D2076">
        <v>40.7968345257461</v>
      </c>
      <c r="E2076">
        <v>9.10311994830945</v>
      </c>
      <c r="F2076">
        <v>0.42338311699578202</v>
      </c>
      <c r="G2076">
        <v>0.90946228244420002</v>
      </c>
      <c r="H2076">
        <v>11.1592689295039</v>
      </c>
      <c r="I2076">
        <v>4.06078431372549</v>
      </c>
    </row>
    <row r="2077" spans="1:9" x14ac:dyDescent="0.25">
      <c r="A2077">
        <v>2075</v>
      </c>
      <c r="B2077">
        <v>60.004794595183597</v>
      </c>
      <c r="C2077">
        <v>133.91648322620401</v>
      </c>
      <c r="D2077">
        <v>34.667870938596401</v>
      </c>
      <c r="E2077">
        <v>12.510214919894</v>
      </c>
      <c r="F2077">
        <v>0.37511536613332402</v>
      </c>
      <c r="G2077">
        <v>0.82726166105671595</v>
      </c>
      <c r="H2077">
        <v>8.9354389224338107</v>
      </c>
      <c r="I2077">
        <v>3.3923228346456602</v>
      </c>
    </row>
    <row r="2078" spans="1:9" x14ac:dyDescent="0.25">
      <c r="A2078">
        <v>2076</v>
      </c>
      <c r="B2078">
        <v>40.813750641354503</v>
      </c>
      <c r="C2078">
        <v>133.71952428146599</v>
      </c>
      <c r="D2078">
        <v>50.731404914568799</v>
      </c>
      <c r="E2078">
        <v>19.526251553669798</v>
      </c>
      <c r="F2078">
        <v>0.26689736991267099</v>
      </c>
      <c r="G2078">
        <v>0.78595012219098404</v>
      </c>
      <c r="H2078">
        <v>13.7922868741542</v>
      </c>
      <c r="I2078">
        <v>8.3018092105263097</v>
      </c>
    </row>
    <row r="2079" spans="1:9" x14ac:dyDescent="0.25">
      <c r="A2079">
        <v>2077</v>
      </c>
      <c r="B2079">
        <v>117.302628720399</v>
      </c>
      <c r="C2079">
        <v>185.83822676105299</v>
      </c>
      <c r="D2079">
        <v>13.2298909972223</v>
      </c>
      <c r="E2079">
        <v>6.2212847200434602</v>
      </c>
      <c r="F2079">
        <v>0.81889771964489899</v>
      </c>
      <c r="G2079">
        <v>0.93359713468240002</v>
      </c>
      <c r="H2079">
        <v>5.8229665071770302</v>
      </c>
      <c r="I2079">
        <v>2.9670682730923601</v>
      </c>
    </row>
    <row r="2080" spans="1:9" x14ac:dyDescent="0.25">
      <c r="A2080">
        <v>2078</v>
      </c>
      <c r="B2080">
        <v>83.069642557476001</v>
      </c>
      <c r="C2080">
        <v>163.435348685816</v>
      </c>
      <c r="D2080">
        <v>37.355074602614302</v>
      </c>
      <c r="E2080">
        <v>10.7820959233722</v>
      </c>
      <c r="F2080">
        <v>0.44166735829244103</v>
      </c>
      <c r="G2080">
        <v>0.86873935513371603</v>
      </c>
      <c r="H2080">
        <v>8.5056856187290908</v>
      </c>
      <c r="I2080">
        <v>3.9694092827004201</v>
      </c>
    </row>
    <row r="2081" spans="1:9" x14ac:dyDescent="0.25">
      <c r="A2081">
        <v>2079</v>
      </c>
      <c r="B2081">
        <v>79.533521657250404</v>
      </c>
      <c r="C2081">
        <v>156.72155840393901</v>
      </c>
      <c r="D2081">
        <v>39.572028713016898</v>
      </c>
      <c r="E2081">
        <v>5.4781867267151201</v>
      </c>
      <c r="F2081">
        <v>0.42709665573221001</v>
      </c>
      <c r="G2081">
        <v>0.93309007513366204</v>
      </c>
      <c r="H2081">
        <v>9.2511210762331793</v>
      </c>
      <c r="I2081">
        <v>2.8060278207109701</v>
      </c>
    </row>
    <row r="2082" spans="1:9" x14ac:dyDescent="0.25">
      <c r="A2082">
        <v>2080</v>
      </c>
      <c r="B2082">
        <v>59.880520209580801</v>
      </c>
      <c r="C2082">
        <v>153.828509893659</v>
      </c>
      <c r="D2082">
        <v>32.895660973688798</v>
      </c>
      <c r="E2082">
        <v>7.2086578165894402</v>
      </c>
      <c r="F2082">
        <v>0.383253667563342</v>
      </c>
      <c r="G2082">
        <v>0.92021952636608595</v>
      </c>
      <c r="H2082">
        <v>7.2652119177507304</v>
      </c>
      <c r="I2082">
        <v>2.96899783705839</v>
      </c>
    </row>
    <row r="2083" spans="1:9" x14ac:dyDescent="0.25">
      <c r="A2083">
        <v>2081</v>
      </c>
      <c r="B2083">
        <v>61.5850780695528</v>
      </c>
      <c r="C2083">
        <v>128.35171642433099</v>
      </c>
      <c r="D2083">
        <v>33.849620466244502</v>
      </c>
      <c r="E2083">
        <v>11.996036077836401</v>
      </c>
      <c r="F2083">
        <v>0.39634470231859098</v>
      </c>
      <c r="G2083">
        <v>0.83282132927196095</v>
      </c>
      <c r="H2083">
        <v>7.2841487279843404</v>
      </c>
      <c r="I2083">
        <v>5.2432590855803003</v>
      </c>
    </row>
    <row r="2084" spans="1:9" x14ac:dyDescent="0.25">
      <c r="A2084">
        <v>2082</v>
      </c>
      <c r="B2084">
        <v>57.329390742001301</v>
      </c>
      <c r="C2084">
        <v>142.86868686868601</v>
      </c>
      <c r="D2084">
        <v>32.988576769956502</v>
      </c>
      <c r="E2084">
        <v>20.829089099355901</v>
      </c>
      <c r="F2084">
        <v>0.36587022188134799</v>
      </c>
      <c r="G2084">
        <v>0.69958672832004398</v>
      </c>
      <c r="H2084">
        <v>7.1068360104594603</v>
      </c>
      <c r="I2084">
        <v>5.8244274809160297</v>
      </c>
    </row>
    <row r="2085" spans="1:9" x14ac:dyDescent="0.25">
      <c r="A2085">
        <v>2083</v>
      </c>
      <c r="B2085">
        <v>60.675053342816497</v>
      </c>
      <c r="C2085">
        <v>129.954194260485</v>
      </c>
      <c r="D2085">
        <v>34.1964548879943</v>
      </c>
      <c r="E2085">
        <v>10.2691146819071</v>
      </c>
      <c r="F2085">
        <v>0.38858507605306902</v>
      </c>
      <c r="G2085">
        <v>0.85227855076818904</v>
      </c>
      <c r="H2085">
        <v>7.3546071001196598</v>
      </c>
      <c r="I2085">
        <v>3.8078778135048199</v>
      </c>
    </row>
    <row r="2086" spans="1:9" x14ac:dyDescent="0.25">
      <c r="A2086">
        <v>2084</v>
      </c>
      <c r="B2086">
        <v>58.388268595691102</v>
      </c>
      <c r="C2086">
        <v>181.117174345629</v>
      </c>
      <c r="D2086">
        <v>37.931893489190102</v>
      </c>
      <c r="E2086">
        <v>5.0811040922654698</v>
      </c>
      <c r="F2086">
        <v>0.40132897670108802</v>
      </c>
      <c r="G2086">
        <v>0.93900927347978802</v>
      </c>
      <c r="H2086">
        <v>7.7949603037625099</v>
      </c>
      <c r="I2086">
        <v>2.30791202513567</v>
      </c>
    </row>
    <row r="2087" spans="1:9" x14ac:dyDescent="0.25">
      <c r="A2087">
        <v>2085</v>
      </c>
      <c r="B2087">
        <v>63.557746979388703</v>
      </c>
      <c r="C2087">
        <v>78.996728036333394</v>
      </c>
      <c r="D2087">
        <v>38.285469917602697</v>
      </c>
      <c r="E2087">
        <v>13.482480747054399</v>
      </c>
      <c r="F2087">
        <v>0.398660472778611</v>
      </c>
      <c r="G2087">
        <v>0.76060596246025403</v>
      </c>
      <c r="H2087">
        <v>8.4664938911514191</v>
      </c>
      <c r="I2087">
        <v>6.0141221374045797</v>
      </c>
    </row>
    <row r="2088" spans="1:9" x14ac:dyDescent="0.25">
      <c r="A2088">
        <v>2086</v>
      </c>
      <c r="B2088">
        <v>67.0955031307317</v>
      </c>
      <c r="C2088">
        <v>145.509298693923</v>
      </c>
      <c r="D2088">
        <v>31.112253912078099</v>
      </c>
      <c r="E2088">
        <v>20.099278933332499</v>
      </c>
      <c r="F2088">
        <v>0.458004555827216</v>
      </c>
      <c r="G2088">
        <v>0.82523014287642604</v>
      </c>
      <c r="H2088">
        <v>6.0581668625146801</v>
      </c>
      <c r="I2088">
        <v>9.7366504854368898</v>
      </c>
    </row>
    <row r="2089" spans="1:9" x14ac:dyDescent="0.25">
      <c r="A2089">
        <v>2087</v>
      </c>
      <c r="B2089">
        <v>80.099812100714004</v>
      </c>
      <c r="C2089">
        <v>178.666129898013</v>
      </c>
      <c r="D2089">
        <v>32.528836167911599</v>
      </c>
      <c r="E2089">
        <v>7.5541400220999702</v>
      </c>
      <c r="F2089">
        <v>0.46114506414947398</v>
      </c>
      <c r="G2089">
        <v>0.91373030040890002</v>
      </c>
      <c r="H2089">
        <v>5.0683906090506898</v>
      </c>
      <c r="I2089">
        <v>2.7952559300873898</v>
      </c>
    </row>
    <row r="2090" spans="1:9" x14ac:dyDescent="0.25">
      <c r="A2090">
        <v>2088</v>
      </c>
      <c r="B2090">
        <v>75.619932031929096</v>
      </c>
      <c r="C2090">
        <v>112.84683203825401</v>
      </c>
      <c r="D2090">
        <v>29.020492420726701</v>
      </c>
      <c r="E2090">
        <v>13.522427541382299</v>
      </c>
      <c r="F2090">
        <v>0.44872310754379602</v>
      </c>
      <c r="G2090">
        <v>0.72257783220094696</v>
      </c>
      <c r="H2090">
        <v>4.9490014265335196</v>
      </c>
      <c r="I2090">
        <v>3.7057371992597101</v>
      </c>
    </row>
    <row r="2091" spans="1:9" x14ac:dyDescent="0.25">
      <c r="A2091">
        <v>2089</v>
      </c>
      <c r="B2091">
        <v>50.371348445898498</v>
      </c>
      <c r="C2091">
        <v>157.41717791411</v>
      </c>
      <c r="D2091">
        <v>44.2184080078382</v>
      </c>
      <c r="E2091">
        <v>15.887873574020301</v>
      </c>
      <c r="F2091">
        <v>0.29326906754895399</v>
      </c>
      <c r="G2091">
        <v>0.78142706798361194</v>
      </c>
      <c r="H2091">
        <v>9.3945205479452003</v>
      </c>
      <c r="I2091">
        <v>5.04724409448818</v>
      </c>
    </row>
    <row r="2092" spans="1:9" x14ac:dyDescent="0.25">
      <c r="A2092">
        <v>2090</v>
      </c>
      <c r="B2092">
        <v>53.910181236673701</v>
      </c>
      <c r="C2092">
        <v>203.21614080274699</v>
      </c>
      <c r="D2092">
        <v>43.386705923859402</v>
      </c>
      <c r="E2092">
        <v>4.7583522221333201</v>
      </c>
      <c r="F2092">
        <v>0.32434598438814199</v>
      </c>
      <c r="G2092">
        <v>0.95270213399908699</v>
      </c>
      <c r="H2092">
        <v>8.8313189700472901</v>
      </c>
      <c r="I2092">
        <v>2.5390187685215602</v>
      </c>
    </row>
    <row r="2093" spans="1:9" x14ac:dyDescent="0.25">
      <c r="A2093">
        <v>2091</v>
      </c>
      <c r="B2093">
        <v>51.914426523297401</v>
      </c>
      <c r="C2093">
        <v>168.49271106449899</v>
      </c>
      <c r="D2093">
        <v>35.322268250868298</v>
      </c>
      <c r="E2093">
        <v>13.8912481688391</v>
      </c>
      <c r="F2093">
        <v>0.32765446187326402</v>
      </c>
      <c r="G2093">
        <v>0.86051893901882903</v>
      </c>
      <c r="H2093">
        <v>7.6333333333333302</v>
      </c>
      <c r="I2093">
        <v>5.0222077073807903</v>
      </c>
    </row>
    <row r="2094" spans="1:9" x14ac:dyDescent="0.25">
      <c r="A2094">
        <v>2092</v>
      </c>
      <c r="B2094">
        <v>62.277997224297998</v>
      </c>
      <c r="C2094">
        <v>136.70506912442301</v>
      </c>
      <c r="D2094">
        <v>33.938741565779601</v>
      </c>
      <c r="E2094">
        <v>19.378063748123601</v>
      </c>
      <c r="F2094">
        <v>0.379742447564754</v>
      </c>
      <c r="G2094">
        <v>0.74736232020744997</v>
      </c>
      <c r="H2094">
        <v>7.0127388535031798</v>
      </c>
      <c r="I2094">
        <v>6.43037974683544</v>
      </c>
    </row>
    <row r="2095" spans="1:9" x14ac:dyDescent="0.25">
      <c r="A2095">
        <v>2093</v>
      </c>
      <c r="B2095">
        <v>77.265378421900095</v>
      </c>
      <c r="C2095">
        <v>151.81091954022901</v>
      </c>
      <c r="D2095">
        <v>40.192863821611397</v>
      </c>
      <c r="E2095">
        <v>20.3807470676892</v>
      </c>
      <c r="F2095">
        <v>0.46988457845921799</v>
      </c>
      <c r="G2095">
        <v>0.77191381084198096</v>
      </c>
      <c r="H2095">
        <v>14.219537815125999</v>
      </c>
      <c r="I2095">
        <v>6.6230876216967998</v>
      </c>
    </row>
    <row r="2096" spans="1:9" x14ac:dyDescent="0.25">
      <c r="A2096">
        <v>2094</v>
      </c>
      <c r="B2096">
        <v>64.270907649623396</v>
      </c>
      <c r="C2096">
        <v>205.379848591274</v>
      </c>
      <c r="D2096">
        <v>35.819959826216298</v>
      </c>
      <c r="E2096">
        <v>3.3280695360702199</v>
      </c>
      <c r="F2096">
        <v>0.41552978484063002</v>
      </c>
      <c r="G2096">
        <v>0.96642134218276998</v>
      </c>
      <c r="H2096">
        <v>9.0416666666666607</v>
      </c>
      <c r="I2096">
        <v>2.1849971799210302</v>
      </c>
    </row>
    <row r="2097" spans="1:9" x14ac:dyDescent="0.25">
      <c r="A2097">
        <v>2095</v>
      </c>
      <c r="B2097">
        <v>73.807544757033199</v>
      </c>
      <c r="C2097">
        <v>164.95767803498799</v>
      </c>
      <c r="D2097">
        <v>41.651395061982498</v>
      </c>
      <c r="E2097">
        <v>8.00940604196499</v>
      </c>
      <c r="F2097">
        <v>0.40916101585294901</v>
      </c>
      <c r="G2097">
        <v>0.90820511501955403</v>
      </c>
      <c r="H2097">
        <v>10.104404567699801</v>
      </c>
      <c r="I2097">
        <v>3.60294568886161</v>
      </c>
    </row>
    <row r="2098" spans="1:9" x14ac:dyDescent="0.25">
      <c r="A2098">
        <v>2096</v>
      </c>
      <c r="B2098">
        <v>110.255912596401</v>
      </c>
      <c r="C2098">
        <v>134.671182753164</v>
      </c>
      <c r="D2098">
        <v>30.327472317200399</v>
      </c>
      <c r="E2098">
        <v>10.7751366744113</v>
      </c>
      <c r="F2098">
        <v>0.55850268298252104</v>
      </c>
      <c r="G2098">
        <v>0.83130638562470904</v>
      </c>
      <c r="H2098">
        <v>6.7665598290598199</v>
      </c>
      <c r="I2098">
        <v>3.4098896608091498</v>
      </c>
    </row>
    <row r="2099" spans="1:9" x14ac:dyDescent="0.25">
      <c r="A2099">
        <v>2097</v>
      </c>
      <c r="B2099">
        <v>109.03065320520599</v>
      </c>
      <c r="C2099">
        <v>165.73160299406999</v>
      </c>
      <c r="D2099">
        <v>25.161966094968001</v>
      </c>
      <c r="E2099">
        <v>7.4321745823907301</v>
      </c>
      <c r="F2099">
        <v>0.65621239732941505</v>
      </c>
      <c r="G2099">
        <v>0.91810506309903395</v>
      </c>
      <c r="H2099">
        <v>8.2811770200840709</v>
      </c>
      <c r="I2099">
        <v>3.25067466266866</v>
      </c>
    </row>
    <row r="2100" spans="1:9" x14ac:dyDescent="0.25">
      <c r="A2100">
        <v>2098</v>
      </c>
      <c r="B2100">
        <v>41.0413999146393</v>
      </c>
      <c r="C2100">
        <v>163.82108626198001</v>
      </c>
      <c r="D2100">
        <v>45.006809827052898</v>
      </c>
      <c r="E2100">
        <v>7.5137756591904701</v>
      </c>
      <c r="F2100">
        <v>0.27492678028767298</v>
      </c>
      <c r="G2100">
        <v>0.91430243235920206</v>
      </c>
      <c r="H2100">
        <v>11.662817551963</v>
      </c>
      <c r="I2100">
        <v>3.2092635092843702</v>
      </c>
    </row>
    <row r="2101" spans="1:9" x14ac:dyDescent="0.25">
      <c r="A2101">
        <v>2099</v>
      </c>
      <c r="B2101">
        <v>58.245928829915499</v>
      </c>
      <c r="C2101">
        <v>137.512341094753</v>
      </c>
      <c r="D2101">
        <v>37.801274452102803</v>
      </c>
      <c r="E2101">
        <v>8.2897780988740806</v>
      </c>
      <c r="F2101">
        <v>0.38151776392632297</v>
      </c>
      <c r="G2101">
        <v>0.88533721496018503</v>
      </c>
      <c r="H2101">
        <v>9.1223434807581807</v>
      </c>
      <c r="I2101">
        <v>2.9239051094890498</v>
      </c>
    </row>
    <row r="2102" spans="1:9" x14ac:dyDescent="0.25">
      <c r="A2102">
        <v>2100</v>
      </c>
      <c r="B2102">
        <v>62.056824034334703</v>
      </c>
      <c r="C2102">
        <v>136.340823024488</v>
      </c>
      <c r="D2102">
        <v>31.596364158652701</v>
      </c>
      <c r="E2102">
        <v>11.2439712462666</v>
      </c>
      <c r="F2102">
        <v>0.42797460274655702</v>
      </c>
      <c r="G2102">
        <v>0.84235482531765604</v>
      </c>
      <c r="H2102">
        <v>7.4061277705345496</v>
      </c>
      <c r="I2102">
        <v>3.3877221324717199</v>
      </c>
    </row>
    <row r="2103" spans="1:9" x14ac:dyDescent="0.25">
      <c r="A2103">
        <v>2101</v>
      </c>
      <c r="B2103">
        <v>94.037622850122801</v>
      </c>
      <c r="C2103">
        <v>161.868533503045</v>
      </c>
      <c r="D2103">
        <v>36.859438194396603</v>
      </c>
      <c r="E2103">
        <v>8.1755680163737008</v>
      </c>
      <c r="F2103">
        <v>0.47617956374609399</v>
      </c>
      <c r="G2103">
        <v>0.90657385235769405</v>
      </c>
      <c r="H2103">
        <v>7.6352201257861596</v>
      </c>
      <c r="I2103">
        <v>3.50653907496012</v>
      </c>
    </row>
    <row r="2104" spans="1:9" x14ac:dyDescent="0.25">
      <c r="A2104">
        <v>2102</v>
      </c>
      <c r="B2104">
        <v>59.869391025641001</v>
      </c>
      <c r="C2104">
        <v>177.36664256130399</v>
      </c>
      <c r="D2104">
        <v>34.7644022788771</v>
      </c>
      <c r="E2104">
        <v>8.9577076477397597</v>
      </c>
      <c r="F2104">
        <v>0.39091199669737497</v>
      </c>
      <c r="G2104">
        <v>0.90856378976069496</v>
      </c>
      <c r="H2104">
        <v>7.6152647975077796</v>
      </c>
      <c r="I2104">
        <v>3.9745370370370301</v>
      </c>
    </row>
    <row r="2105" spans="1:9" x14ac:dyDescent="0.25">
      <c r="A2105">
        <v>2103</v>
      </c>
      <c r="B2105">
        <v>51.437855201383698</v>
      </c>
      <c r="C2105">
        <v>164.73593925759201</v>
      </c>
      <c r="D2105">
        <v>44.112717297220399</v>
      </c>
      <c r="E2105">
        <v>7.9839346567125702</v>
      </c>
      <c r="F2105">
        <v>0.319388802692259</v>
      </c>
      <c r="G2105">
        <v>0.91481776600603804</v>
      </c>
      <c r="H2105">
        <v>13.052631578947301</v>
      </c>
      <c r="I2105">
        <v>3.8175775480059002</v>
      </c>
    </row>
    <row r="2106" spans="1:9" x14ac:dyDescent="0.25">
      <c r="A2106">
        <v>2104</v>
      </c>
      <c r="B2106">
        <v>78.607894736842098</v>
      </c>
      <c r="C2106">
        <v>127.445578231292</v>
      </c>
      <c r="D2106">
        <v>35.478845337496402</v>
      </c>
      <c r="E2106">
        <v>26.1258020718582</v>
      </c>
      <c r="F2106">
        <v>0.49911683988378502</v>
      </c>
      <c r="G2106">
        <v>0.70394486739555096</v>
      </c>
      <c r="H2106">
        <v>16.1551724137931</v>
      </c>
      <c r="I2106">
        <v>10.3694267515923</v>
      </c>
    </row>
    <row r="2107" spans="1:9" x14ac:dyDescent="0.25">
      <c r="A2107">
        <v>2105</v>
      </c>
      <c r="B2107">
        <v>73.496357550698903</v>
      </c>
      <c r="C2107">
        <v>158.901269660792</v>
      </c>
      <c r="D2107">
        <v>39.740855665344299</v>
      </c>
      <c r="E2107">
        <v>8.5058425812003193</v>
      </c>
      <c r="F2107">
        <v>0.44608746521031101</v>
      </c>
      <c r="G2107">
        <v>0.88359381265436399</v>
      </c>
      <c r="H2107">
        <v>11.540121375589999</v>
      </c>
      <c r="I2107">
        <v>2.6247207743857</v>
      </c>
    </row>
    <row r="2108" spans="1:9" x14ac:dyDescent="0.25">
      <c r="A2108">
        <v>2106</v>
      </c>
      <c r="B2108">
        <v>68.941375422773305</v>
      </c>
      <c r="C2108">
        <v>122.94915831799899</v>
      </c>
      <c r="D2108">
        <v>40.716577229965097</v>
      </c>
      <c r="E2108">
        <v>11.890495269002299</v>
      </c>
      <c r="F2108">
        <v>0.423235910592547</v>
      </c>
      <c r="G2108">
        <v>0.83568010906051604</v>
      </c>
      <c r="H2108">
        <v>11.808259587020601</v>
      </c>
      <c r="I2108">
        <v>4.8513948497854003</v>
      </c>
    </row>
    <row r="2109" spans="1:9" x14ac:dyDescent="0.25">
      <c r="A2109">
        <v>2107</v>
      </c>
      <c r="B2109">
        <v>68.222954822954804</v>
      </c>
      <c r="C2109">
        <v>99.149555005046295</v>
      </c>
      <c r="D2109">
        <v>43.755158681168901</v>
      </c>
      <c r="E2109">
        <v>14.049509908493301</v>
      </c>
      <c r="F2109">
        <v>0.42088537160290801</v>
      </c>
      <c r="G2109">
        <v>0.80511366599541201</v>
      </c>
      <c r="H2109">
        <v>13.858540925266899</v>
      </c>
      <c r="I2109">
        <v>5.47940962099125</v>
      </c>
    </row>
    <row r="2110" spans="1:9" x14ac:dyDescent="0.25">
      <c r="A2110">
        <v>2108</v>
      </c>
      <c r="B2110">
        <v>73.802645846887799</v>
      </c>
      <c r="C2110">
        <v>193.951481103166</v>
      </c>
      <c r="D2110">
        <v>34.384130327973402</v>
      </c>
      <c r="E2110">
        <v>12.419603471429999</v>
      </c>
      <c r="F2110">
        <v>0.46261454589829798</v>
      </c>
      <c r="G2110">
        <v>0.85643144318064202</v>
      </c>
      <c r="H2110">
        <v>9.1590563165905596</v>
      </c>
      <c r="I2110">
        <v>3.7013574660633402</v>
      </c>
    </row>
    <row r="2111" spans="1:9" x14ac:dyDescent="0.25">
      <c r="A2111">
        <v>2109</v>
      </c>
      <c r="B2111">
        <v>48.775459785890703</v>
      </c>
      <c r="C2111">
        <v>169.87423984431999</v>
      </c>
      <c r="D2111">
        <v>50.9443585181317</v>
      </c>
      <c r="E2111">
        <v>19.213897286285398</v>
      </c>
      <c r="F2111">
        <v>0.299601747068313</v>
      </c>
      <c r="G2111">
        <v>0.85054048813035399</v>
      </c>
      <c r="H2111">
        <v>15.5436619718309</v>
      </c>
      <c r="I2111">
        <v>8.4784258889332804</v>
      </c>
    </row>
    <row r="2112" spans="1:9" x14ac:dyDescent="0.25">
      <c r="A2112">
        <v>2110</v>
      </c>
      <c r="B2112">
        <v>61.742470805162803</v>
      </c>
      <c r="C2112">
        <v>162.675529705027</v>
      </c>
      <c r="D2112">
        <v>48.253904869734903</v>
      </c>
      <c r="E2112">
        <v>5.9000634796015303</v>
      </c>
      <c r="F2112">
        <v>0.374930135401361</v>
      </c>
      <c r="G2112">
        <v>0.93204845893529098</v>
      </c>
      <c r="H2112">
        <v>16.5615120274914</v>
      </c>
      <c r="I2112">
        <v>2.8873837444399499</v>
      </c>
    </row>
    <row r="2113" spans="1:9" x14ac:dyDescent="0.25">
      <c r="A2113">
        <v>2111</v>
      </c>
      <c r="B2113">
        <v>49.528492647058798</v>
      </c>
      <c r="C2113">
        <v>163.37968772800201</v>
      </c>
      <c r="D2113">
        <v>46.889420683487401</v>
      </c>
      <c r="E2113">
        <v>6.05883086102543</v>
      </c>
      <c r="F2113">
        <v>0.29970935082780797</v>
      </c>
      <c r="G2113">
        <v>0.91510895695612304</v>
      </c>
      <c r="H2113">
        <v>11.122241086587399</v>
      </c>
      <c r="I2113">
        <v>2.8663919952913401</v>
      </c>
    </row>
    <row r="2114" spans="1:9" x14ac:dyDescent="0.25">
      <c r="A2114">
        <v>2112</v>
      </c>
      <c r="B2114">
        <v>52.578051335777801</v>
      </c>
      <c r="C2114">
        <v>150.43278754800801</v>
      </c>
      <c r="D2114">
        <v>42.472170489052097</v>
      </c>
      <c r="E2114">
        <v>11.1248880156881</v>
      </c>
      <c r="F2114">
        <v>0.333500135931319</v>
      </c>
      <c r="G2114">
        <v>0.88508647902887105</v>
      </c>
      <c r="H2114">
        <v>10.377464788732301</v>
      </c>
      <c r="I2114">
        <v>4.75332978156632</v>
      </c>
    </row>
    <row r="2115" spans="1:9" x14ac:dyDescent="0.25">
      <c r="A2115">
        <v>2113</v>
      </c>
      <c r="B2115">
        <v>89.921177802944499</v>
      </c>
      <c r="C2115">
        <v>186.66231169177399</v>
      </c>
      <c r="D2115">
        <v>33.041747018002397</v>
      </c>
      <c r="E2115">
        <v>6.5875336927355601</v>
      </c>
      <c r="F2115">
        <v>0.50683621458258998</v>
      </c>
      <c r="G2115">
        <v>0.93444023474233096</v>
      </c>
      <c r="H2115">
        <v>7.6558441558441501</v>
      </c>
      <c r="I2115">
        <v>2.7746170678336899</v>
      </c>
    </row>
    <row r="2116" spans="1:9" x14ac:dyDescent="0.25">
      <c r="A2116">
        <v>2114</v>
      </c>
      <c r="B2116">
        <v>43.359532899168997</v>
      </c>
      <c r="C2116">
        <v>138.380116959064</v>
      </c>
      <c r="D2116">
        <v>38.624260851043097</v>
      </c>
      <c r="E2116">
        <v>17.828953242747801</v>
      </c>
      <c r="F2116">
        <v>0.298032700719777</v>
      </c>
      <c r="G2116">
        <v>0.75284185374511303</v>
      </c>
      <c r="H2116">
        <v>9.1361771944216503</v>
      </c>
      <c r="I2116">
        <v>5.9074889867841396</v>
      </c>
    </row>
    <row r="2117" spans="1:9" x14ac:dyDescent="0.25">
      <c r="A2117">
        <v>2115</v>
      </c>
      <c r="B2117">
        <v>61.065040650406502</v>
      </c>
      <c r="C2117">
        <v>141.451268525496</v>
      </c>
      <c r="D2117">
        <v>31.042018841957098</v>
      </c>
      <c r="E2117">
        <v>13.3004325955366</v>
      </c>
      <c r="F2117">
        <v>0.42023971105533298</v>
      </c>
      <c r="G2117">
        <v>0.80358174521909098</v>
      </c>
      <c r="H2117">
        <v>8.0262489415749307</v>
      </c>
      <c r="I2117">
        <v>4.0799492385786804</v>
      </c>
    </row>
    <row r="2118" spans="1:9" x14ac:dyDescent="0.25">
      <c r="A2118">
        <v>2116</v>
      </c>
      <c r="B2118">
        <v>38.0865130336229</v>
      </c>
      <c r="C2118">
        <v>132.223602484472</v>
      </c>
      <c r="D2118">
        <v>39.562055943720097</v>
      </c>
      <c r="E2118">
        <v>19.719941351678901</v>
      </c>
      <c r="F2118">
        <v>0.25485620057688002</v>
      </c>
      <c r="G2118">
        <v>0.78460882383613795</v>
      </c>
      <c r="H2118">
        <v>8.6441947565543007</v>
      </c>
      <c r="I2118">
        <v>5.5635876840696099</v>
      </c>
    </row>
    <row r="2119" spans="1:9" x14ac:dyDescent="0.25">
      <c r="A2119">
        <v>2117</v>
      </c>
      <c r="B2119">
        <v>49.646634211851598</v>
      </c>
      <c r="C2119">
        <v>145.02640970735101</v>
      </c>
      <c r="D2119">
        <v>41.295204253121099</v>
      </c>
      <c r="E2119">
        <v>21.485887595858301</v>
      </c>
      <c r="F2119">
        <v>0.32434287011312901</v>
      </c>
      <c r="G2119">
        <v>0.77378312372553004</v>
      </c>
      <c r="H2119">
        <v>10.7041062801932</v>
      </c>
      <c r="I2119">
        <v>7.3499079189686896</v>
      </c>
    </row>
    <row r="2120" spans="1:9" x14ac:dyDescent="0.25">
      <c r="A2120">
        <v>2118</v>
      </c>
      <c r="B2120">
        <v>97.232700642654294</v>
      </c>
      <c r="C2120">
        <v>184.43467898108099</v>
      </c>
      <c r="D2120">
        <v>28.9101053849731</v>
      </c>
      <c r="E2120">
        <v>5.32328165610555</v>
      </c>
      <c r="F2120">
        <v>0.51192078106969696</v>
      </c>
      <c r="G2120">
        <v>0.938387805240401</v>
      </c>
      <c r="H2120">
        <v>5.6018348623853198</v>
      </c>
      <c r="I2120">
        <v>2.5474816369359901</v>
      </c>
    </row>
    <row r="2121" spans="1:9" x14ac:dyDescent="0.25">
      <c r="A2121">
        <v>2119</v>
      </c>
      <c r="B2121">
        <v>54.038275406951101</v>
      </c>
      <c r="C2121">
        <v>158.47551860250201</v>
      </c>
      <c r="D2121">
        <v>41.213406753619303</v>
      </c>
      <c r="E2121">
        <v>10.9719728408142</v>
      </c>
      <c r="F2121">
        <v>0.32500899536482297</v>
      </c>
      <c r="G2121">
        <v>0.87400810831212605</v>
      </c>
      <c r="H2121">
        <v>8.1718658034137697</v>
      </c>
      <c r="I2121">
        <v>4.1668946648426797</v>
      </c>
    </row>
    <row r="2122" spans="1:9" x14ac:dyDescent="0.25">
      <c r="A2122">
        <v>2120</v>
      </c>
      <c r="B2122">
        <v>59.620843761172601</v>
      </c>
      <c r="C2122">
        <v>144.59409090909</v>
      </c>
      <c r="D2122">
        <v>40.347257789434003</v>
      </c>
      <c r="E2122">
        <v>13.0073227789592</v>
      </c>
      <c r="F2122">
        <v>0.35405723872792799</v>
      </c>
      <c r="G2122">
        <v>0.85998977937706</v>
      </c>
      <c r="H2122">
        <v>7.7144846796657296</v>
      </c>
      <c r="I2122">
        <v>4.8546077210460696</v>
      </c>
    </row>
    <row r="2123" spans="1:9" x14ac:dyDescent="0.25">
      <c r="A2123">
        <v>2121</v>
      </c>
      <c r="B2123">
        <v>53.927796483351997</v>
      </c>
      <c r="C2123">
        <v>140.681119648737</v>
      </c>
      <c r="D2123">
        <v>45.390675095435199</v>
      </c>
      <c r="E2123">
        <v>19.0515501049554</v>
      </c>
      <c r="F2123">
        <v>0.31364942145908498</v>
      </c>
      <c r="G2123">
        <v>0.77220610673829704</v>
      </c>
      <c r="H2123">
        <v>9.0412371134020599</v>
      </c>
      <c r="I2123">
        <v>6.1745788667687496</v>
      </c>
    </row>
    <row r="2124" spans="1:9" x14ac:dyDescent="0.25">
      <c r="A2124">
        <v>2122</v>
      </c>
      <c r="B2124">
        <v>77.131468531468499</v>
      </c>
      <c r="C2124">
        <v>152.37837837837799</v>
      </c>
      <c r="D2124">
        <v>36.870920154164999</v>
      </c>
      <c r="E2124">
        <v>19.390691928793899</v>
      </c>
      <c r="F2124">
        <v>0.40573044480999698</v>
      </c>
      <c r="G2124">
        <v>0.804754118568342</v>
      </c>
      <c r="H2124">
        <v>7.0284552845528401</v>
      </c>
      <c r="I2124">
        <v>8.13816689466484</v>
      </c>
    </row>
    <row r="2125" spans="1:9" x14ac:dyDescent="0.25">
      <c r="A2125">
        <v>2123</v>
      </c>
      <c r="B2125">
        <v>71.477968633308393</v>
      </c>
      <c r="C2125">
        <v>149.506020722486</v>
      </c>
      <c r="D2125">
        <v>30.792622253511901</v>
      </c>
      <c r="E2125">
        <v>9.9554680491765595</v>
      </c>
      <c r="F2125">
        <v>0.461602621150489</v>
      </c>
      <c r="G2125">
        <v>0.86226986007165496</v>
      </c>
      <c r="H2125">
        <v>6.78488372093023</v>
      </c>
      <c r="I2125">
        <v>3.60517529215358</v>
      </c>
    </row>
    <row r="2126" spans="1:9" x14ac:dyDescent="0.25">
      <c r="A2126">
        <v>2124</v>
      </c>
      <c r="B2126">
        <v>77.011987213638704</v>
      </c>
      <c r="C2126">
        <v>165.175040683482</v>
      </c>
      <c r="D2126">
        <v>22.722693984585199</v>
      </c>
      <c r="E2126">
        <v>7.5396960118889904</v>
      </c>
      <c r="F2126">
        <v>0.52212756721917997</v>
      </c>
      <c r="G2126">
        <v>0.92177962093905597</v>
      </c>
      <c r="H2126">
        <v>5.7395944503735299</v>
      </c>
      <c r="I2126">
        <v>3.1786396637370999</v>
      </c>
    </row>
    <row r="2127" spans="1:9" x14ac:dyDescent="0.25">
      <c r="A2127">
        <v>2125</v>
      </c>
      <c r="B2127">
        <v>60.3839887200376</v>
      </c>
      <c r="C2127">
        <v>157.602717391304</v>
      </c>
      <c r="D2127">
        <v>39.780523975683302</v>
      </c>
      <c r="E2127">
        <v>10.891565657690901</v>
      </c>
      <c r="F2127">
        <v>0.35466093379093799</v>
      </c>
      <c r="G2127">
        <v>0.86356785576991502</v>
      </c>
      <c r="H2127">
        <v>9.0310366232153907</v>
      </c>
      <c r="I2127">
        <v>4.0081032412965101</v>
      </c>
    </row>
    <row r="2128" spans="1:9" x14ac:dyDescent="0.25">
      <c r="A2128">
        <v>2126</v>
      </c>
      <c r="B2128">
        <v>56.362590313085299</v>
      </c>
      <c r="C2128">
        <v>139.194264133128</v>
      </c>
      <c r="D2128">
        <v>37.431010358262299</v>
      </c>
      <c r="E2128">
        <v>18.297670000192401</v>
      </c>
      <c r="F2128">
        <v>0.34288908398262302</v>
      </c>
      <c r="G2128">
        <v>0.80458146485101201</v>
      </c>
      <c r="H2128">
        <v>7.68952276467361</v>
      </c>
      <c r="I2128">
        <v>8.6915855354659204</v>
      </c>
    </row>
    <row r="2129" spans="1:9" x14ac:dyDescent="0.25">
      <c r="A2129">
        <v>2127</v>
      </c>
      <c r="B2129">
        <v>52.334154983823701</v>
      </c>
      <c r="C2129">
        <v>152.46294650790799</v>
      </c>
      <c r="D2129">
        <v>42.583372071020698</v>
      </c>
      <c r="E2129">
        <v>18.904376074139901</v>
      </c>
      <c r="F2129">
        <v>0.29979162227734801</v>
      </c>
      <c r="G2129">
        <v>0.79554130748403495</v>
      </c>
      <c r="H2129">
        <v>9.0422622747047807</v>
      </c>
      <c r="I2129">
        <v>7.9434973209936599</v>
      </c>
    </row>
    <row r="2130" spans="1:9" x14ac:dyDescent="0.25">
      <c r="A2130">
        <v>2128</v>
      </c>
      <c r="B2130">
        <v>65.827172827172802</v>
      </c>
      <c r="C2130">
        <v>157.99502350013799</v>
      </c>
      <c r="D2130">
        <v>39.420070854768802</v>
      </c>
      <c r="E2130">
        <v>17.4150937227909</v>
      </c>
      <c r="F2130">
        <v>0.37866301571206301</v>
      </c>
      <c r="G2130">
        <v>0.80549307947137605</v>
      </c>
      <c r="H2130">
        <v>8.1797979797979803</v>
      </c>
      <c r="I2130">
        <v>3.75312404754647</v>
      </c>
    </row>
    <row r="2131" spans="1:9" x14ac:dyDescent="0.25">
      <c r="A2131">
        <v>2129</v>
      </c>
      <c r="B2131">
        <v>104.769835035349</v>
      </c>
      <c r="C2131">
        <v>182.95825860100999</v>
      </c>
      <c r="D2131">
        <v>32.302438542791698</v>
      </c>
      <c r="E2131">
        <v>6.4773949228336001</v>
      </c>
      <c r="F2131">
        <v>0.51972778397783004</v>
      </c>
      <c r="G2131">
        <v>0.93239698333170695</v>
      </c>
      <c r="H2131">
        <v>6.59948816378758</v>
      </c>
      <c r="I2131">
        <v>2.8561083123425601</v>
      </c>
    </row>
    <row r="2132" spans="1:9" x14ac:dyDescent="0.25">
      <c r="A2132">
        <v>2130</v>
      </c>
      <c r="B2132">
        <v>93.058944565480502</v>
      </c>
      <c r="C2132">
        <v>157.27809383080901</v>
      </c>
      <c r="D2132">
        <v>33.555666867026503</v>
      </c>
      <c r="E2132">
        <v>13.904108874226701</v>
      </c>
      <c r="F2132">
        <v>0.47903812193013701</v>
      </c>
      <c r="G2132">
        <v>0.86970867498864901</v>
      </c>
      <c r="H2132">
        <v>6.1415431783341798</v>
      </c>
      <c r="I2132">
        <v>5.2905421833211701</v>
      </c>
    </row>
    <row r="2133" spans="1:9" x14ac:dyDescent="0.25">
      <c r="A2133">
        <v>2131</v>
      </c>
      <c r="B2133">
        <v>69.141730064806893</v>
      </c>
      <c r="C2133">
        <v>151.954747116237</v>
      </c>
      <c r="D2133">
        <v>40.742623028994302</v>
      </c>
      <c r="E2133">
        <v>12.813136974270201</v>
      </c>
      <c r="F2133">
        <v>0.42439531761409299</v>
      </c>
      <c r="G2133">
        <v>0.84260008621260496</v>
      </c>
      <c r="H2133">
        <v>11.874139626351999</v>
      </c>
      <c r="I2133">
        <v>4.8270958083832296</v>
      </c>
    </row>
    <row r="2134" spans="1:9" x14ac:dyDescent="0.25">
      <c r="A2134">
        <v>2132</v>
      </c>
      <c r="B2134">
        <v>67.772306192101397</v>
      </c>
      <c r="C2134">
        <v>201.482244792052</v>
      </c>
      <c r="D2134">
        <v>43.890792313772003</v>
      </c>
      <c r="E2134">
        <v>3.6290891782134298</v>
      </c>
      <c r="F2134">
        <v>0.41804484118948698</v>
      </c>
      <c r="G2134">
        <v>0.96182446976560099</v>
      </c>
      <c r="H2134">
        <v>13.8037300177619</v>
      </c>
      <c r="I2134">
        <v>2.4533443435177502</v>
      </c>
    </row>
    <row r="2135" spans="1:9" x14ac:dyDescent="0.25">
      <c r="A2135">
        <v>2133</v>
      </c>
      <c r="B2135">
        <v>80.790080062487704</v>
      </c>
      <c r="C2135">
        <v>138.03818369453001</v>
      </c>
      <c r="D2135">
        <v>33.506723230403999</v>
      </c>
      <c r="E2135">
        <v>22.336959792939901</v>
      </c>
      <c r="F2135">
        <v>0.49407524145945703</v>
      </c>
      <c r="G2135">
        <v>0.702102641823806</v>
      </c>
      <c r="H2135">
        <v>8.9484609878310604</v>
      </c>
      <c r="I2135">
        <v>7.2295081967213104</v>
      </c>
    </row>
    <row r="2136" spans="1:9" x14ac:dyDescent="0.25">
      <c r="A2136">
        <v>2134</v>
      </c>
      <c r="B2136">
        <v>74.054215234480793</v>
      </c>
      <c r="C2136">
        <v>173.54836920346099</v>
      </c>
      <c r="D2136">
        <v>39.4692764158995</v>
      </c>
      <c r="E2136">
        <v>5.5538776066489604</v>
      </c>
      <c r="F2136">
        <v>0.441482374187399</v>
      </c>
      <c r="G2136">
        <v>0.92461521900381505</v>
      </c>
      <c r="H2136">
        <v>10.915057915057901</v>
      </c>
      <c r="I2136">
        <v>2.66876687668766</v>
      </c>
    </row>
    <row r="2137" spans="1:9" x14ac:dyDescent="0.25">
      <c r="A2137">
        <v>2135</v>
      </c>
      <c r="B2137">
        <v>79.233172182967607</v>
      </c>
      <c r="C2137">
        <v>146.06493975903601</v>
      </c>
      <c r="D2137">
        <v>44.752859484910402</v>
      </c>
      <c r="E2137">
        <v>10.3389843400556</v>
      </c>
      <c r="F2137">
        <v>0.42699200017822397</v>
      </c>
      <c r="G2137">
        <v>0.87948761828592203</v>
      </c>
      <c r="H2137">
        <v>12.3161131611316</v>
      </c>
      <c r="I2137">
        <v>4.5947968638631496</v>
      </c>
    </row>
    <row r="2138" spans="1:9" x14ac:dyDescent="0.25">
      <c r="A2138">
        <v>2136</v>
      </c>
      <c r="B2138">
        <v>37.0461830451286</v>
      </c>
      <c r="C2138">
        <v>156.745394555952</v>
      </c>
      <c r="D2138">
        <v>52.358325632050999</v>
      </c>
      <c r="E2138">
        <v>7.3626117119972001</v>
      </c>
      <c r="F2138">
        <v>0.21514427376726</v>
      </c>
      <c r="G2138">
        <v>0.90563302735015005</v>
      </c>
      <c r="H2138">
        <v>12.295028524857299</v>
      </c>
      <c r="I2138">
        <v>2.9147876245411601</v>
      </c>
    </row>
    <row r="2139" spans="1:9" x14ac:dyDescent="0.25">
      <c r="A2139">
        <v>2137</v>
      </c>
      <c r="B2139">
        <v>77.695827291767301</v>
      </c>
      <c r="C2139">
        <v>117.859767299448</v>
      </c>
      <c r="D2139">
        <v>30.150828777604499</v>
      </c>
      <c r="E2139">
        <v>14.9380138293832</v>
      </c>
      <c r="F2139">
        <v>0.49164586222448597</v>
      </c>
      <c r="G2139">
        <v>0.76429828457800697</v>
      </c>
      <c r="H2139">
        <v>5.5489902767389596</v>
      </c>
      <c r="I2139">
        <v>5.3524844720496896</v>
      </c>
    </row>
    <row r="2140" spans="1:9" x14ac:dyDescent="0.25">
      <c r="A2140">
        <v>2138</v>
      </c>
      <c r="B2140">
        <v>35.537175692146903</v>
      </c>
      <c r="C2140">
        <v>166.378435320005</v>
      </c>
      <c r="D2140">
        <v>50.628423322442003</v>
      </c>
      <c r="E2140">
        <v>8.3290894617113196</v>
      </c>
      <c r="F2140">
        <v>0.21315198832277801</v>
      </c>
      <c r="G2140">
        <v>0.93035076329855404</v>
      </c>
      <c r="H2140">
        <v>12.1508650519031</v>
      </c>
      <c r="I2140">
        <v>3.0314106225014199</v>
      </c>
    </row>
    <row r="2141" spans="1:9" x14ac:dyDescent="0.25">
      <c r="A2141">
        <v>2139</v>
      </c>
      <c r="B2141">
        <v>49.889093137254903</v>
      </c>
      <c r="C2141">
        <v>164.412096734952</v>
      </c>
      <c r="D2141">
        <v>47.943113187970503</v>
      </c>
      <c r="E2141">
        <v>4.4342139629592197</v>
      </c>
      <c r="F2141">
        <v>0.29399764208915602</v>
      </c>
      <c r="G2141">
        <v>0.94902650552040502</v>
      </c>
      <c r="H2141">
        <v>11.2425222312045</v>
      </c>
      <c r="I2141">
        <v>2.6722199919710898</v>
      </c>
    </row>
    <row r="2142" spans="1:9" x14ac:dyDescent="0.25">
      <c r="A2142">
        <v>2140</v>
      </c>
      <c r="B2142">
        <v>59.593759949060797</v>
      </c>
      <c r="C2142">
        <v>143.624352121801</v>
      </c>
      <c r="D2142">
        <v>47.105195002646902</v>
      </c>
      <c r="E2142">
        <v>9.7572899071081203</v>
      </c>
      <c r="F2142">
        <v>0.32841125968720702</v>
      </c>
      <c r="G2142">
        <v>0.87752331054368504</v>
      </c>
      <c r="H2142">
        <v>11.361469072164899</v>
      </c>
      <c r="I2142">
        <v>4.0234593837535</v>
      </c>
    </row>
    <row r="2143" spans="1:9" x14ac:dyDescent="0.25">
      <c r="A2143">
        <v>2141</v>
      </c>
      <c r="B2143">
        <v>46.298417068134803</v>
      </c>
      <c r="C2143">
        <v>189.309858247422</v>
      </c>
      <c r="D2143">
        <v>50.843353549890999</v>
      </c>
      <c r="E2143">
        <v>4.6528892333149097</v>
      </c>
      <c r="F2143">
        <v>0.26730162782468703</v>
      </c>
      <c r="G2143">
        <v>0.94480074337296305</v>
      </c>
      <c r="H2143">
        <v>11.9875212705615</v>
      </c>
      <c r="I2143">
        <v>2.6493343381060002</v>
      </c>
    </row>
    <row r="2144" spans="1:9" x14ac:dyDescent="0.25">
      <c r="A2144">
        <v>2142</v>
      </c>
      <c r="B2144">
        <v>96.0970214248388</v>
      </c>
      <c r="C2144">
        <v>111.856741888402</v>
      </c>
      <c r="D2144">
        <v>39.512202937086499</v>
      </c>
      <c r="E2144">
        <v>6.7675411696479904</v>
      </c>
      <c r="F2144">
        <v>0.47828202478236298</v>
      </c>
      <c r="G2144">
        <v>0.88976231691332996</v>
      </c>
      <c r="H2144">
        <v>9.1782894736842096</v>
      </c>
      <c r="I2144">
        <v>3.2357954545454501</v>
      </c>
    </row>
    <row r="2145" spans="1:9" x14ac:dyDescent="0.25">
      <c r="A2145">
        <v>2143</v>
      </c>
      <c r="B2145">
        <v>92.635445362718002</v>
      </c>
      <c r="C2145">
        <v>175.47766272189301</v>
      </c>
      <c r="D2145">
        <v>42.687110558105502</v>
      </c>
      <c r="E2145">
        <v>4.6068887149199496</v>
      </c>
      <c r="F2145">
        <v>0.45767831893576699</v>
      </c>
      <c r="G2145">
        <v>0.94576211099874197</v>
      </c>
      <c r="H2145">
        <v>9.8160729080364497</v>
      </c>
      <c r="I2145">
        <v>2.61840395113075</v>
      </c>
    </row>
    <row r="2146" spans="1:9" x14ac:dyDescent="0.25">
      <c r="A2146">
        <v>2144</v>
      </c>
      <c r="B2146">
        <v>62.059229208924897</v>
      </c>
      <c r="C2146">
        <v>136.49356617647001</v>
      </c>
      <c r="D2146">
        <v>44.198848881539497</v>
      </c>
      <c r="E2146">
        <v>16.576927331716998</v>
      </c>
      <c r="F2146">
        <v>0.34402733563147703</v>
      </c>
      <c r="G2146">
        <v>0.76340905814040405</v>
      </c>
      <c r="H2146">
        <v>9.3937547600913902</v>
      </c>
      <c r="I2146">
        <v>5.1020942408376904</v>
      </c>
    </row>
    <row r="2147" spans="1:9" x14ac:dyDescent="0.25">
      <c r="A2147">
        <v>2145</v>
      </c>
      <c r="B2147">
        <v>66.426652042774805</v>
      </c>
      <c r="C2147">
        <v>162.984300043611</v>
      </c>
      <c r="D2147">
        <v>40.189951203187199</v>
      </c>
      <c r="E2147">
        <v>6.1283111935227197</v>
      </c>
      <c r="F2147">
        <v>0.37216131131556501</v>
      </c>
      <c r="G2147">
        <v>0.92688450388125698</v>
      </c>
      <c r="H2147">
        <v>9.9511952191235</v>
      </c>
      <c r="I2147">
        <v>2.9917255297679102</v>
      </c>
    </row>
    <row r="2148" spans="1:9" x14ac:dyDescent="0.25">
      <c r="A2148">
        <v>2146</v>
      </c>
      <c r="B2148">
        <v>63.9536459745188</v>
      </c>
      <c r="C2148">
        <v>132.35737302439699</v>
      </c>
      <c r="D2148">
        <v>42.593947459888902</v>
      </c>
      <c r="E2148">
        <v>14.239797959958601</v>
      </c>
      <c r="F2148">
        <v>0.36745387166974303</v>
      </c>
      <c r="G2148">
        <v>0.81767190664272205</v>
      </c>
      <c r="H2148">
        <v>11.6136783733826</v>
      </c>
      <c r="I2148">
        <v>4.74647177419354</v>
      </c>
    </row>
    <row r="2149" spans="1:9" x14ac:dyDescent="0.25">
      <c r="A2149">
        <v>2147</v>
      </c>
      <c r="B2149">
        <v>59.250803858520896</v>
      </c>
      <c r="C2149">
        <v>121.229782487451</v>
      </c>
      <c r="D2149">
        <v>37.752428550845899</v>
      </c>
      <c r="E2149">
        <v>22.8496685010882</v>
      </c>
      <c r="F2149">
        <v>0.37410414977838602</v>
      </c>
      <c r="G2149">
        <v>0.70726731700852696</v>
      </c>
      <c r="H2149">
        <v>9.7970627503337706</v>
      </c>
      <c r="I2149">
        <v>7.4908062234794901</v>
      </c>
    </row>
    <row r="2150" spans="1:9" x14ac:dyDescent="0.25">
      <c r="A2150">
        <v>2148</v>
      </c>
      <c r="B2150">
        <v>60.924822307271697</v>
      </c>
      <c r="C2150">
        <v>131.98477350589999</v>
      </c>
      <c r="D2150">
        <v>42.240034039637798</v>
      </c>
      <c r="E2150">
        <v>24.985773238571099</v>
      </c>
      <c r="F2150">
        <v>0.358376316564263</v>
      </c>
      <c r="G2150">
        <v>0.70700290107246599</v>
      </c>
      <c r="H2150">
        <v>11.8275862068965</v>
      </c>
      <c r="I2150">
        <v>7.1700960219478702</v>
      </c>
    </row>
    <row r="2151" spans="1:9" x14ac:dyDescent="0.25">
      <c r="A2151">
        <v>2149</v>
      </c>
      <c r="B2151">
        <v>67.781269641734696</v>
      </c>
      <c r="C2151">
        <v>192.312104675679</v>
      </c>
      <c r="D2151">
        <v>36.773427581141704</v>
      </c>
      <c r="E2151">
        <v>5.6164710435856602</v>
      </c>
      <c r="F2151">
        <v>0.429243172430047</v>
      </c>
      <c r="G2151">
        <v>0.94654031055574495</v>
      </c>
      <c r="H2151">
        <v>8.3827234553089305</v>
      </c>
      <c r="I2151">
        <v>2.8830472103004201</v>
      </c>
    </row>
    <row r="2152" spans="1:9" x14ac:dyDescent="0.25">
      <c r="A2152">
        <v>2150</v>
      </c>
      <c r="B2152">
        <v>57.2295482295482</v>
      </c>
      <c r="C2152">
        <v>183.66724286949</v>
      </c>
      <c r="D2152">
        <v>37.856004597528099</v>
      </c>
      <c r="E2152">
        <v>10.0376449192153</v>
      </c>
      <c r="F2152">
        <v>0.33945312716926601</v>
      </c>
      <c r="G2152">
        <v>0.89630924378280297</v>
      </c>
      <c r="H2152">
        <v>7.7390128465179098</v>
      </c>
      <c r="I2152">
        <v>3.57039897039897</v>
      </c>
    </row>
    <row r="2153" spans="1:9" x14ac:dyDescent="0.25">
      <c r="A2153">
        <v>2151</v>
      </c>
      <c r="B2153">
        <v>67.320096942580093</v>
      </c>
      <c r="C2153">
        <v>184.37030411449001</v>
      </c>
      <c r="D2153">
        <v>37.766507616528003</v>
      </c>
      <c r="E2153">
        <v>10.8100634516229</v>
      </c>
      <c r="F2153">
        <v>0.41222446180553202</v>
      </c>
      <c r="G2153">
        <v>0.87753594674676705</v>
      </c>
      <c r="H2153">
        <v>8.6680731364275605</v>
      </c>
      <c r="I2153">
        <v>3.6461636017755201</v>
      </c>
    </row>
    <row r="2154" spans="1:9" x14ac:dyDescent="0.25">
      <c r="A2154">
        <v>2152</v>
      </c>
      <c r="B2154">
        <v>67.6638343069569</v>
      </c>
      <c r="C2154">
        <v>176.912176891933</v>
      </c>
      <c r="D2154">
        <v>39.6701417023679</v>
      </c>
      <c r="E2154">
        <v>13.0435096215536</v>
      </c>
      <c r="F2154">
        <v>0.41690109113069901</v>
      </c>
      <c r="G2154">
        <v>0.86477571430565203</v>
      </c>
      <c r="H2154">
        <v>11.9488789237668</v>
      </c>
      <c r="I2154">
        <v>4.9052540913006002</v>
      </c>
    </row>
    <row r="2155" spans="1:9" x14ac:dyDescent="0.25">
      <c r="A2155">
        <v>2153</v>
      </c>
      <c r="B2155">
        <v>64.856665924771804</v>
      </c>
      <c r="C2155">
        <v>193.548157724628</v>
      </c>
      <c r="D2155">
        <v>31.821821995919201</v>
      </c>
      <c r="E2155">
        <v>5.5987156932984696</v>
      </c>
      <c r="F2155">
        <v>0.41725195425378803</v>
      </c>
      <c r="G2155">
        <v>0.94367540834035102</v>
      </c>
      <c r="H2155">
        <v>7.5993237531698998</v>
      </c>
      <c r="I2155">
        <v>2.8139781150723602</v>
      </c>
    </row>
    <row r="2156" spans="1:9" x14ac:dyDescent="0.25">
      <c r="A2156">
        <v>2154</v>
      </c>
      <c r="B2156">
        <v>56.810052219321101</v>
      </c>
      <c r="C2156">
        <v>160.23179871520301</v>
      </c>
      <c r="D2156">
        <v>36.140585823688703</v>
      </c>
      <c r="E2156">
        <v>13.8371663563663</v>
      </c>
      <c r="F2156">
        <v>0.37034577033119798</v>
      </c>
      <c r="G2156">
        <v>0.83800390918975498</v>
      </c>
      <c r="H2156">
        <v>7.7442996742670998</v>
      </c>
      <c r="I2156">
        <v>4.8219866071428497</v>
      </c>
    </row>
    <row r="2157" spans="1:9" x14ac:dyDescent="0.25">
      <c r="A2157">
        <v>2155</v>
      </c>
      <c r="B2157">
        <v>47.432044410413397</v>
      </c>
      <c r="C2157">
        <v>166.33855686997401</v>
      </c>
      <c r="D2157">
        <v>37.506805305143502</v>
      </c>
      <c r="E2157">
        <v>7.5432059756748702</v>
      </c>
      <c r="F2157">
        <v>0.31833425152636202</v>
      </c>
      <c r="G2157">
        <v>0.92747632761148302</v>
      </c>
      <c r="H2157">
        <v>8.9964788732394307</v>
      </c>
      <c r="I2157">
        <v>3.2849080267558501</v>
      </c>
    </row>
    <row r="2158" spans="1:9" x14ac:dyDescent="0.25">
      <c r="A2158">
        <v>2156</v>
      </c>
      <c r="B2158">
        <v>40.773415865776101</v>
      </c>
      <c r="C2158">
        <v>163.82739988890501</v>
      </c>
      <c r="D2158">
        <v>35.358543939677503</v>
      </c>
      <c r="E2158">
        <v>6.2774772324092796</v>
      </c>
      <c r="F2158">
        <v>0.30226045739695101</v>
      </c>
      <c r="G2158">
        <v>0.92902341985858194</v>
      </c>
      <c r="H2158">
        <v>8.9022195560887791</v>
      </c>
      <c r="I2158">
        <v>2.6508237076311301</v>
      </c>
    </row>
    <row r="2159" spans="1:9" x14ac:dyDescent="0.25">
      <c r="A2159">
        <v>2157</v>
      </c>
      <c r="B2159">
        <v>35.147988223748698</v>
      </c>
      <c r="C2159">
        <v>139.925819021503</v>
      </c>
      <c r="D2159">
        <v>35.390148476774797</v>
      </c>
      <c r="E2159">
        <v>14.0249061185764</v>
      </c>
      <c r="F2159">
        <v>0.26000293793153201</v>
      </c>
      <c r="G2159">
        <v>0.85913483186761697</v>
      </c>
      <c r="H2159">
        <v>7.4771341463414602</v>
      </c>
      <c r="I2159">
        <v>6.5438977327544601</v>
      </c>
    </row>
    <row r="2160" spans="1:9" x14ac:dyDescent="0.25">
      <c r="A2160">
        <v>2158</v>
      </c>
      <c r="B2160">
        <v>44.081306849823598</v>
      </c>
      <c r="C2160">
        <v>152.87206823027699</v>
      </c>
      <c r="D2160">
        <v>35.763156345861702</v>
      </c>
      <c r="E2160">
        <v>15.428387887998699</v>
      </c>
      <c r="F2160">
        <v>0.322719950242915</v>
      </c>
      <c r="G2160">
        <v>0.817398357205808</v>
      </c>
      <c r="H2160">
        <v>8.4614845938375307</v>
      </c>
      <c r="I2160">
        <v>6.0991735537189999</v>
      </c>
    </row>
    <row r="2161" spans="1:9" x14ac:dyDescent="0.25">
      <c r="A2161">
        <v>2159</v>
      </c>
      <c r="B2161">
        <v>49.0656386747239</v>
      </c>
      <c r="C2161">
        <v>179.86358880460301</v>
      </c>
      <c r="D2161">
        <v>36.485170559653398</v>
      </c>
      <c r="E2161">
        <v>10.1571585112666</v>
      </c>
      <c r="F2161">
        <v>0.34808146487130398</v>
      </c>
      <c r="G2161">
        <v>0.89322868607421002</v>
      </c>
      <c r="H2161">
        <v>8.5981380915438308</v>
      </c>
      <c r="I2161">
        <v>3.8041237113402002</v>
      </c>
    </row>
    <row r="2162" spans="1:9" x14ac:dyDescent="0.25">
      <c r="A2162">
        <v>2160</v>
      </c>
      <c r="B2162">
        <v>57.326582709325997</v>
      </c>
      <c r="C2162">
        <v>141.77335858585801</v>
      </c>
      <c r="D2162">
        <v>32.985206869722099</v>
      </c>
      <c r="E2162">
        <v>12.5856308449327</v>
      </c>
      <c r="F2162">
        <v>0.36585234661926402</v>
      </c>
      <c r="G2162">
        <v>0.85835799407171798</v>
      </c>
      <c r="H2162">
        <v>7.1045946955547201</v>
      </c>
      <c r="I2162">
        <v>3.9969040247678</v>
      </c>
    </row>
    <row r="2163" spans="1:9" x14ac:dyDescent="0.25">
      <c r="A2163">
        <v>2161</v>
      </c>
      <c r="B2163">
        <v>78.403291020216201</v>
      </c>
      <c r="C2163">
        <v>131.99481254421099</v>
      </c>
      <c r="D2163">
        <v>40.131123971064603</v>
      </c>
      <c r="E2163">
        <v>20.1181509477635</v>
      </c>
      <c r="F2163">
        <v>0.46513517362720003</v>
      </c>
      <c r="G2163">
        <v>0.77999808664394199</v>
      </c>
      <c r="H2163">
        <v>10.9282352941176</v>
      </c>
      <c r="I2163">
        <v>7.9582822085889502</v>
      </c>
    </row>
    <row r="2164" spans="1:9" x14ac:dyDescent="0.25">
      <c r="A2164">
        <v>2162</v>
      </c>
      <c r="B2164">
        <v>44.018785336494602</v>
      </c>
      <c r="C2164">
        <v>165.53946691806601</v>
      </c>
      <c r="D2164">
        <v>48.902483743460103</v>
      </c>
      <c r="E2164">
        <v>8.4405970651579505</v>
      </c>
      <c r="F2164">
        <v>0.27160174984723801</v>
      </c>
      <c r="G2164">
        <v>0.91436142187292502</v>
      </c>
      <c r="H2164">
        <v>12.7059639389736</v>
      </c>
      <c r="I2164">
        <v>3.6651178798829802</v>
      </c>
    </row>
    <row r="2165" spans="1:9" x14ac:dyDescent="0.25">
      <c r="A2165">
        <v>2163</v>
      </c>
      <c r="B2165">
        <v>42.734219269102901</v>
      </c>
      <c r="C2165">
        <v>150.81896411755099</v>
      </c>
      <c r="D2165">
        <v>52.029438469646998</v>
      </c>
      <c r="E2165">
        <v>8.7553304727371799</v>
      </c>
      <c r="F2165">
        <v>0.267066843338719</v>
      </c>
      <c r="G2165">
        <v>0.88376583376659701</v>
      </c>
      <c r="H2165">
        <v>13.8894070619586</v>
      </c>
      <c r="I2165">
        <v>3.77650757359245</v>
      </c>
    </row>
    <row r="2166" spans="1:9" x14ac:dyDescent="0.25">
      <c r="A2166">
        <v>2164</v>
      </c>
      <c r="B2166">
        <v>53.877264164613798</v>
      </c>
      <c r="C2166">
        <v>175.889171595677</v>
      </c>
      <c r="D2166">
        <v>40.962998194151098</v>
      </c>
      <c r="E2166">
        <v>5.7241322429042398</v>
      </c>
      <c r="F2166">
        <v>0.36376602198658697</v>
      </c>
      <c r="G2166">
        <v>0.94175847173389104</v>
      </c>
      <c r="H2166">
        <v>11.5168997668997</v>
      </c>
      <c r="I2166">
        <v>2.7118817676324198</v>
      </c>
    </row>
    <row r="2167" spans="1:9" x14ac:dyDescent="0.25">
      <c r="A2167">
        <v>2165</v>
      </c>
      <c r="B2167">
        <v>57.699868938401004</v>
      </c>
      <c r="C2167">
        <v>146.83873749568801</v>
      </c>
      <c r="D2167">
        <v>36.333664655620403</v>
      </c>
      <c r="E2167">
        <v>5.5675015694106804</v>
      </c>
      <c r="F2167">
        <v>0.43134510920692498</v>
      </c>
      <c r="G2167">
        <v>0.92874720225411</v>
      </c>
      <c r="H2167">
        <v>10.819427890345599</v>
      </c>
      <c r="I2167">
        <v>2.9750000000000001</v>
      </c>
    </row>
    <row r="2168" spans="1:9" x14ac:dyDescent="0.25">
      <c r="A2168">
        <v>2166</v>
      </c>
      <c r="B2168">
        <v>79.157964184731298</v>
      </c>
      <c r="C2168">
        <v>137.94876637941201</v>
      </c>
      <c r="D2168">
        <v>39.762274949838499</v>
      </c>
      <c r="E2168">
        <v>17.499843579461</v>
      </c>
      <c r="F2168">
        <v>0.42513626025441298</v>
      </c>
      <c r="G2168">
        <v>0.79107589665797695</v>
      </c>
      <c r="H2168">
        <v>9.2471910112359499</v>
      </c>
      <c r="I2168">
        <v>5.2548917297156201</v>
      </c>
    </row>
    <row r="2169" spans="1:9" x14ac:dyDescent="0.25">
      <c r="A2169">
        <v>2167</v>
      </c>
      <c r="B2169">
        <v>67.669726027397203</v>
      </c>
      <c r="C2169">
        <v>151.45610234189601</v>
      </c>
      <c r="D2169">
        <v>49.84247281188</v>
      </c>
      <c r="E2169">
        <v>8.7638204051923996</v>
      </c>
      <c r="F2169">
        <v>0.367186088280189</v>
      </c>
      <c r="G2169">
        <v>0.88143480017464804</v>
      </c>
      <c r="H2169">
        <v>11.910537870472</v>
      </c>
      <c r="I2169">
        <v>3.8029024637191999</v>
      </c>
    </row>
    <row r="2170" spans="1:9" x14ac:dyDescent="0.25">
      <c r="A2170">
        <v>2168</v>
      </c>
      <c r="B2170">
        <v>51.575225126290299</v>
      </c>
      <c r="C2170">
        <v>165.16709706820501</v>
      </c>
      <c r="D2170">
        <v>45.217680670812001</v>
      </c>
      <c r="E2170">
        <v>10.702922080393799</v>
      </c>
      <c r="F2170">
        <v>0.32634306381651701</v>
      </c>
      <c r="G2170">
        <v>0.87696048259154702</v>
      </c>
      <c r="H2170">
        <v>12.1494252873563</v>
      </c>
      <c r="I2170">
        <v>3.8339938353148302</v>
      </c>
    </row>
    <row r="2171" spans="1:9" x14ac:dyDescent="0.25">
      <c r="A2171">
        <v>2169</v>
      </c>
      <c r="B2171">
        <v>52.915807560137402</v>
      </c>
      <c r="C2171">
        <v>150.291750224742</v>
      </c>
      <c r="D2171">
        <v>42.568773206580801</v>
      </c>
      <c r="E2171">
        <v>19.937381205731</v>
      </c>
      <c r="F2171">
        <v>0.33226032149907297</v>
      </c>
      <c r="G2171">
        <v>0.83593852414189895</v>
      </c>
      <c r="H2171">
        <v>11.9389373513084</v>
      </c>
      <c r="I2171">
        <v>9.9329525701514694</v>
      </c>
    </row>
    <row r="2172" spans="1:9" x14ac:dyDescent="0.25">
      <c r="A2172">
        <v>2170</v>
      </c>
      <c r="B2172">
        <v>54.723497704132498</v>
      </c>
      <c r="C2172">
        <v>213.67224155348501</v>
      </c>
      <c r="D2172">
        <v>46.104606558759897</v>
      </c>
      <c r="E2172">
        <v>4.8602814030845902</v>
      </c>
      <c r="F2172">
        <v>0.32485598862392201</v>
      </c>
      <c r="G2172">
        <v>0.95577949430299203</v>
      </c>
      <c r="H2172">
        <v>11.424739195230901</v>
      </c>
      <c r="I2172">
        <v>2.7215363511659798</v>
      </c>
    </row>
    <row r="2173" spans="1:9" x14ac:dyDescent="0.25">
      <c r="A2173">
        <v>2171</v>
      </c>
      <c r="B2173">
        <v>63.1925867817219</v>
      </c>
      <c r="C2173">
        <v>203.404810674782</v>
      </c>
      <c r="D2173">
        <v>43.894362713354802</v>
      </c>
      <c r="E2173">
        <v>4.0868656898742097</v>
      </c>
      <c r="F2173">
        <v>0.37918985669280197</v>
      </c>
      <c r="G2173">
        <v>0.95559269689987503</v>
      </c>
      <c r="H2173">
        <v>12.675900277008299</v>
      </c>
      <c r="I2173">
        <v>2.1616699977792502</v>
      </c>
    </row>
    <row r="2174" spans="1:9" x14ac:dyDescent="0.25">
      <c r="A2174">
        <v>2172</v>
      </c>
      <c r="B2174">
        <v>91.7385243931747</v>
      </c>
      <c r="C2174">
        <v>177.268321205821</v>
      </c>
      <c r="D2174">
        <v>32.769668207893403</v>
      </c>
      <c r="E2174">
        <v>11.7309149757565</v>
      </c>
      <c r="F2174">
        <v>0.52910606393692206</v>
      </c>
      <c r="G2174">
        <v>0.87611443349588602</v>
      </c>
      <c r="H2174">
        <v>9.8719931271477606</v>
      </c>
      <c r="I2174">
        <v>4.0922764227642201</v>
      </c>
    </row>
    <row r="2175" spans="1:9" x14ac:dyDescent="0.25">
      <c r="A2175">
        <v>2173</v>
      </c>
      <c r="B2175">
        <v>92.985259020075802</v>
      </c>
      <c r="C2175">
        <v>169.97399690029201</v>
      </c>
      <c r="D2175">
        <v>28.917166348820398</v>
      </c>
      <c r="E2175">
        <v>11.3682564056512</v>
      </c>
      <c r="F2175">
        <v>0.54067291350118796</v>
      </c>
      <c r="G2175">
        <v>0.86808917645367001</v>
      </c>
      <c r="H2175">
        <v>8.4639059876888592</v>
      </c>
      <c r="I2175">
        <v>4.2360289283366201</v>
      </c>
    </row>
    <row r="2176" spans="1:9" x14ac:dyDescent="0.25">
      <c r="A2176">
        <v>2174</v>
      </c>
      <c r="B2176">
        <v>66.326444538169497</v>
      </c>
      <c r="C2176">
        <v>159.15495325139099</v>
      </c>
      <c r="D2176">
        <v>45.112907001061203</v>
      </c>
      <c r="E2176">
        <v>8.7061245096333195</v>
      </c>
      <c r="F2176">
        <v>0.37328510766606898</v>
      </c>
      <c r="G2176">
        <v>0.90985461534666101</v>
      </c>
      <c r="H2176">
        <v>11.3589025755879</v>
      </c>
      <c r="I2176">
        <v>3.47337642351492</v>
      </c>
    </row>
    <row r="2177" spans="1:9" x14ac:dyDescent="0.25">
      <c r="A2177">
        <v>2175</v>
      </c>
      <c r="B2177">
        <v>80.3189148169227</v>
      </c>
      <c r="C2177">
        <v>179.27454593313999</v>
      </c>
      <c r="D2177">
        <v>52.240011567546397</v>
      </c>
      <c r="E2177">
        <v>17.305748132953401</v>
      </c>
      <c r="F2177">
        <v>0.43683480566038302</v>
      </c>
      <c r="G2177">
        <v>0.83697099954180298</v>
      </c>
      <c r="H2177">
        <v>13.2792427315753</v>
      </c>
      <c r="I2177">
        <v>6.4184514003294897</v>
      </c>
    </row>
    <row r="2178" spans="1:9" x14ac:dyDescent="0.25">
      <c r="A2178">
        <v>2176</v>
      </c>
      <c r="B2178">
        <v>78.089500261187496</v>
      </c>
      <c r="C2178">
        <v>180.86495705670899</v>
      </c>
      <c r="D2178">
        <v>50.945411948435002</v>
      </c>
      <c r="E2178">
        <v>5.3866130718309799</v>
      </c>
      <c r="F2178">
        <v>0.42841113458394797</v>
      </c>
      <c r="G2178">
        <v>0.93942472974049496</v>
      </c>
      <c r="H2178">
        <v>13.8322504430005</v>
      </c>
      <c r="I2178">
        <v>2.6384845890410902</v>
      </c>
    </row>
    <row r="2179" spans="1:9" x14ac:dyDescent="0.25">
      <c r="A2179">
        <v>2177</v>
      </c>
      <c r="B2179">
        <v>73.639469226425703</v>
      </c>
      <c r="C2179">
        <v>113.947471579772</v>
      </c>
      <c r="D2179">
        <v>46.184336268623298</v>
      </c>
      <c r="E2179">
        <v>9.6783517079809407</v>
      </c>
      <c r="F2179">
        <v>0.40073348484104498</v>
      </c>
      <c r="G2179">
        <v>0.83615894641255195</v>
      </c>
      <c r="H2179">
        <v>15.737864077669901</v>
      </c>
      <c r="I2179">
        <v>4.2193396226415096</v>
      </c>
    </row>
    <row r="2180" spans="1:9" x14ac:dyDescent="0.25">
      <c r="A2180">
        <v>2178</v>
      </c>
      <c r="B2180">
        <v>66.981288981288898</v>
      </c>
      <c r="C2180">
        <v>155.17170212765899</v>
      </c>
      <c r="D2180">
        <v>48.043235619502497</v>
      </c>
      <c r="E2180">
        <v>12.587123081804</v>
      </c>
      <c r="F2180">
        <v>0.36801595373780599</v>
      </c>
      <c r="G2180">
        <v>0.87092523346790696</v>
      </c>
      <c r="H2180">
        <v>16.754545454545401</v>
      </c>
      <c r="I2180">
        <v>4.8518518518518503</v>
      </c>
    </row>
    <row r="2181" spans="1:9" x14ac:dyDescent="0.25">
      <c r="A2181">
        <v>2179</v>
      </c>
      <c r="B2181">
        <v>61.556758477949302</v>
      </c>
      <c r="C2181">
        <v>206.96794102520099</v>
      </c>
      <c r="D2181">
        <v>48.599312917323999</v>
      </c>
      <c r="E2181">
        <v>4.4808005031836702</v>
      </c>
      <c r="F2181">
        <v>0.35414160867152</v>
      </c>
      <c r="G2181">
        <v>0.95556143025017304</v>
      </c>
      <c r="H2181">
        <v>13.4251601630751</v>
      </c>
      <c r="I2181">
        <v>2.4137780684543202</v>
      </c>
    </row>
    <row r="2182" spans="1:9" x14ac:dyDescent="0.25">
      <c r="A2182">
        <v>2180</v>
      </c>
      <c r="B2182">
        <v>49.097602161431901</v>
      </c>
      <c r="C2182">
        <v>97.626314537235302</v>
      </c>
      <c r="D2182">
        <v>49.293559549835798</v>
      </c>
      <c r="E2182">
        <v>8.9698299402216808</v>
      </c>
      <c r="F2182">
        <v>0.30098985272817802</v>
      </c>
      <c r="G2182">
        <v>0.84565862265986502</v>
      </c>
      <c r="H2182">
        <v>13.2361477572559</v>
      </c>
      <c r="I2182">
        <v>4.05616411073491</v>
      </c>
    </row>
    <row r="2183" spans="1:9" x14ac:dyDescent="0.25">
      <c r="A2183">
        <v>2181</v>
      </c>
      <c r="B2183">
        <v>56.226294165981898</v>
      </c>
      <c r="C2183">
        <v>99.753858651502796</v>
      </c>
      <c r="D2183">
        <v>46.878857240347003</v>
      </c>
      <c r="E2183">
        <v>8.3076804697189193</v>
      </c>
      <c r="F2183">
        <v>0.33855872897640998</v>
      </c>
      <c r="G2183">
        <v>0.85621400824584104</v>
      </c>
      <c r="H2183">
        <v>12.724005134788101</v>
      </c>
      <c r="I2183">
        <v>3.3292358803986701</v>
      </c>
    </row>
    <row r="2184" spans="1:9" x14ac:dyDescent="0.25">
      <c r="A2184">
        <v>2182</v>
      </c>
      <c r="B2184">
        <v>52.7384615384615</v>
      </c>
      <c r="C2184">
        <v>155.305081230556</v>
      </c>
      <c r="D2184">
        <v>47.177590198252098</v>
      </c>
      <c r="E2184">
        <v>7.2861901240165201</v>
      </c>
      <c r="F2184">
        <v>0.31930838039512099</v>
      </c>
      <c r="G2184">
        <v>0.91872285873934101</v>
      </c>
      <c r="H2184">
        <v>12.712032710280299</v>
      </c>
      <c r="I2184">
        <v>3.2148925537231299</v>
      </c>
    </row>
    <row r="2185" spans="1:9" x14ac:dyDescent="0.25">
      <c r="A2185">
        <v>2183</v>
      </c>
      <c r="B2185">
        <v>68.808654271801601</v>
      </c>
      <c r="C2185">
        <v>161.06774774774701</v>
      </c>
      <c r="D2185">
        <v>41.346647939370698</v>
      </c>
      <c r="E2185">
        <v>7.7991203388469703</v>
      </c>
      <c r="F2185">
        <v>0.401905759540097</v>
      </c>
      <c r="G2185">
        <v>0.89697592965839401</v>
      </c>
      <c r="H2185">
        <v>10.6951323654995</v>
      </c>
      <c r="I2185">
        <v>2.8176274944567599</v>
      </c>
    </row>
    <row r="2186" spans="1:9" x14ac:dyDescent="0.25">
      <c r="A2186">
        <v>2184</v>
      </c>
      <c r="B2186">
        <v>85.725450319581597</v>
      </c>
      <c r="C2186">
        <v>177.99211356466799</v>
      </c>
      <c r="D2186">
        <v>45.450391072336899</v>
      </c>
      <c r="E2186">
        <v>18.674487172504801</v>
      </c>
      <c r="F2186">
        <v>0.47410072336464698</v>
      </c>
      <c r="G2186">
        <v>0.80811025446933404</v>
      </c>
      <c r="H2186">
        <v>12.3605870020964</v>
      </c>
      <c r="I2186">
        <v>6.7396226415094302</v>
      </c>
    </row>
    <row r="2187" spans="1:9" x14ac:dyDescent="0.25">
      <c r="A2187">
        <v>2185</v>
      </c>
      <c r="B2187">
        <v>87.808446803600205</v>
      </c>
      <c r="C2187">
        <v>164.76003012804401</v>
      </c>
      <c r="D2187">
        <v>31.140731717728301</v>
      </c>
      <c r="E2187">
        <v>14.331972699232701</v>
      </c>
      <c r="F2187">
        <v>0.47979715137819801</v>
      </c>
      <c r="G2187">
        <v>0.87425081375789104</v>
      </c>
      <c r="H2187">
        <v>7.7177057356608403</v>
      </c>
      <c r="I2187">
        <v>7.0141308555942699</v>
      </c>
    </row>
    <row r="2188" spans="1:9" x14ac:dyDescent="0.25">
      <c r="A2188">
        <v>2186</v>
      </c>
      <c r="B2188">
        <v>79.6538172527802</v>
      </c>
      <c r="C2188">
        <v>157.99573257467901</v>
      </c>
      <c r="D2188">
        <v>30.878663982443399</v>
      </c>
      <c r="E2188">
        <v>6.41816244724673</v>
      </c>
      <c r="F2188">
        <v>0.46908757276558799</v>
      </c>
      <c r="G2188">
        <v>0.91410645760268205</v>
      </c>
      <c r="H2188">
        <v>6.7162300102075498</v>
      </c>
      <c r="I2188">
        <v>3.0466037161133102</v>
      </c>
    </row>
    <row r="2189" spans="1:9" x14ac:dyDescent="0.25">
      <c r="A2189">
        <v>2187</v>
      </c>
      <c r="B2189">
        <v>55.111214828643803</v>
      </c>
      <c r="C2189">
        <v>141.62778544665699</v>
      </c>
      <c r="D2189">
        <v>42.136471282662797</v>
      </c>
      <c r="E2189">
        <v>12.2768638767712</v>
      </c>
      <c r="F2189">
        <v>0.315454566135628</v>
      </c>
      <c r="G2189">
        <v>0.87117944422635296</v>
      </c>
      <c r="H2189">
        <v>10.4634279475982</v>
      </c>
      <c r="I2189">
        <v>4.5324881141045896</v>
      </c>
    </row>
    <row r="2190" spans="1:9" x14ac:dyDescent="0.25">
      <c r="A2190">
        <v>2188</v>
      </c>
      <c r="B2190">
        <v>50.506357103371997</v>
      </c>
      <c r="C2190">
        <v>167.81835354335499</v>
      </c>
      <c r="D2190">
        <v>46.3779374388766</v>
      </c>
      <c r="E2190">
        <v>8.0896713069836501</v>
      </c>
      <c r="F2190">
        <v>0.289766973799438</v>
      </c>
      <c r="G2190">
        <v>0.90859909602899802</v>
      </c>
      <c r="H2190">
        <v>11.9557572319909</v>
      </c>
      <c r="I2190">
        <v>3.5199820386169698</v>
      </c>
    </row>
    <row r="2191" spans="1:9" x14ac:dyDescent="0.25">
      <c r="A2191">
        <v>2189</v>
      </c>
      <c r="B2191">
        <v>57.212765957446798</v>
      </c>
      <c r="C2191">
        <v>141.74902772550399</v>
      </c>
      <c r="D2191">
        <v>50.962104933320198</v>
      </c>
      <c r="E2191">
        <v>3.6968606546762102</v>
      </c>
      <c r="F2191">
        <v>0.32567521821434198</v>
      </c>
      <c r="G2191">
        <v>0.94771022986806497</v>
      </c>
      <c r="H2191">
        <v>12.1440618411806</v>
      </c>
      <c r="I2191">
        <v>2.6486772486772399</v>
      </c>
    </row>
    <row r="2192" spans="1:9" x14ac:dyDescent="0.25">
      <c r="A2192">
        <v>2190</v>
      </c>
      <c r="B2192">
        <v>49.759445679173702</v>
      </c>
      <c r="C2192">
        <v>163.19323879100401</v>
      </c>
      <c r="D2192">
        <v>43.5572347409625</v>
      </c>
      <c r="E2192">
        <v>8.5822098379471701</v>
      </c>
      <c r="F2192">
        <v>0.29792803545525598</v>
      </c>
      <c r="G2192">
        <v>0.88654370258472603</v>
      </c>
      <c r="H2192">
        <v>10.6344492440604</v>
      </c>
      <c r="I2192">
        <v>3.2856418061897501</v>
      </c>
    </row>
    <row r="2193" spans="1:9" x14ac:dyDescent="0.25">
      <c r="A2193">
        <v>2191</v>
      </c>
      <c r="B2193">
        <v>46.930108771117702</v>
      </c>
      <c r="C2193">
        <v>148.868884927708</v>
      </c>
      <c r="D2193">
        <v>51.692840222505197</v>
      </c>
      <c r="E2193">
        <v>19.464658156487499</v>
      </c>
      <c r="F2193">
        <v>0.27127160513800203</v>
      </c>
      <c r="G2193">
        <v>0.78976613107020199</v>
      </c>
      <c r="H2193">
        <v>12.894409937888099</v>
      </c>
      <c r="I2193">
        <v>6.4635845471817603</v>
      </c>
    </row>
    <row r="2194" spans="1:9" x14ac:dyDescent="0.25">
      <c r="A2194">
        <v>2192</v>
      </c>
      <c r="B2194">
        <v>112.874831763122</v>
      </c>
      <c r="C2194">
        <v>198.88245179963499</v>
      </c>
      <c r="D2194">
        <v>36.511250360412198</v>
      </c>
      <c r="E2194">
        <v>4.3396682761641099</v>
      </c>
      <c r="F2194">
        <v>0.559109981389869</v>
      </c>
      <c r="G2194">
        <v>0.96135440252605697</v>
      </c>
      <c r="H2194">
        <v>7.8660660660660602</v>
      </c>
      <c r="I2194">
        <v>2.2038622337248599</v>
      </c>
    </row>
    <row r="2195" spans="1:9" x14ac:dyDescent="0.25">
      <c r="A2195">
        <v>2193</v>
      </c>
      <c r="B2195">
        <v>89.061267115339902</v>
      </c>
      <c r="C2195">
        <v>147.56527363184</v>
      </c>
      <c r="D2195">
        <v>39.868247416082099</v>
      </c>
      <c r="E2195">
        <v>8.4463038812092996</v>
      </c>
      <c r="F2195">
        <v>0.46583024917594201</v>
      </c>
      <c r="G2195">
        <v>0.89210752571945295</v>
      </c>
      <c r="H2195">
        <v>9.0445423396965197</v>
      </c>
      <c r="I2195">
        <v>3.3936575052854101</v>
      </c>
    </row>
    <row r="2196" spans="1:9" x14ac:dyDescent="0.25">
      <c r="A2196">
        <v>2194</v>
      </c>
      <c r="B2196">
        <v>67.202789014264397</v>
      </c>
      <c r="C2196">
        <v>142.903891708967</v>
      </c>
      <c r="D2196">
        <v>44.825043490882202</v>
      </c>
      <c r="E2196">
        <v>14.1181648234331</v>
      </c>
      <c r="F2196">
        <v>0.40177698319770899</v>
      </c>
      <c r="G2196">
        <v>0.80865559121351105</v>
      </c>
      <c r="H2196">
        <v>11.3117206982543</v>
      </c>
      <c r="I2196">
        <v>4.63782696177062</v>
      </c>
    </row>
    <row r="2197" spans="1:9" x14ac:dyDescent="0.25">
      <c r="A2197">
        <v>2195</v>
      </c>
      <c r="B2197">
        <v>92.552183014354</v>
      </c>
      <c r="C2197">
        <v>169.07980613893301</v>
      </c>
      <c r="D2197">
        <v>32.501347965813103</v>
      </c>
      <c r="E2197">
        <v>8.9422299801422493</v>
      </c>
      <c r="F2197">
        <v>0.54001530874938897</v>
      </c>
      <c r="G2197">
        <v>0.89176149063328103</v>
      </c>
      <c r="H2197">
        <v>8.8417608566329502</v>
      </c>
      <c r="I2197">
        <v>3.8969213853765798</v>
      </c>
    </row>
    <row r="2198" spans="1:9" x14ac:dyDescent="0.25">
      <c r="A2198">
        <v>2196</v>
      </c>
      <c r="B2198">
        <v>59.190492534752003</v>
      </c>
      <c r="C2198">
        <v>149.339689819564</v>
      </c>
      <c r="D2198">
        <v>47.043673608879097</v>
      </c>
      <c r="E2198">
        <v>12.6722104730518</v>
      </c>
      <c r="F2198">
        <v>0.35166850126354299</v>
      </c>
      <c r="G2198">
        <v>0.84565552258561305</v>
      </c>
      <c r="H2198">
        <v>12.015635622025799</v>
      </c>
      <c r="I2198">
        <v>3.9715596330275198</v>
      </c>
    </row>
    <row r="2199" spans="1:9" x14ac:dyDescent="0.25">
      <c r="A2199">
        <v>2197</v>
      </c>
      <c r="B2199">
        <v>72.110811473400304</v>
      </c>
      <c r="C2199">
        <v>172.75686035368901</v>
      </c>
      <c r="D2199">
        <v>42.532281070654399</v>
      </c>
      <c r="E2199">
        <v>5.4891855774206304</v>
      </c>
      <c r="F2199">
        <v>0.44041232757090099</v>
      </c>
      <c r="G2199">
        <v>0.93376317304989898</v>
      </c>
      <c r="H2199">
        <v>11.489648033126199</v>
      </c>
      <c r="I2199">
        <v>2.68494034182521</v>
      </c>
    </row>
    <row r="2200" spans="1:9" x14ac:dyDescent="0.25">
      <c r="A2200">
        <v>2198</v>
      </c>
      <c r="B2200">
        <v>84.890756302520998</v>
      </c>
      <c r="C2200">
        <v>174.58840021026799</v>
      </c>
      <c r="D2200">
        <v>34.296399066299898</v>
      </c>
      <c r="E2200">
        <v>14.228589576109</v>
      </c>
      <c r="F2200">
        <v>0.50713926100996698</v>
      </c>
      <c r="G2200">
        <v>0.85596847949364196</v>
      </c>
      <c r="H2200">
        <v>9.5808161102278699</v>
      </c>
      <c r="I2200">
        <v>5.7278382581648497</v>
      </c>
    </row>
    <row r="2201" spans="1:9" x14ac:dyDescent="0.25">
      <c r="A2201">
        <v>2199</v>
      </c>
      <c r="B2201">
        <v>67.834544925850494</v>
      </c>
      <c r="C2201">
        <v>164.81825017455199</v>
      </c>
      <c r="D2201">
        <v>48.406768731997303</v>
      </c>
      <c r="E2201">
        <v>6.0504972845188396</v>
      </c>
      <c r="F2201">
        <v>0.398914937597943</v>
      </c>
      <c r="G2201">
        <v>0.92961059567385296</v>
      </c>
      <c r="H2201">
        <v>17.540983606557301</v>
      </c>
      <c r="I2201">
        <v>3.0955730244104198</v>
      </c>
    </row>
    <row r="2202" spans="1:9" x14ac:dyDescent="0.25">
      <c r="A2202">
        <v>2200</v>
      </c>
      <c r="B2202">
        <v>48.543622415810603</v>
      </c>
      <c r="C2202">
        <v>138.87713310580199</v>
      </c>
      <c r="D2202">
        <v>43.0627198371959</v>
      </c>
      <c r="E2202">
        <v>15.965917456122799</v>
      </c>
      <c r="F2202">
        <v>0.30585336591137302</v>
      </c>
      <c r="G2202">
        <v>0.77799993627111097</v>
      </c>
      <c r="H2202">
        <v>9.3140043763676097</v>
      </c>
      <c r="I2202">
        <v>5.9056603773584904</v>
      </c>
    </row>
    <row r="2203" spans="1:9" x14ac:dyDescent="0.25">
      <c r="A2203">
        <v>2201</v>
      </c>
      <c r="B2203">
        <v>63.081598199212102</v>
      </c>
      <c r="C2203">
        <v>187.06765808394201</v>
      </c>
      <c r="D2203">
        <v>42.006190571443497</v>
      </c>
      <c r="E2203">
        <v>7.5595302075068203</v>
      </c>
      <c r="F2203">
        <v>0.37384184609564802</v>
      </c>
      <c r="G2203">
        <v>0.91504756482830296</v>
      </c>
      <c r="H2203">
        <v>8.9461391801715902</v>
      </c>
      <c r="I2203">
        <v>2.9793201806512899</v>
      </c>
    </row>
    <row r="2204" spans="1:9" x14ac:dyDescent="0.25">
      <c r="A2204">
        <v>2202</v>
      </c>
      <c r="B2204">
        <v>78.325797101449197</v>
      </c>
      <c r="C2204">
        <v>152.85494652406399</v>
      </c>
      <c r="D2204">
        <v>34.666093516701402</v>
      </c>
      <c r="E2204">
        <v>15.3069692341601</v>
      </c>
      <c r="F2204">
        <v>0.46954673465942298</v>
      </c>
      <c r="G2204">
        <v>0.85173109796662705</v>
      </c>
      <c r="H2204">
        <v>5.8136330674401702</v>
      </c>
      <c r="I2204">
        <v>6.2685761726857603</v>
      </c>
    </row>
    <row r="2205" spans="1:9" x14ac:dyDescent="0.25">
      <c r="A2205">
        <v>2203</v>
      </c>
      <c r="B2205">
        <v>63.196386379430102</v>
      </c>
      <c r="C2205">
        <v>170.15542686344099</v>
      </c>
      <c r="D2205">
        <v>26.692903899196502</v>
      </c>
      <c r="E2205">
        <v>6.0049156426730104</v>
      </c>
      <c r="F2205">
        <v>0.464693170296202</v>
      </c>
      <c r="G2205">
        <v>0.94146359854697603</v>
      </c>
      <c r="H2205">
        <v>5.1045854271356701</v>
      </c>
      <c r="I2205">
        <v>2.70828704732281</v>
      </c>
    </row>
    <row r="2206" spans="1:9" x14ac:dyDescent="0.25">
      <c r="A2206">
        <v>2204</v>
      </c>
      <c r="B2206">
        <v>56.875405385021402</v>
      </c>
      <c r="C2206">
        <v>158.98806697889199</v>
      </c>
      <c r="D2206">
        <v>25.842367564128701</v>
      </c>
      <c r="E2206">
        <v>7.8229739448861899</v>
      </c>
      <c r="F2206">
        <v>0.41714779880523001</v>
      </c>
      <c r="G2206">
        <v>0.89661325764188504</v>
      </c>
      <c r="H2206">
        <v>4.8567558415171002</v>
      </c>
      <c r="I2206">
        <v>3.2115621156211498</v>
      </c>
    </row>
    <row r="2207" spans="1:9" x14ac:dyDescent="0.25">
      <c r="A2207">
        <v>2205</v>
      </c>
      <c r="B2207">
        <v>69.153580543461899</v>
      </c>
      <c r="C2207">
        <v>159.038268264398</v>
      </c>
      <c r="D2207">
        <v>27.384631803980302</v>
      </c>
      <c r="E2207">
        <v>14.865609854974499</v>
      </c>
      <c r="F2207">
        <v>0.44111381105122599</v>
      </c>
      <c r="G2207">
        <v>0.835145813291434</v>
      </c>
      <c r="H2207">
        <v>5.9102091020910201</v>
      </c>
      <c r="I2207">
        <v>4.46806039488966</v>
      </c>
    </row>
    <row r="2208" spans="1:9" x14ac:dyDescent="0.25">
      <c r="A2208">
        <v>2206</v>
      </c>
      <c r="B2208">
        <v>40.517910107232403</v>
      </c>
      <c r="C2208">
        <v>177.33858410284199</v>
      </c>
      <c r="D2208">
        <v>37.456310552599199</v>
      </c>
      <c r="E2208">
        <v>16.459796775823399</v>
      </c>
      <c r="F2208">
        <v>0.30612974162485201</v>
      </c>
      <c r="G2208">
        <v>0.83761040404544296</v>
      </c>
      <c r="H2208">
        <v>8.5461489497135492</v>
      </c>
      <c r="I2208">
        <v>6.4046275395033803</v>
      </c>
    </row>
    <row r="2209" spans="1:9" x14ac:dyDescent="0.25">
      <c r="A2209">
        <v>2207</v>
      </c>
      <c r="B2209">
        <v>44.331571795258903</v>
      </c>
      <c r="C2209">
        <v>171.847218104555</v>
      </c>
      <c r="D2209">
        <v>40.515877632359803</v>
      </c>
      <c r="E2209">
        <v>9.7744135089960107</v>
      </c>
      <c r="F2209">
        <v>0.30248700075038998</v>
      </c>
      <c r="G2209">
        <v>0.90091932270363995</v>
      </c>
      <c r="H2209">
        <v>8.8925043579314291</v>
      </c>
      <c r="I2209">
        <v>3.8804143126177002</v>
      </c>
    </row>
    <row r="2210" spans="1:9" x14ac:dyDescent="0.25">
      <c r="A2210">
        <v>2208</v>
      </c>
      <c r="B2210">
        <v>62.483318890814502</v>
      </c>
      <c r="C2210">
        <v>172.741148289542</v>
      </c>
      <c r="D2210">
        <v>49.797278343456803</v>
      </c>
      <c r="E2210">
        <v>5.6656755340598597</v>
      </c>
      <c r="F2210">
        <v>0.34612526882275801</v>
      </c>
      <c r="G2210">
        <v>0.93018220590272305</v>
      </c>
      <c r="H2210">
        <v>13.450114242193401</v>
      </c>
      <c r="I2210">
        <v>2.78729729729729</v>
      </c>
    </row>
    <row r="2211" spans="1:9" x14ac:dyDescent="0.25">
      <c r="A2211">
        <v>2209</v>
      </c>
      <c r="B2211">
        <v>36.855423005362802</v>
      </c>
      <c r="C2211">
        <v>162.41529330413701</v>
      </c>
      <c r="D2211">
        <v>40.263581824443499</v>
      </c>
      <c r="E2211">
        <v>10.0997714017645</v>
      </c>
      <c r="F2211">
        <v>0.25548247368537402</v>
      </c>
      <c r="G2211">
        <v>0.88753926471468503</v>
      </c>
      <c r="H2211">
        <v>8.0798479087452399</v>
      </c>
      <c r="I2211">
        <v>4.06928601605407</v>
      </c>
    </row>
    <row r="2212" spans="1:9" x14ac:dyDescent="0.25">
      <c r="A2212">
        <v>2210</v>
      </c>
      <c r="B2212">
        <v>39.174330816746703</v>
      </c>
      <c r="C2212">
        <v>137.97282295863801</v>
      </c>
      <c r="D2212">
        <v>37.079949078143201</v>
      </c>
      <c r="E2212">
        <v>7.9505603478513596</v>
      </c>
      <c r="F2212">
        <v>0.262659558798017</v>
      </c>
      <c r="G2212">
        <v>0.90209381162409397</v>
      </c>
      <c r="H2212">
        <v>7.3449631449631401</v>
      </c>
      <c r="I2212">
        <v>3.2346852197522402</v>
      </c>
    </row>
    <row r="2213" spans="1:9" x14ac:dyDescent="0.25">
      <c r="A2213">
        <v>2211</v>
      </c>
      <c r="B2213">
        <v>44.375235404896401</v>
      </c>
      <c r="C2213">
        <v>110.308088614116</v>
      </c>
      <c r="D2213">
        <v>36.348865546132302</v>
      </c>
      <c r="E2213">
        <v>30.702412534973501</v>
      </c>
      <c r="F2213">
        <v>0.283836108396261</v>
      </c>
      <c r="G2213">
        <v>0.64251696203720299</v>
      </c>
      <c r="H2213">
        <v>7.3136272545090097</v>
      </c>
      <c r="I2213">
        <v>12.4364680545585</v>
      </c>
    </row>
    <row r="2214" spans="1:9" x14ac:dyDescent="0.25">
      <c r="A2214">
        <v>2212</v>
      </c>
      <c r="B2214">
        <v>48.654018627112798</v>
      </c>
      <c r="C2214">
        <v>186.51712917485199</v>
      </c>
      <c r="D2214">
        <v>38.076884613185499</v>
      </c>
      <c r="E2214">
        <v>6.9925363046457401</v>
      </c>
      <c r="F2214">
        <v>0.32119107711688599</v>
      </c>
      <c r="G2214">
        <v>0.94034726552480896</v>
      </c>
      <c r="H2214">
        <v>7.0538990825688002</v>
      </c>
      <c r="I2214">
        <v>3.1700726612170702</v>
      </c>
    </row>
    <row r="2215" spans="1:9" x14ac:dyDescent="0.25">
      <c r="A2215">
        <v>2213</v>
      </c>
      <c r="B2215">
        <v>74.864993316500801</v>
      </c>
      <c r="C2215">
        <v>164.67576632087901</v>
      </c>
      <c r="D2215">
        <v>27.875594219923801</v>
      </c>
      <c r="E2215">
        <v>4.3929150637161802</v>
      </c>
      <c r="F2215">
        <v>0.45303528691053602</v>
      </c>
      <c r="G2215">
        <v>0.94467945792656405</v>
      </c>
      <c r="H2215">
        <v>5.9706959706959699</v>
      </c>
      <c r="I2215">
        <v>2.4312583222370101</v>
      </c>
    </row>
    <row r="2216" spans="1:9" x14ac:dyDescent="0.25">
      <c r="A2216">
        <v>2214</v>
      </c>
      <c r="B2216">
        <v>49.920262664165101</v>
      </c>
      <c r="C2216">
        <v>135.64964994165601</v>
      </c>
      <c r="D2216">
        <v>38.737076588662603</v>
      </c>
      <c r="E2216">
        <v>15.8459941562301</v>
      </c>
      <c r="F2216">
        <v>0.30775068930500799</v>
      </c>
      <c r="G2216">
        <v>0.84569152899589295</v>
      </c>
      <c r="H2216">
        <v>9.3535576392719193</v>
      </c>
      <c r="I2216">
        <v>4.9180327868852398</v>
      </c>
    </row>
    <row r="2217" spans="1:9" x14ac:dyDescent="0.25">
      <c r="A2217">
        <v>2215</v>
      </c>
      <c r="B2217">
        <v>48.512046765147304</v>
      </c>
      <c r="C2217">
        <v>166.03215579710101</v>
      </c>
      <c r="D2217">
        <v>35.551901978649603</v>
      </c>
      <c r="E2217">
        <v>11.0650144822919</v>
      </c>
      <c r="F2217">
        <v>0.33189991897750798</v>
      </c>
      <c r="G2217">
        <v>0.87257718451710398</v>
      </c>
      <c r="H2217">
        <v>8.6182197496522903</v>
      </c>
      <c r="I2217">
        <v>3.73087981598619</v>
      </c>
    </row>
    <row r="2218" spans="1:9" x14ac:dyDescent="0.25">
      <c r="A2218">
        <v>2216</v>
      </c>
      <c r="B2218">
        <v>48.051804524261698</v>
      </c>
      <c r="C2218">
        <v>143.09303850280099</v>
      </c>
      <c r="D2218">
        <v>36.450609680758298</v>
      </c>
      <c r="E2218">
        <v>11.1684577890287</v>
      </c>
      <c r="F2218">
        <v>0.31011387451253902</v>
      </c>
      <c r="G2218">
        <v>0.85361986227950004</v>
      </c>
      <c r="H2218">
        <v>9.5844346549192299</v>
      </c>
      <c r="I2218">
        <v>4.5496780128794798</v>
      </c>
    </row>
    <row r="2219" spans="1:9" x14ac:dyDescent="0.25">
      <c r="A2219">
        <v>2217</v>
      </c>
      <c r="B2219">
        <v>44.806232813932098</v>
      </c>
      <c r="C2219">
        <v>154.27478330750199</v>
      </c>
      <c r="D2219">
        <v>43.869491583406301</v>
      </c>
      <c r="E2219">
        <v>5.3780063251543098</v>
      </c>
      <c r="F2219">
        <v>0.28508505995699202</v>
      </c>
      <c r="G2219">
        <v>0.93126978927971105</v>
      </c>
      <c r="H2219">
        <v>11.736690647482</v>
      </c>
      <c r="I2219">
        <v>2.7849989345834198</v>
      </c>
    </row>
    <row r="2220" spans="1:9" x14ac:dyDescent="0.25">
      <c r="A2220">
        <v>2218</v>
      </c>
      <c r="B2220">
        <v>72.748109999669794</v>
      </c>
      <c r="C2220">
        <v>135.38918433345299</v>
      </c>
      <c r="D2220">
        <v>22.853241698440002</v>
      </c>
      <c r="E2220">
        <v>4.2325042071909902</v>
      </c>
      <c r="F2220">
        <v>0.59542934150691496</v>
      </c>
      <c r="G2220">
        <v>0.95623481545039102</v>
      </c>
      <c r="H2220">
        <v>5.9284259984338297</v>
      </c>
      <c r="I2220">
        <v>2.4917640011979598</v>
      </c>
    </row>
    <row r="2221" spans="1:9" x14ac:dyDescent="0.25">
      <c r="A2221">
        <v>2219</v>
      </c>
      <c r="B2221">
        <v>73.634177007598495</v>
      </c>
      <c r="C2221">
        <v>158.622832011892</v>
      </c>
      <c r="D2221">
        <v>27.760522872956798</v>
      </c>
      <c r="E2221">
        <v>17.762495361312499</v>
      </c>
      <c r="F2221">
        <v>0.49750754326392499</v>
      </c>
      <c r="G2221">
        <v>0.84332035328629196</v>
      </c>
      <c r="H2221">
        <v>6.0146169354838701</v>
      </c>
      <c r="I2221">
        <v>7.8595075522449802</v>
      </c>
    </row>
    <row r="2222" spans="1:9" x14ac:dyDescent="0.25">
      <c r="A2222">
        <v>2220</v>
      </c>
      <c r="B2222">
        <v>99.280759349129298</v>
      </c>
      <c r="C2222">
        <v>185.01633339338201</v>
      </c>
      <c r="D2222">
        <v>37.130039973160997</v>
      </c>
      <c r="E2222">
        <v>6.4448938784438399</v>
      </c>
      <c r="F2222">
        <v>0.48627038766853797</v>
      </c>
      <c r="G2222">
        <v>0.93155313108096605</v>
      </c>
      <c r="H2222">
        <v>7.6557863501483601</v>
      </c>
      <c r="I2222">
        <v>2.6637867193285598</v>
      </c>
    </row>
    <row r="2223" spans="1:9" x14ac:dyDescent="0.25">
      <c r="A2223">
        <v>2221</v>
      </c>
      <c r="B2223">
        <v>38.746554646620901</v>
      </c>
      <c r="C2223">
        <v>180.50959023539599</v>
      </c>
      <c r="D2223">
        <v>34.328323271452099</v>
      </c>
      <c r="E2223">
        <v>6.8355451845449204</v>
      </c>
      <c r="F2223">
        <v>0.27002447301268001</v>
      </c>
      <c r="G2223">
        <v>0.92674135166353</v>
      </c>
      <c r="H2223">
        <v>7.6529354524813398</v>
      </c>
      <c r="I2223">
        <v>2.9465758336321199</v>
      </c>
    </row>
    <row r="2224" spans="1:9" x14ac:dyDescent="0.25">
      <c r="A2224">
        <v>2222</v>
      </c>
      <c r="B2224">
        <v>38.260502769492902</v>
      </c>
      <c r="C2224">
        <v>81.941176470588204</v>
      </c>
      <c r="D2224">
        <v>36.688610755965797</v>
      </c>
      <c r="E2224">
        <v>40.0916546975063</v>
      </c>
      <c r="F2224">
        <v>0.25902703098538199</v>
      </c>
      <c r="G2224">
        <v>0.48979534365541899</v>
      </c>
      <c r="H2224">
        <v>8.1380090497737498</v>
      </c>
      <c r="I2224">
        <v>15.403508771929801</v>
      </c>
    </row>
    <row r="2225" spans="1:9" x14ac:dyDescent="0.25">
      <c r="A2225">
        <v>2223</v>
      </c>
      <c r="B2225">
        <v>128.25965801139901</v>
      </c>
      <c r="C2225">
        <v>158.71014492753599</v>
      </c>
      <c r="D2225">
        <v>22.3871218531268</v>
      </c>
      <c r="E2225">
        <v>7.0951925601105303</v>
      </c>
      <c r="F2225">
        <v>0.72580716702583903</v>
      </c>
      <c r="G2225">
        <v>0.91242605055287895</v>
      </c>
      <c r="H2225">
        <v>6.6262513904338096</v>
      </c>
      <c r="I2225">
        <v>2.97511693171188</v>
      </c>
    </row>
    <row r="2226" spans="1:9" x14ac:dyDescent="0.25">
      <c r="A2226">
        <v>2224</v>
      </c>
      <c r="B2226">
        <v>74.678114478114395</v>
      </c>
      <c r="C2226">
        <v>188.43318394294201</v>
      </c>
      <c r="D2226">
        <v>40.9919946718978</v>
      </c>
      <c r="E2226">
        <v>4.1978276306782298</v>
      </c>
      <c r="F2226">
        <v>0.40466278589222698</v>
      </c>
      <c r="G2226">
        <v>0.95745776269303395</v>
      </c>
      <c r="H2226">
        <v>10.211693548387</v>
      </c>
      <c r="I2226">
        <v>2.28979062442097</v>
      </c>
    </row>
    <row r="2227" spans="1:9" x14ac:dyDescent="0.25">
      <c r="A2227">
        <v>2225</v>
      </c>
      <c r="B2227">
        <v>72.094945545936895</v>
      </c>
      <c r="C2227">
        <v>175.03820754716901</v>
      </c>
      <c r="D2227">
        <v>44.799911439223798</v>
      </c>
      <c r="E2227">
        <v>15.736960215678</v>
      </c>
      <c r="F2227">
        <v>0.39240652399999199</v>
      </c>
      <c r="G2227">
        <v>0.85265070528727904</v>
      </c>
      <c r="H2227">
        <v>15.883877159309</v>
      </c>
      <c r="I2227">
        <v>6.2397094430992697</v>
      </c>
    </row>
    <row r="2228" spans="1:9" x14ac:dyDescent="0.25">
      <c r="A2228">
        <v>2226</v>
      </c>
      <c r="B2228">
        <v>64.115666576160706</v>
      </c>
      <c r="C2228">
        <v>152.94951989980501</v>
      </c>
      <c r="D2228">
        <v>50.073940214652701</v>
      </c>
      <c r="E2228">
        <v>5.9839855801500299</v>
      </c>
      <c r="F2228">
        <v>0.36538636261117402</v>
      </c>
      <c r="G2228">
        <v>0.93187601562792199</v>
      </c>
      <c r="H2228">
        <v>17.252025202520201</v>
      </c>
      <c r="I2228">
        <v>2.5034663380064699</v>
      </c>
    </row>
    <row r="2229" spans="1:9" x14ac:dyDescent="0.25">
      <c r="A2229">
        <v>2227</v>
      </c>
      <c r="B2229">
        <v>48.1751247920133</v>
      </c>
      <c r="C2229">
        <v>158.46279622559899</v>
      </c>
      <c r="D2229">
        <v>44.099387151412799</v>
      </c>
      <c r="E2229">
        <v>7.0906839544253302</v>
      </c>
      <c r="F2229">
        <v>0.30023489932540098</v>
      </c>
      <c r="G2229">
        <v>0.91432507173787003</v>
      </c>
      <c r="H2229">
        <v>11.791731669266699</v>
      </c>
      <c r="I2229">
        <v>3.3587534836584698</v>
      </c>
    </row>
    <row r="2230" spans="1:9" x14ac:dyDescent="0.25">
      <c r="A2230">
        <v>2228</v>
      </c>
      <c r="B2230">
        <v>96.049103256137897</v>
      </c>
      <c r="C2230">
        <v>161.38074616922</v>
      </c>
      <c r="D2230">
        <v>38.809463320889598</v>
      </c>
      <c r="E2230">
        <v>7.6589728911154697</v>
      </c>
      <c r="F2230">
        <v>0.55423811730082095</v>
      </c>
      <c r="G2230">
        <v>0.90638704881586896</v>
      </c>
      <c r="H2230">
        <v>14.3774540848638</v>
      </c>
      <c r="I2230">
        <v>3.2127976190476102</v>
      </c>
    </row>
    <row r="2231" spans="1:9" x14ac:dyDescent="0.25">
      <c r="A2231">
        <v>2229</v>
      </c>
      <c r="B2231">
        <v>54.257613893783002</v>
      </c>
      <c r="C2231">
        <v>200.01867330606399</v>
      </c>
      <c r="D2231">
        <v>47.208017837193204</v>
      </c>
      <c r="E2231">
        <v>7.9697321100262499</v>
      </c>
      <c r="F2231">
        <v>0.327954416233396</v>
      </c>
      <c r="G2231">
        <v>0.91193103677972398</v>
      </c>
      <c r="H2231">
        <v>13.1461119366022</v>
      </c>
      <c r="I2231">
        <v>2.82103428239395</v>
      </c>
    </row>
    <row r="2232" spans="1:9" x14ac:dyDescent="0.25">
      <c r="A2232">
        <v>2230</v>
      </c>
      <c r="B2232">
        <v>71.251413881747993</v>
      </c>
      <c r="C2232">
        <v>171.550442477876</v>
      </c>
      <c r="D2232">
        <v>44.643940390238598</v>
      </c>
      <c r="E2232">
        <v>22.7797556012302</v>
      </c>
      <c r="F2232">
        <v>0.41460072188834901</v>
      </c>
      <c r="G2232">
        <v>0.77493497520355403</v>
      </c>
      <c r="H2232">
        <v>12.0015588464536</v>
      </c>
      <c r="I2232">
        <v>7.8208333333333302</v>
      </c>
    </row>
    <row r="2233" spans="1:9" x14ac:dyDescent="0.25">
      <c r="A2233">
        <v>2231</v>
      </c>
      <c r="B2233">
        <v>59.229743857814903</v>
      </c>
      <c r="C2233">
        <v>107.136531365313</v>
      </c>
      <c r="D2233">
        <v>47.625280831396097</v>
      </c>
      <c r="E2233">
        <v>25.421328661708301</v>
      </c>
      <c r="F2233">
        <v>0.34663638356095</v>
      </c>
      <c r="G2233">
        <v>0.598650191743621</v>
      </c>
      <c r="H2233">
        <v>12.7414898865318</v>
      </c>
      <c r="I2233">
        <v>8.5803571428571406</v>
      </c>
    </row>
    <row r="2234" spans="1:9" x14ac:dyDescent="0.25">
      <c r="A2234">
        <v>2232</v>
      </c>
      <c r="B2234">
        <v>59.706030150753698</v>
      </c>
      <c r="C2234">
        <v>164.85246989665299</v>
      </c>
      <c r="D2234">
        <v>46.030453965522398</v>
      </c>
      <c r="E2234">
        <v>11.1736480191745</v>
      </c>
      <c r="F2234">
        <v>0.34035198496081798</v>
      </c>
      <c r="G2234">
        <v>0.89258065167067802</v>
      </c>
      <c r="H2234">
        <v>11.3322658126501</v>
      </c>
      <c r="I2234">
        <v>4.8054008908685901</v>
      </c>
    </row>
    <row r="2235" spans="1:9" x14ac:dyDescent="0.25">
      <c r="A2235">
        <v>2233</v>
      </c>
      <c r="B2235">
        <v>72.998566308243696</v>
      </c>
      <c r="C2235">
        <v>164.46222480845699</v>
      </c>
      <c r="D2235">
        <v>36.719117783820103</v>
      </c>
      <c r="E2235">
        <v>11.048221453423899</v>
      </c>
      <c r="F2235">
        <v>0.39809023895802897</v>
      </c>
      <c r="G2235">
        <v>0.86652316071136504</v>
      </c>
      <c r="H2235">
        <v>8.8561643835616408</v>
      </c>
      <c r="I2235">
        <v>3.47896440129449</v>
      </c>
    </row>
    <row r="2236" spans="1:9" x14ac:dyDescent="0.25">
      <c r="A2236">
        <v>2234</v>
      </c>
      <c r="B2236">
        <v>68.049538776904598</v>
      </c>
      <c r="C2236">
        <v>166.07204581479701</v>
      </c>
      <c r="D2236">
        <v>43.360514077392203</v>
      </c>
      <c r="E2236">
        <v>4.7711268406285896</v>
      </c>
      <c r="F2236">
        <v>0.37544224393446501</v>
      </c>
      <c r="G2236">
        <v>0.94581786757338604</v>
      </c>
      <c r="H2236">
        <v>9.3959044368600608</v>
      </c>
      <c r="I2236">
        <v>2.7167207792207702</v>
      </c>
    </row>
    <row r="2237" spans="1:9" x14ac:dyDescent="0.25">
      <c r="A2237">
        <v>2235</v>
      </c>
      <c r="B2237">
        <v>62.813167998339701</v>
      </c>
      <c r="C2237">
        <v>145.69659442724401</v>
      </c>
      <c r="D2237">
        <v>34.428924194605301</v>
      </c>
      <c r="E2237">
        <v>16.115156944764799</v>
      </c>
      <c r="F2237">
        <v>0.42874902870612502</v>
      </c>
      <c r="G2237">
        <v>0.79438960625691102</v>
      </c>
      <c r="H2237">
        <v>5.4143884892086298</v>
      </c>
      <c r="I2237">
        <v>5.3401688781664598</v>
      </c>
    </row>
    <row r="2238" spans="1:9" x14ac:dyDescent="0.25">
      <c r="A2238">
        <v>2236</v>
      </c>
      <c r="B2238">
        <v>66.144785640112701</v>
      </c>
      <c r="C2238">
        <v>108.642026009582</v>
      </c>
      <c r="D2238">
        <v>28.518403240766801</v>
      </c>
      <c r="E2238">
        <v>33.132697863326698</v>
      </c>
      <c r="F2238">
        <v>0.39438998628573602</v>
      </c>
      <c r="G2238">
        <v>0.615426512040676</v>
      </c>
      <c r="H2238">
        <v>5.4496073298429302</v>
      </c>
      <c r="I2238">
        <v>12.0056390977443</v>
      </c>
    </row>
    <row r="2239" spans="1:9" x14ac:dyDescent="0.25">
      <c r="A2239">
        <v>2237</v>
      </c>
      <c r="B2239">
        <v>86.434285714285707</v>
      </c>
      <c r="C2239">
        <v>171.004430955993</v>
      </c>
      <c r="D2239">
        <v>35.459821896459999</v>
      </c>
      <c r="E2239">
        <v>9.7496124521141994</v>
      </c>
      <c r="F2239">
        <v>0.46991252967596697</v>
      </c>
      <c r="G2239">
        <v>0.890406791778522</v>
      </c>
      <c r="H2239">
        <v>7.8343313373253496</v>
      </c>
      <c r="I2239">
        <v>4.2907582938388602</v>
      </c>
    </row>
    <row r="2240" spans="1:9" x14ac:dyDescent="0.25">
      <c r="A2240">
        <v>2238</v>
      </c>
      <c r="B2240">
        <v>104.612005519779</v>
      </c>
      <c r="C2240">
        <v>160.79334386910801</v>
      </c>
      <c r="D2240">
        <v>42.030134481314199</v>
      </c>
      <c r="E2240">
        <v>6.8937615216264998</v>
      </c>
      <c r="F2240">
        <v>0.50398575749610897</v>
      </c>
      <c r="G2240">
        <v>0.92157250954757997</v>
      </c>
      <c r="H2240">
        <v>9.2228335625859703</v>
      </c>
      <c r="I2240">
        <v>3.1909650924024602</v>
      </c>
    </row>
    <row r="2241" spans="1:9" x14ac:dyDescent="0.25">
      <c r="A2241">
        <v>2239</v>
      </c>
      <c r="B2241">
        <v>63.417208718475401</v>
      </c>
      <c r="C2241">
        <v>193.79386633105901</v>
      </c>
      <c r="D2241">
        <v>46.977442635738399</v>
      </c>
      <c r="E2241">
        <v>4.7096171596257603</v>
      </c>
      <c r="F2241">
        <v>0.35908152279078798</v>
      </c>
      <c r="G2241">
        <v>0.94832019270408596</v>
      </c>
      <c r="H2241">
        <v>11.5746201966041</v>
      </c>
      <c r="I2241">
        <v>2.6360871768879801</v>
      </c>
    </row>
    <row r="2242" spans="1:9" x14ac:dyDescent="0.25">
      <c r="A2242">
        <v>2240</v>
      </c>
      <c r="B2242">
        <v>120.879442271722</v>
      </c>
      <c r="C2242">
        <v>115.352665569203</v>
      </c>
      <c r="D2242">
        <v>37.917885175494902</v>
      </c>
      <c r="E2242">
        <v>18.6934893565309</v>
      </c>
      <c r="F2242">
        <v>0.56532814251740204</v>
      </c>
      <c r="G2242">
        <v>0.74505860361296306</v>
      </c>
      <c r="H2242">
        <v>9.8953947368420998</v>
      </c>
      <c r="I2242">
        <v>6.84273890142964</v>
      </c>
    </row>
    <row r="2243" spans="1:9" x14ac:dyDescent="0.25">
      <c r="A2243">
        <v>2241</v>
      </c>
      <c r="B2243">
        <v>47.178164440632202</v>
      </c>
      <c r="C2243">
        <v>163.142920616113</v>
      </c>
      <c r="D2243">
        <v>38.115474877375497</v>
      </c>
      <c r="E2243">
        <v>12.736108671872101</v>
      </c>
      <c r="F2243">
        <v>0.29106361373370998</v>
      </c>
      <c r="G2243">
        <v>0.87554671539232398</v>
      </c>
      <c r="H2243">
        <v>9.2727748691099396</v>
      </c>
      <c r="I2243">
        <v>5.5569296375266504</v>
      </c>
    </row>
    <row r="2244" spans="1:9" x14ac:dyDescent="0.25">
      <c r="A2244">
        <v>2242</v>
      </c>
      <c r="B2244">
        <v>41.896212402525002</v>
      </c>
      <c r="C2244">
        <v>140.88782940360599</v>
      </c>
      <c r="D2244">
        <v>48.805578807823402</v>
      </c>
      <c r="E2244">
        <v>4.7344369977123302</v>
      </c>
      <c r="F2244">
        <v>0.26632980461757999</v>
      </c>
      <c r="G2244">
        <v>0.93283872237544696</v>
      </c>
      <c r="H2244">
        <v>12.4392558845861</v>
      </c>
      <c r="I2244">
        <v>2.6845022897083601</v>
      </c>
    </row>
    <row r="2245" spans="1:9" x14ac:dyDescent="0.25">
      <c r="A2245">
        <v>2243</v>
      </c>
      <c r="B2245">
        <v>111.59396839388</v>
      </c>
      <c r="C2245">
        <v>163.67354488654999</v>
      </c>
      <c r="D2245">
        <v>35.9537720846631</v>
      </c>
      <c r="E2245">
        <v>6.8119417813677696</v>
      </c>
      <c r="F2245">
        <v>0.56919523492458002</v>
      </c>
      <c r="G2245">
        <v>0.90736910118966496</v>
      </c>
      <c r="H2245">
        <v>8.0109603340292193</v>
      </c>
      <c r="I2245">
        <v>2.9292084726867298</v>
      </c>
    </row>
    <row r="2246" spans="1:9" x14ac:dyDescent="0.25">
      <c r="A2246">
        <v>2244</v>
      </c>
      <c r="B2246">
        <v>50.765929778933597</v>
      </c>
      <c r="C2246">
        <v>114.859825702712</v>
      </c>
      <c r="D2246">
        <v>46.773334524454</v>
      </c>
      <c r="E2246">
        <v>8.0872749381025599</v>
      </c>
      <c r="F2246">
        <v>0.29072046775225802</v>
      </c>
      <c r="G2246">
        <v>0.87430717930736801</v>
      </c>
      <c r="H2246">
        <v>12.490632318501101</v>
      </c>
      <c r="I2246">
        <v>4.0640394088669902</v>
      </c>
    </row>
    <row r="2247" spans="1:9" x14ac:dyDescent="0.25">
      <c r="A2247">
        <v>2245</v>
      </c>
      <c r="B2247">
        <v>118.685182642131</v>
      </c>
      <c r="C2247">
        <v>163.70099859172899</v>
      </c>
      <c r="D2247">
        <v>30.5377899900998</v>
      </c>
      <c r="E2247">
        <v>10.116223734760201</v>
      </c>
      <c r="F2247">
        <v>0.60394308348010795</v>
      </c>
      <c r="G2247">
        <v>0.88675467791670903</v>
      </c>
      <c r="H2247">
        <v>7.2367620206938499</v>
      </c>
      <c r="I2247">
        <v>4.4358499305233901</v>
      </c>
    </row>
    <row r="2248" spans="1:9" x14ac:dyDescent="0.25">
      <c r="A2248">
        <v>2246</v>
      </c>
      <c r="B2248">
        <v>88.4376675603217</v>
      </c>
      <c r="C2248">
        <v>169.13511560693601</v>
      </c>
      <c r="D2248">
        <v>42.106668015715599</v>
      </c>
      <c r="E2248">
        <v>9.3677767678206205</v>
      </c>
      <c r="F2248">
        <v>0.436264783356551</v>
      </c>
      <c r="G2248">
        <v>0.88477837272639204</v>
      </c>
      <c r="H2248">
        <v>10.536601746138301</v>
      </c>
      <c r="I2248">
        <v>3.7238883143743502</v>
      </c>
    </row>
    <row r="2249" spans="1:9" x14ac:dyDescent="0.25">
      <c r="A2249">
        <v>2247</v>
      </c>
      <c r="B2249">
        <v>93.971289595444304</v>
      </c>
      <c r="C2249">
        <v>167.56834703849299</v>
      </c>
      <c r="D2249">
        <v>34.372471942509897</v>
      </c>
      <c r="E2249">
        <v>6.3513103046763604</v>
      </c>
      <c r="F2249">
        <v>0.48588380558730299</v>
      </c>
      <c r="G2249">
        <v>0.91510738687595194</v>
      </c>
      <c r="H2249">
        <v>5.8590398365679199</v>
      </c>
      <c r="I2249">
        <v>2.7180257510729602</v>
      </c>
    </row>
    <row r="2250" spans="1:9" x14ac:dyDescent="0.25">
      <c r="A2250">
        <v>2248</v>
      </c>
      <c r="B2250">
        <v>69.543121242035298</v>
      </c>
      <c r="C2250">
        <v>167.866225520879</v>
      </c>
      <c r="D2250">
        <v>40.427850434980201</v>
      </c>
      <c r="E2250">
        <v>5.5123127933728497</v>
      </c>
      <c r="F2250">
        <v>0.39894565920122999</v>
      </c>
      <c r="G2250">
        <v>0.93267923441892597</v>
      </c>
      <c r="H2250">
        <v>8.4931933099961103</v>
      </c>
      <c r="I2250">
        <v>2.6434161279346702</v>
      </c>
    </row>
    <row r="2251" spans="1:9" x14ac:dyDescent="0.25">
      <c r="A2251">
        <v>2249</v>
      </c>
      <c r="B2251">
        <v>73.642191659272399</v>
      </c>
      <c r="C2251">
        <v>172.25881557337399</v>
      </c>
      <c r="D2251">
        <v>44.934741108624301</v>
      </c>
      <c r="E2251">
        <v>6.6122429809891603</v>
      </c>
      <c r="F2251">
        <v>0.427881200005305</v>
      </c>
      <c r="G2251">
        <v>0.92226296393221396</v>
      </c>
      <c r="H2251">
        <v>11.326019777502999</v>
      </c>
      <c r="I2251">
        <v>2.9676696542893701</v>
      </c>
    </row>
    <row r="2252" spans="1:9" x14ac:dyDescent="0.25">
      <c r="A2252">
        <v>2250</v>
      </c>
      <c r="B2252">
        <v>56.678488726386298</v>
      </c>
      <c r="C2252">
        <v>196.62821383525699</v>
      </c>
      <c r="D2252">
        <v>46.983015935688201</v>
      </c>
      <c r="E2252">
        <v>5.9890577286289401</v>
      </c>
      <c r="F2252">
        <v>0.31666074986725801</v>
      </c>
      <c r="G2252">
        <v>0.93819652338755799</v>
      </c>
      <c r="H2252">
        <v>11.5984536082474</v>
      </c>
      <c r="I2252">
        <v>2.5937393671316702</v>
      </c>
    </row>
    <row r="2253" spans="1:9" x14ac:dyDescent="0.25">
      <c r="A2253">
        <v>2251</v>
      </c>
      <c r="B2253">
        <v>68.204076940761695</v>
      </c>
      <c r="C2253">
        <v>201.42254519673801</v>
      </c>
      <c r="D2253">
        <v>37.153980879955803</v>
      </c>
      <c r="E2253">
        <v>4.7629437103822996</v>
      </c>
      <c r="F2253">
        <v>0.42350176989049398</v>
      </c>
      <c r="G2253">
        <v>0.94581620394752497</v>
      </c>
      <c r="H2253">
        <v>7.9634628044766202</v>
      </c>
      <c r="I2253">
        <v>2.2884455527847001</v>
      </c>
    </row>
    <row r="2254" spans="1:9" x14ac:dyDescent="0.25">
      <c r="A2254">
        <v>2252</v>
      </c>
      <c r="B2254">
        <v>76.533139252789894</v>
      </c>
      <c r="C2254">
        <v>194.81191839656401</v>
      </c>
      <c r="D2254">
        <v>39.835340814044002</v>
      </c>
      <c r="E2254">
        <v>4.77244683806176</v>
      </c>
      <c r="F2254">
        <v>0.42113773900055801</v>
      </c>
      <c r="G2254">
        <v>0.94632947007680301</v>
      </c>
      <c r="H2254">
        <v>10.1619688683214</v>
      </c>
      <c r="I2254">
        <v>2.5451856720341701</v>
      </c>
    </row>
    <row r="2255" spans="1:9" x14ac:dyDescent="0.25">
      <c r="A2255">
        <v>2253</v>
      </c>
      <c r="B2255">
        <v>62.000638009410601</v>
      </c>
      <c r="C2255">
        <v>165.81833195706</v>
      </c>
      <c r="D2255">
        <v>44.300721473384399</v>
      </c>
      <c r="E2255">
        <v>5.5435858810259102</v>
      </c>
      <c r="F2255">
        <v>0.365846902084558</v>
      </c>
      <c r="G2255">
        <v>0.92023252166915903</v>
      </c>
      <c r="H2255">
        <v>10.0925608501885</v>
      </c>
      <c r="I2255">
        <v>2.6754045307443302</v>
      </c>
    </row>
    <row r="2256" spans="1:9" x14ac:dyDescent="0.25">
      <c r="A2256">
        <v>2254</v>
      </c>
      <c r="B2256">
        <v>64.448215124471503</v>
      </c>
      <c r="C2256">
        <v>122.045634920634</v>
      </c>
      <c r="D2256">
        <v>41.138594541491102</v>
      </c>
      <c r="E2256">
        <v>22.9231430242694</v>
      </c>
      <c r="F2256">
        <v>0.379885529052156</v>
      </c>
      <c r="G2256">
        <v>0.70714223071877902</v>
      </c>
      <c r="H2256">
        <v>11.281765276430599</v>
      </c>
      <c r="I2256">
        <v>7.7058823529411704</v>
      </c>
    </row>
    <row r="2257" spans="1:9" x14ac:dyDescent="0.25">
      <c r="A2257">
        <v>2255</v>
      </c>
      <c r="B2257">
        <v>79.399594003747595</v>
      </c>
      <c r="C2257">
        <v>146.31955922865001</v>
      </c>
      <c r="D2257">
        <v>45.461213195670602</v>
      </c>
      <c r="E2257">
        <v>27.588834530017301</v>
      </c>
      <c r="F2257">
        <v>0.45626459756266502</v>
      </c>
      <c r="G2257">
        <v>0.72637597764726203</v>
      </c>
      <c r="H2257">
        <v>12.2058472553699</v>
      </c>
      <c r="I2257">
        <v>10.8540145985401</v>
      </c>
    </row>
    <row r="2258" spans="1:9" x14ac:dyDescent="0.25">
      <c r="A2258">
        <v>2256</v>
      </c>
      <c r="B2258">
        <v>69.094141303354306</v>
      </c>
      <c r="C2258">
        <v>182.59441122355099</v>
      </c>
      <c r="D2258">
        <v>43.1051736267544</v>
      </c>
      <c r="E2258">
        <v>8.0757777227310896</v>
      </c>
      <c r="F2258">
        <v>0.42377923561123598</v>
      </c>
      <c r="G2258">
        <v>0.91382427186781001</v>
      </c>
      <c r="H2258">
        <v>11.3125236473704</v>
      </c>
      <c r="I2258">
        <v>3.1643995336183401</v>
      </c>
    </row>
    <row r="2259" spans="1:9" x14ac:dyDescent="0.25">
      <c r="A2259">
        <v>2257</v>
      </c>
      <c r="B2259">
        <v>65.526249209361097</v>
      </c>
      <c r="C2259">
        <v>158.74298552693401</v>
      </c>
      <c r="D2259">
        <v>47.574477636753599</v>
      </c>
      <c r="E2259">
        <v>19.6039784340112</v>
      </c>
      <c r="F2259">
        <v>0.37590793935212802</v>
      </c>
      <c r="G2259">
        <v>0.84860217509368296</v>
      </c>
      <c r="H2259">
        <v>13.0786864931846</v>
      </c>
      <c r="I2259">
        <v>8.7252402069475199</v>
      </c>
    </row>
    <row r="2260" spans="1:9" x14ac:dyDescent="0.25">
      <c r="A2260">
        <v>2258</v>
      </c>
      <c r="B2260">
        <v>93.224012548124904</v>
      </c>
      <c r="C2260">
        <v>177.56884875846501</v>
      </c>
      <c r="D2260">
        <v>40.385936315497197</v>
      </c>
      <c r="E2260">
        <v>16.018505634560501</v>
      </c>
      <c r="F2260">
        <v>0.46715016107461299</v>
      </c>
      <c r="G2260">
        <v>0.82850227963314005</v>
      </c>
      <c r="H2260">
        <v>9.0328831473869595</v>
      </c>
      <c r="I2260">
        <v>4.8881987577639698</v>
      </c>
    </row>
    <row r="2261" spans="1:9" x14ac:dyDescent="0.25">
      <c r="A2261">
        <v>2259</v>
      </c>
      <c r="B2261">
        <v>97.698773841961795</v>
      </c>
      <c r="C2261">
        <v>138.11153561745101</v>
      </c>
      <c r="D2261">
        <v>40.168588817916998</v>
      </c>
      <c r="E2261">
        <v>6.9209901983776003</v>
      </c>
      <c r="F2261">
        <v>0.48183371891321602</v>
      </c>
      <c r="G2261">
        <v>0.90187997576378598</v>
      </c>
      <c r="H2261">
        <v>9.0427107061503396</v>
      </c>
      <c r="I2261">
        <v>3.3524229074889802</v>
      </c>
    </row>
    <row r="2262" spans="1:9" x14ac:dyDescent="0.25">
      <c r="A2262">
        <v>2260</v>
      </c>
      <c r="B2262">
        <v>103.572144348344</v>
      </c>
      <c r="C2262">
        <v>164.33007451249799</v>
      </c>
      <c r="D2262">
        <v>38.253052534515398</v>
      </c>
      <c r="E2262">
        <v>7.9518711467771901</v>
      </c>
      <c r="F2262">
        <v>0.56671466225020795</v>
      </c>
      <c r="G2262">
        <v>0.90546012667967402</v>
      </c>
      <c r="H2262">
        <v>9.2442669415099203</v>
      </c>
      <c r="I2262">
        <v>3.0713837136277999</v>
      </c>
    </row>
    <row r="2263" spans="1:9" x14ac:dyDescent="0.25">
      <c r="A2263">
        <v>2261</v>
      </c>
      <c r="B2263">
        <v>107.409760459315</v>
      </c>
      <c r="C2263">
        <v>178.523443223443</v>
      </c>
      <c r="D2263">
        <v>25.953681509646302</v>
      </c>
      <c r="E2263">
        <v>9.63264782919771</v>
      </c>
      <c r="F2263">
        <v>0.61879974302099405</v>
      </c>
      <c r="G2263">
        <v>0.89554983812979105</v>
      </c>
      <c r="H2263">
        <v>4.8125401241172696</v>
      </c>
      <c r="I2263">
        <v>3.8136345300524401</v>
      </c>
    </row>
    <row r="2264" spans="1:9" x14ac:dyDescent="0.25">
      <c r="A2264">
        <v>2262</v>
      </c>
      <c r="B2264">
        <v>66.188141495601101</v>
      </c>
      <c r="C2264">
        <v>150.35728763589401</v>
      </c>
      <c r="D2264">
        <v>42.781489592945803</v>
      </c>
      <c r="E2264">
        <v>5.1350687843338196</v>
      </c>
      <c r="F2264">
        <v>0.382392836507225</v>
      </c>
      <c r="G2264">
        <v>0.946924706477274</v>
      </c>
      <c r="H2264">
        <v>9.3959085439229799</v>
      </c>
      <c r="I2264">
        <v>3.3893065998329099</v>
      </c>
    </row>
    <row r="2265" spans="1:9" x14ac:dyDescent="0.25">
      <c r="A2265">
        <v>2263</v>
      </c>
      <c r="B2265">
        <v>40.395048439181899</v>
      </c>
      <c r="C2265">
        <v>187.75431294891499</v>
      </c>
      <c r="D2265">
        <v>47.128591755609797</v>
      </c>
      <c r="E2265">
        <v>5.4590279726256004</v>
      </c>
      <c r="F2265">
        <v>0.24907734427884101</v>
      </c>
      <c r="G2265">
        <v>0.94258303623334805</v>
      </c>
      <c r="H2265">
        <v>11.3160020191822</v>
      </c>
      <c r="I2265">
        <v>2.9068751437111899</v>
      </c>
    </row>
    <row r="2266" spans="1:9" x14ac:dyDescent="0.25">
      <c r="A2266">
        <v>2264</v>
      </c>
      <c r="B2266">
        <v>43.719162580158397</v>
      </c>
      <c r="C2266">
        <v>183.40137197256001</v>
      </c>
      <c r="D2266">
        <v>45.184535063193103</v>
      </c>
      <c r="E2266">
        <v>8.8984369460666404</v>
      </c>
      <c r="F2266">
        <v>0.27943490073470301</v>
      </c>
      <c r="G2266">
        <v>0.90105243161190396</v>
      </c>
      <c r="H2266">
        <v>10.368290668868701</v>
      </c>
      <c r="I2266">
        <v>3.0853957030187602</v>
      </c>
    </row>
    <row r="2267" spans="1:9" x14ac:dyDescent="0.25">
      <c r="A2267">
        <v>2265</v>
      </c>
      <c r="B2267">
        <v>58.190120746432399</v>
      </c>
      <c r="C2267">
        <v>177.38951016938</v>
      </c>
      <c r="D2267">
        <v>49.4554142900963</v>
      </c>
      <c r="E2267">
        <v>6.43567177457391</v>
      </c>
      <c r="F2267">
        <v>0.32682213838597801</v>
      </c>
      <c r="G2267">
        <v>0.93358733016510198</v>
      </c>
      <c r="H2267">
        <v>14.5727773406766</v>
      </c>
      <c r="I2267">
        <v>3.1323924731182702</v>
      </c>
    </row>
    <row r="2268" spans="1:9" x14ac:dyDescent="0.25">
      <c r="A2268">
        <v>2266</v>
      </c>
      <c r="B2268">
        <v>52.861328125</v>
      </c>
      <c r="C2268">
        <v>169.15741363840201</v>
      </c>
      <c r="D2268">
        <v>40.237506198951699</v>
      </c>
      <c r="E2268">
        <v>4.8879797215163503</v>
      </c>
      <c r="F2268">
        <v>0.30440842969534598</v>
      </c>
      <c r="G2268">
        <v>0.94374607570153202</v>
      </c>
      <c r="H2268">
        <v>9.0965160075329496</v>
      </c>
      <c r="I2268">
        <v>2.8357158096863602</v>
      </c>
    </row>
    <row r="2269" spans="1:9" x14ac:dyDescent="0.25">
      <c r="A2269">
        <v>2267</v>
      </c>
      <c r="B2269">
        <v>55.650018362100603</v>
      </c>
      <c r="C2269">
        <v>154.825336828628</v>
      </c>
      <c r="D2269">
        <v>41.520248159945403</v>
      </c>
      <c r="E2269">
        <v>7.9130861902367799</v>
      </c>
      <c r="F2269">
        <v>0.33619824232512202</v>
      </c>
      <c r="G2269">
        <v>0.90687721904775498</v>
      </c>
      <c r="H2269">
        <v>10.1977225672877</v>
      </c>
      <c r="I2269">
        <v>3.3216783216783199</v>
      </c>
    </row>
    <row r="2270" spans="1:9" x14ac:dyDescent="0.25">
      <c r="A2270">
        <v>2268</v>
      </c>
      <c r="B2270">
        <v>59.553432282003698</v>
      </c>
      <c r="C2270">
        <v>180.03708814904201</v>
      </c>
      <c r="D2270">
        <v>36.967171770489898</v>
      </c>
      <c r="E2270">
        <v>4.8098542765959298</v>
      </c>
      <c r="F2270">
        <v>0.37467807218719601</v>
      </c>
      <c r="G2270">
        <v>0.95234269349668199</v>
      </c>
      <c r="H2270">
        <v>9.4000804181745004</v>
      </c>
      <c r="I2270">
        <v>2.7351828499369399</v>
      </c>
    </row>
    <row r="2271" spans="1:9" x14ac:dyDescent="0.25">
      <c r="A2271">
        <v>2269</v>
      </c>
      <c r="B2271">
        <v>96.419493929422401</v>
      </c>
      <c r="C2271">
        <v>186.59844223279899</v>
      </c>
      <c r="D2271">
        <v>39.408712876232102</v>
      </c>
      <c r="E2271">
        <v>15.4436908565101</v>
      </c>
      <c r="F2271">
        <v>0.48476537729810398</v>
      </c>
      <c r="G2271">
        <v>0.84668681141219504</v>
      </c>
      <c r="H2271">
        <v>7.9839924670433096</v>
      </c>
      <c r="I2271">
        <v>5.4136546184738901</v>
      </c>
    </row>
    <row r="2272" spans="1:9" x14ac:dyDescent="0.25">
      <c r="A2272">
        <v>2270</v>
      </c>
      <c r="B2272">
        <v>54.0536971830985</v>
      </c>
      <c r="C2272">
        <v>177.58682803264799</v>
      </c>
      <c r="D2272">
        <v>38.465970404174698</v>
      </c>
      <c r="E2272">
        <v>6.3314708565340299</v>
      </c>
      <c r="F2272">
        <v>0.338990486781789</v>
      </c>
      <c r="G2272">
        <v>0.90592670708539802</v>
      </c>
      <c r="H2272">
        <v>10.2004705882352</v>
      </c>
      <c r="I2272">
        <v>2.8453548759376801</v>
      </c>
    </row>
    <row r="2273" spans="1:9" x14ac:dyDescent="0.25">
      <c r="A2273">
        <v>2271</v>
      </c>
      <c r="B2273">
        <v>90.674688657017796</v>
      </c>
      <c r="C2273">
        <v>175.04563716258599</v>
      </c>
      <c r="D2273">
        <v>39.985420379612002</v>
      </c>
      <c r="E2273">
        <v>5.4718488305425304</v>
      </c>
      <c r="F2273">
        <v>0.44549444490705697</v>
      </c>
      <c r="G2273">
        <v>0.94203784467830498</v>
      </c>
      <c r="H2273">
        <v>7.1939871152469497</v>
      </c>
      <c r="I2273">
        <v>2.6359201773835901</v>
      </c>
    </row>
    <row r="2274" spans="1:9" x14ac:dyDescent="0.25">
      <c r="A2274">
        <v>2272</v>
      </c>
      <c r="B2274">
        <v>75.587441913181394</v>
      </c>
      <c r="C2274">
        <v>165.781882145998</v>
      </c>
      <c r="D2274">
        <v>37.120399851780803</v>
      </c>
      <c r="E2274">
        <v>6.8002654692058799</v>
      </c>
      <c r="F2274">
        <v>0.41294913162250102</v>
      </c>
      <c r="G2274">
        <v>0.91727666026174703</v>
      </c>
      <c r="H2274">
        <v>8.8878640776698994</v>
      </c>
      <c r="I2274">
        <v>3.0216691068813999</v>
      </c>
    </row>
    <row r="2275" spans="1:9" x14ac:dyDescent="0.25">
      <c r="A2275">
        <v>2273</v>
      </c>
      <c r="B2275">
        <v>53.099561220225603</v>
      </c>
      <c r="C2275">
        <v>180.391666666666</v>
      </c>
      <c r="D2275">
        <v>40.314690712137903</v>
      </c>
      <c r="E2275">
        <v>5.2929941561613996</v>
      </c>
      <c r="F2275">
        <v>0.30545033532924498</v>
      </c>
      <c r="G2275">
        <v>0.94030891899972702</v>
      </c>
      <c r="H2275">
        <v>9.33855098389982</v>
      </c>
      <c r="I2275">
        <v>2.5459397636294301</v>
      </c>
    </row>
    <row r="2276" spans="1:9" x14ac:dyDescent="0.25">
      <c r="A2276">
        <v>2274</v>
      </c>
      <c r="B2276">
        <v>47.5411189949982</v>
      </c>
      <c r="C2276">
        <v>162.09414533686299</v>
      </c>
      <c r="D2276">
        <v>43.821630729440997</v>
      </c>
      <c r="E2276">
        <v>7.6450452395740403</v>
      </c>
      <c r="F2276">
        <v>0.273895014973911</v>
      </c>
      <c r="G2276">
        <v>0.89466602403156203</v>
      </c>
      <c r="H2276">
        <v>9.7858892699657005</v>
      </c>
      <c r="I2276">
        <v>3.0993727302740099</v>
      </c>
    </row>
    <row r="2277" spans="1:9" x14ac:dyDescent="0.25">
      <c r="A2277">
        <v>2275</v>
      </c>
      <c r="B2277">
        <v>37.304621848739401</v>
      </c>
      <c r="C2277">
        <v>174.095850305498</v>
      </c>
      <c r="D2277">
        <v>40.550770774050797</v>
      </c>
      <c r="E2277">
        <v>14.489908449493401</v>
      </c>
      <c r="F2277">
        <v>0.23102261339114399</v>
      </c>
      <c r="G2277">
        <v>0.86118601671881101</v>
      </c>
      <c r="H2277">
        <v>8.2111334002006</v>
      </c>
      <c r="I2277">
        <v>6.89398280802292</v>
      </c>
    </row>
    <row r="2278" spans="1:9" x14ac:dyDescent="0.25">
      <c r="A2278">
        <v>2276</v>
      </c>
      <c r="B2278">
        <v>46.2942064321374</v>
      </c>
      <c r="C2278">
        <v>163.75919305413601</v>
      </c>
      <c r="D2278">
        <v>46.275538797940399</v>
      </c>
      <c r="E2278">
        <v>5.8368264712800801</v>
      </c>
      <c r="F2278">
        <v>0.292766814955777</v>
      </c>
      <c r="G2278">
        <v>0.934783993683723</v>
      </c>
      <c r="H2278">
        <v>11.2473804100227</v>
      </c>
      <c r="I2278">
        <v>2.9836577304443601</v>
      </c>
    </row>
    <row r="2279" spans="1:9" x14ac:dyDescent="0.25">
      <c r="A2279">
        <v>2277</v>
      </c>
      <c r="B2279">
        <v>73.751420454545396</v>
      </c>
      <c r="C2279">
        <v>137.925833552113</v>
      </c>
      <c r="D2279">
        <v>43.867063459034199</v>
      </c>
      <c r="E2279">
        <v>8.9342501384053108</v>
      </c>
      <c r="F2279">
        <v>0.38214381618443399</v>
      </c>
      <c r="G2279">
        <v>0.88341386574150804</v>
      </c>
      <c r="H2279">
        <v>8.9766195811008203</v>
      </c>
      <c r="I2279">
        <v>3.4975587072773702</v>
      </c>
    </row>
    <row r="2280" spans="1:9" x14ac:dyDescent="0.25">
      <c r="A2280">
        <v>2278</v>
      </c>
      <c r="B2280">
        <v>69.185719279846097</v>
      </c>
      <c r="C2280">
        <v>121.92391965916001</v>
      </c>
      <c r="D2280">
        <v>38.790373853613801</v>
      </c>
      <c r="E2280">
        <v>15.242219304875499</v>
      </c>
      <c r="F2280">
        <v>0.39035586484289497</v>
      </c>
      <c r="G2280">
        <v>0.79227616219873198</v>
      </c>
      <c r="H2280">
        <v>8.4724176231025492</v>
      </c>
      <c r="I2280">
        <v>6.2781546811397497</v>
      </c>
    </row>
    <row r="2281" spans="1:9" x14ac:dyDescent="0.25">
      <c r="A2281">
        <v>2279</v>
      </c>
      <c r="B2281">
        <v>64.776973376926605</v>
      </c>
      <c r="C2281">
        <v>171.25494415411401</v>
      </c>
      <c r="D2281">
        <v>34.4810442282091</v>
      </c>
      <c r="E2281">
        <v>10.083572889552901</v>
      </c>
      <c r="F2281">
        <v>0.37299549386612202</v>
      </c>
      <c r="G2281">
        <v>0.89921760078345503</v>
      </c>
      <c r="H2281">
        <v>6.7159147248388598</v>
      </c>
      <c r="I2281">
        <v>3.89580369843527</v>
      </c>
    </row>
    <row r="2282" spans="1:9" x14ac:dyDescent="0.25">
      <c r="A2282">
        <v>2280</v>
      </c>
      <c r="B2282">
        <v>74.109206302888794</v>
      </c>
      <c r="C2282">
        <v>187.561090378062</v>
      </c>
      <c r="D2282">
        <v>31.099767678837001</v>
      </c>
      <c r="E2282">
        <v>7.3422215986644899</v>
      </c>
      <c r="F2282">
        <v>0.44685908588214202</v>
      </c>
      <c r="G2282">
        <v>0.92957593842276298</v>
      </c>
      <c r="H2282">
        <v>5.9704711347047104</v>
      </c>
      <c r="I2282">
        <v>3.24618514750762</v>
      </c>
    </row>
    <row r="2283" spans="1:9" x14ac:dyDescent="0.25">
      <c r="A2283">
        <v>2281</v>
      </c>
      <c r="B2283">
        <v>74.362826275530296</v>
      </c>
      <c r="C2283">
        <v>124.986043658299</v>
      </c>
      <c r="D2283">
        <v>30.798779401785598</v>
      </c>
      <c r="E2283">
        <v>5.58111786538392</v>
      </c>
      <c r="F2283">
        <v>0.452487725251143</v>
      </c>
      <c r="G2283">
        <v>0.92349800774578505</v>
      </c>
      <c r="H2283">
        <v>6.4222222222222198</v>
      </c>
      <c r="I2283">
        <v>3.45841910251132</v>
      </c>
    </row>
    <row r="2284" spans="1:9" x14ac:dyDescent="0.25">
      <c r="A2284">
        <v>2282</v>
      </c>
      <c r="B2284">
        <v>45.527967962795501</v>
      </c>
      <c r="C2284">
        <v>180.82922523256599</v>
      </c>
      <c r="D2284">
        <v>36.759328837872403</v>
      </c>
      <c r="E2284">
        <v>5.0103239639233204</v>
      </c>
      <c r="F2284">
        <v>0.27463255024253103</v>
      </c>
      <c r="G2284">
        <v>0.94910410592223504</v>
      </c>
      <c r="H2284">
        <v>6.9571663920922502</v>
      </c>
      <c r="I2284">
        <v>2.67916468913146</v>
      </c>
    </row>
    <row r="2285" spans="1:9" x14ac:dyDescent="0.25">
      <c r="A2285">
        <v>2283</v>
      </c>
      <c r="B2285">
        <v>54.8335372247465</v>
      </c>
      <c r="C2285">
        <v>215.929078801331</v>
      </c>
      <c r="D2285">
        <v>35.228620501233301</v>
      </c>
      <c r="E2285">
        <v>4.9987479120276799</v>
      </c>
      <c r="F2285">
        <v>0.350923970705382</v>
      </c>
      <c r="G2285">
        <v>0.95950769082311504</v>
      </c>
      <c r="H2285">
        <v>6.8445869483213801</v>
      </c>
      <c r="I2285">
        <v>2.8335659455687301</v>
      </c>
    </row>
    <row r="2286" spans="1:9" x14ac:dyDescent="0.25">
      <c r="A2286">
        <v>2284</v>
      </c>
      <c r="B2286">
        <v>47.321598101265799</v>
      </c>
      <c r="C2286">
        <v>110.003676470588</v>
      </c>
      <c r="D2286">
        <v>36.882594749608202</v>
      </c>
      <c r="E2286">
        <v>24.8868261758385</v>
      </c>
      <c r="F2286">
        <v>0.29781789307093698</v>
      </c>
      <c r="G2286">
        <v>0.64673655451379297</v>
      </c>
      <c r="H2286">
        <v>6.7696289905090596</v>
      </c>
      <c r="I2286">
        <v>6.4411764705882302</v>
      </c>
    </row>
    <row r="2287" spans="1:9" x14ac:dyDescent="0.25">
      <c r="A2287">
        <v>2285</v>
      </c>
      <c r="B2287">
        <v>85.503239486394094</v>
      </c>
      <c r="C2287">
        <v>108.399525785417</v>
      </c>
      <c r="D2287">
        <v>38.169403399565901</v>
      </c>
      <c r="E2287">
        <v>13.797332858636899</v>
      </c>
      <c r="F2287">
        <v>0.44787067633461197</v>
      </c>
      <c r="G2287">
        <v>0.78297112872333596</v>
      </c>
      <c r="H2287">
        <v>7.7312138728323703</v>
      </c>
      <c r="I2287">
        <v>5.1303724928366696</v>
      </c>
    </row>
    <row r="2288" spans="1:9" x14ac:dyDescent="0.25">
      <c r="A2288">
        <v>2286</v>
      </c>
      <c r="B2288">
        <v>110.39286758257801</v>
      </c>
      <c r="C2288">
        <v>148.97393048128299</v>
      </c>
      <c r="D2288">
        <v>40.121738110843097</v>
      </c>
      <c r="E2288">
        <v>8.42219393095057</v>
      </c>
      <c r="F2288">
        <v>0.52857694432456603</v>
      </c>
      <c r="G2288">
        <v>0.87696024733515898</v>
      </c>
      <c r="H2288">
        <v>12.401598401598401</v>
      </c>
      <c r="I2288">
        <v>2.9819341126461198</v>
      </c>
    </row>
    <row r="2289" spans="1:9" x14ac:dyDescent="0.25">
      <c r="A2289">
        <v>2287</v>
      </c>
      <c r="B2289">
        <v>144.56147696992701</v>
      </c>
      <c r="C2289">
        <v>161.269909139497</v>
      </c>
      <c r="D2289">
        <v>34.620676222496499</v>
      </c>
      <c r="E2289">
        <v>11.194839688723199</v>
      </c>
      <c r="F2289">
        <v>0.66365556792894798</v>
      </c>
      <c r="G2289">
        <v>0.89688460667271297</v>
      </c>
      <c r="H2289">
        <v>13.143024618991699</v>
      </c>
      <c r="I2289">
        <v>4.3643207855973802</v>
      </c>
    </row>
    <row r="2290" spans="1:9" x14ac:dyDescent="0.25">
      <c r="A2290">
        <v>2288</v>
      </c>
      <c r="B2290">
        <v>113.963069717168</v>
      </c>
      <c r="C2290">
        <v>146.61852544668699</v>
      </c>
      <c r="D2290">
        <v>33.105507440524299</v>
      </c>
      <c r="E2290">
        <v>8.1098641212724303</v>
      </c>
      <c r="F2290">
        <v>0.56323478482838196</v>
      </c>
      <c r="G2290">
        <v>0.91249539504183996</v>
      </c>
      <c r="H2290">
        <v>7.5867182462927101</v>
      </c>
      <c r="I2290">
        <v>3.4214755295836299</v>
      </c>
    </row>
    <row r="2291" spans="1:9" x14ac:dyDescent="0.25">
      <c r="A2291">
        <v>2289</v>
      </c>
      <c r="B2291">
        <v>88.615983393876405</v>
      </c>
      <c r="C2291">
        <v>147.427198462277</v>
      </c>
      <c r="D2291">
        <v>35.505691057095902</v>
      </c>
      <c r="E2291">
        <v>7.7817159919146297</v>
      </c>
      <c r="F2291">
        <v>0.49762282199672703</v>
      </c>
      <c r="G2291">
        <v>0.91600107139987297</v>
      </c>
      <c r="H2291">
        <v>8.6889233954451299</v>
      </c>
      <c r="I2291">
        <v>3.1160609613130101</v>
      </c>
    </row>
    <row r="2292" spans="1:9" x14ac:dyDescent="0.25">
      <c r="A2292">
        <v>2290</v>
      </c>
      <c r="B2292">
        <v>52.530343007915498</v>
      </c>
      <c r="C2292">
        <v>132.129694541812</v>
      </c>
      <c r="D2292">
        <v>43.075124289210301</v>
      </c>
      <c r="E2292">
        <v>25.227752277324601</v>
      </c>
      <c r="F2292">
        <v>0.31698927029438301</v>
      </c>
      <c r="G2292">
        <v>0.69691142683594098</v>
      </c>
      <c r="H2292">
        <v>10.7280575539568</v>
      </c>
      <c r="I2292">
        <v>8.5303225806451604</v>
      </c>
    </row>
    <row r="2293" spans="1:9" x14ac:dyDescent="0.25">
      <c r="A2293">
        <v>2291</v>
      </c>
      <c r="B2293">
        <v>47.111776169264999</v>
      </c>
      <c r="C2293">
        <v>124.48792884370999</v>
      </c>
      <c r="D2293">
        <v>40.265155368238702</v>
      </c>
      <c r="E2293">
        <v>35.102531140306297</v>
      </c>
      <c r="F2293">
        <v>0.28537366828643201</v>
      </c>
      <c r="G2293">
        <v>0.61271373958762498</v>
      </c>
      <c r="H2293">
        <v>9.9504555808656008</v>
      </c>
      <c r="I2293">
        <v>11.465853658536499</v>
      </c>
    </row>
    <row r="2294" spans="1:9" x14ac:dyDescent="0.25">
      <c r="A2294">
        <v>2292</v>
      </c>
      <c r="B2294">
        <v>41.368502475247503</v>
      </c>
      <c r="C2294">
        <v>119.20934516831301</v>
      </c>
      <c r="D2294">
        <v>42.317571907919998</v>
      </c>
      <c r="E2294">
        <v>14.288217212274001</v>
      </c>
      <c r="F2294">
        <v>0.24667260576206801</v>
      </c>
      <c r="G2294">
        <v>0.812839460237056</v>
      </c>
      <c r="H2294">
        <v>10.2481296758104</v>
      </c>
      <c r="I2294">
        <v>5.0713884204609299</v>
      </c>
    </row>
    <row r="2295" spans="1:9" x14ac:dyDescent="0.25">
      <c r="A2295">
        <v>2293</v>
      </c>
      <c r="B2295">
        <v>68.251226348983806</v>
      </c>
      <c r="C2295">
        <v>77.525825082508206</v>
      </c>
      <c r="D2295">
        <v>48.282875575474897</v>
      </c>
      <c r="E2295">
        <v>5.6388770986971499</v>
      </c>
      <c r="F2295">
        <v>0.389166320503393</v>
      </c>
      <c r="G2295">
        <v>0.89554357475937296</v>
      </c>
      <c r="H2295">
        <v>15.855005753739899</v>
      </c>
      <c r="I2295">
        <v>3.8454672245467201</v>
      </c>
    </row>
    <row r="2296" spans="1:9" x14ac:dyDescent="0.25">
      <c r="A2296">
        <v>2294</v>
      </c>
      <c r="B2296">
        <v>89.004272168385896</v>
      </c>
      <c r="C2296">
        <v>163.54436070342399</v>
      </c>
      <c r="D2296">
        <v>39.844344834668597</v>
      </c>
      <c r="E2296">
        <v>8.0683313045176792</v>
      </c>
      <c r="F2296">
        <v>0.46947835029678298</v>
      </c>
      <c r="G2296">
        <v>0.91205405982050403</v>
      </c>
      <c r="H2296">
        <v>9.66357206012378</v>
      </c>
      <c r="I2296">
        <v>3.4421768707482898</v>
      </c>
    </row>
    <row r="2297" spans="1:9" x14ac:dyDescent="0.25">
      <c r="A2297">
        <v>2295</v>
      </c>
      <c r="B2297">
        <v>46.268646288209602</v>
      </c>
      <c r="C2297">
        <v>163.98179635927099</v>
      </c>
      <c r="D2297">
        <v>44.724301324406902</v>
      </c>
      <c r="E2297">
        <v>12.253183369045299</v>
      </c>
      <c r="F2297">
        <v>0.27334289288863101</v>
      </c>
      <c r="G2297">
        <v>0.85204284794921603</v>
      </c>
      <c r="H2297">
        <v>13.0455501051156</v>
      </c>
      <c r="I2297">
        <v>4.2244265344079297</v>
      </c>
    </row>
    <row r="2298" spans="1:9" x14ac:dyDescent="0.25">
      <c r="A2298">
        <v>2296</v>
      </c>
      <c r="B2298">
        <v>64.973081222056607</v>
      </c>
      <c r="C2298">
        <v>138.343939794032</v>
      </c>
      <c r="D2298">
        <v>35.489794983200397</v>
      </c>
      <c r="E2298">
        <v>16.746460617105399</v>
      </c>
      <c r="F2298">
        <v>0.423562259806188</v>
      </c>
      <c r="G2298">
        <v>0.805823958667365</v>
      </c>
      <c r="H2298">
        <v>10.209199999999999</v>
      </c>
      <c r="I2298">
        <v>5.9330296127562603</v>
      </c>
    </row>
    <row r="2299" spans="1:9" x14ac:dyDescent="0.25">
      <c r="A2299">
        <v>2297</v>
      </c>
      <c r="B2299">
        <v>60.500134156157699</v>
      </c>
      <c r="C2299">
        <v>198.90118412274799</v>
      </c>
      <c r="D2299">
        <v>31.3467787938024</v>
      </c>
      <c r="E2299">
        <v>5.8119689254642202</v>
      </c>
      <c r="F2299">
        <v>0.39222391883198199</v>
      </c>
      <c r="G2299">
        <v>0.948717140670855</v>
      </c>
      <c r="H2299">
        <v>7.4444444444444402</v>
      </c>
      <c r="I2299">
        <v>2.2770404777704001</v>
      </c>
    </row>
    <row r="2300" spans="1:9" x14ac:dyDescent="0.25">
      <c r="A2300">
        <v>2298</v>
      </c>
      <c r="B2300">
        <v>85.521692840031903</v>
      </c>
      <c r="C2300">
        <v>179.080339321357</v>
      </c>
      <c r="D2300">
        <v>48.576533567552197</v>
      </c>
      <c r="E2300">
        <v>8.9147491188247194</v>
      </c>
      <c r="F2300">
        <v>0.42843096285140603</v>
      </c>
      <c r="G2300">
        <v>0.89458339645750995</v>
      </c>
      <c r="H2300">
        <v>14.8955087076077</v>
      </c>
      <c r="I2300">
        <v>3.5265486725663702</v>
      </c>
    </row>
    <row r="2301" spans="1:9" x14ac:dyDescent="0.25">
      <c r="A2301">
        <v>2299</v>
      </c>
      <c r="B2301">
        <v>76.761345758199198</v>
      </c>
      <c r="C2301">
        <v>175.651624259881</v>
      </c>
      <c r="D2301">
        <v>37.374090534240601</v>
      </c>
      <c r="E2301">
        <v>8.2199906078804492</v>
      </c>
      <c r="F2301">
        <v>0.46576013998045801</v>
      </c>
      <c r="G2301">
        <v>0.901192364287002</v>
      </c>
      <c r="H2301">
        <v>8.3792918454935599</v>
      </c>
      <c r="I2301">
        <v>3.1764985727878199</v>
      </c>
    </row>
    <row r="2302" spans="1:9" x14ac:dyDescent="0.25">
      <c r="A2302">
        <v>2300</v>
      </c>
      <c r="B2302">
        <v>100.265060240963</v>
      </c>
      <c r="C2302">
        <v>169.45238095238</v>
      </c>
      <c r="D2302">
        <v>43.869560344774001</v>
      </c>
      <c r="E2302">
        <v>10.495852891321601</v>
      </c>
      <c r="F2302">
        <v>0.509255531237925</v>
      </c>
      <c r="G2302">
        <v>0.85806536214170004</v>
      </c>
      <c r="H2302">
        <v>15.9364111498257</v>
      </c>
      <c r="I2302">
        <v>3.59675236806495</v>
      </c>
    </row>
    <row r="2303" spans="1:9" x14ac:dyDescent="0.25">
      <c r="A2303">
        <v>2301</v>
      </c>
      <c r="B2303">
        <v>72.368690519214496</v>
      </c>
      <c r="C2303">
        <v>115.497861586314</v>
      </c>
      <c r="D2303">
        <v>37.148702460897603</v>
      </c>
      <c r="E2303">
        <v>5.3702485127159303</v>
      </c>
      <c r="F2303">
        <v>0.43944789154321001</v>
      </c>
      <c r="G2303">
        <v>0.91591951615865297</v>
      </c>
      <c r="H2303">
        <v>7.9065874730021601</v>
      </c>
      <c r="I2303">
        <v>3.1847290640393999</v>
      </c>
    </row>
    <row r="2304" spans="1:9" x14ac:dyDescent="0.25">
      <c r="A2304">
        <v>2302</v>
      </c>
      <c r="B2304">
        <v>80.041039773573601</v>
      </c>
      <c r="C2304">
        <v>181.27439212065201</v>
      </c>
      <c r="D2304">
        <v>30.919310210165701</v>
      </c>
      <c r="E2304">
        <v>16.408512907991199</v>
      </c>
      <c r="F2304">
        <v>0.47137258949791899</v>
      </c>
      <c r="G2304">
        <v>0.85059632165593502</v>
      </c>
      <c r="H2304">
        <v>6.7233108108108102</v>
      </c>
      <c r="I2304">
        <v>7.5242483026188101</v>
      </c>
    </row>
    <row r="2305" spans="1:9" x14ac:dyDescent="0.25">
      <c r="A2305">
        <v>2303</v>
      </c>
      <c r="B2305">
        <v>50.552209944751297</v>
      </c>
      <c r="C2305">
        <v>137.627059160578</v>
      </c>
      <c r="D2305">
        <v>46.432121228028898</v>
      </c>
      <c r="E2305">
        <v>12.8337725812148</v>
      </c>
      <c r="F2305">
        <v>0.29001996771287197</v>
      </c>
      <c r="G2305">
        <v>0.83806716977655804</v>
      </c>
      <c r="H2305">
        <v>12.001698754246799</v>
      </c>
      <c r="I2305">
        <v>5.2895553257497401</v>
      </c>
    </row>
    <row r="2306" spans="1:9" x14ac:dyDescent="0.25">
      <c r="A2306">
        <v>2304</v>
      </c>
      <c r="B2306">
        <v>44.582299526793697</v>
      </c>
      <c r="C2306">
        <v>169.13923626619001</v>
      </c>
      <c r="D2306">
        <v>47.655542695272302</v>
      </c>
      <c r="E2306">
        <v>6.9772092114726902</v>
      </c>
      <c r="F2306">
        <v>0.26361926063635999</v>
      </c>
      <c r="G2306">
        <v>0.90229048682789603</v>
      </c>
      <c r="H2306">
        <v>11.4623541887592</v>
      </c>
      <c r="I2306">
        <v>2.88220120378331</v>
      </c>
    </row>
    <row r="2307" spans="1:9" x14ac:dyDescent="0.25">
      <c r="A2307">
        <v>2305</v>
      </c>
      <c r="B2307">
        <v>57.202094433216899</v>
      </c>
      <c r="C2307">
        <v>136.18407960198999</v>
      </c>
      <c r="D2307">
        <v>50.981317718112003</v>
      </c>
      <c r="E2307">
        <v>18.421627310734898</v>
      </c>
      <c r="F2307">
        <v>0.32556484072637598</v>
      </c>
      <c r="G2307">
        <v>0.76639963594815097</v>
      </c>
      <c r="H2307">
        <v>12.1097818437719</v>
      </c>
      <c r="I2307">
        <v>5.4726507713884898</v>
      </c>
    </row>
    <row r="2308" spans="1:9" x14ac:dyDescent="0.25">
      <c r="A2308">
        <v>2306</v>
      </c>
      <c r="B2308">
        <v>42.454206768084397</v>
      </c>
      <c r="C2308">
        <v>173.726435337834</v>
      </c>
      <c r="D2308">
        <v>46.743290379097999</v>
      </c>
      <c r="E2308">
        <v>5.2795908933397104</v>
      </c>
      <c r="F2308">
        <v>0.24500644098959101</v>
      </c>
      <c r="G2308">
        <v>0.94329219120186003</v>
      </c>
      <c r="H2308">
        <v>11.3683879093199</v>
      </c>
      <c r="I2308">
        <v>2.7683453237409998</v>
      </c>
    </row>
    <row r="2309" spans="1:9" x14ac:dyDescent="0.25">
      <c r="A2309">
        <v>2307</v>
      </c>
      <c r="B2309">
        <v>50.727831308476397</v>
      </c>
      <c r="C2309">
        <v>165.11254752851701</v>
      </c>
      <c r="D2309">
        <v>47.133763649585703</v>
      </c>
      <c r="E2309">
        <v>18.075399396840201</v>
      </c>
      <c r="F2309">
        <v>0.296550831275118</v>
      </c>
      <c r="G2309">
        <v>0.75847347777024898</v>
      </c>
      <c r="H2309">
        <v>11.028792912513801</v>
      </c>
      <c r="I2309">
        <v>3.8829084041548598</v>
      </c>
    </row>
    <row r="2310" spans="1:9" x14ac:dyDescent="0.25">
      <c r="A2310">
        <v>2308</v>
      </c>
      <c r="B2310">
        <v>67.423554546668399</v>
      </c>
      <c r="C2310">
        <v>159.611664625467</v>
      </c>
      <c r="D2310">
        <v>48.794977367897602</v>
      </c>
      <c r="E2310">
        <v>7.4509437683367201</v>
      </c>
      <c r="F2310">
        <v>0.38365461011271201</v>
      </c>
      <c r="G2310">
        <v>0.91367960145174498</v>
      </c>
      <c r="H2310">
        <v>12.2488572879634</v>
      </c>
      <c r="I2310">
        <v>2.98151651870179</v>
      </c>
    </row>
    <row r="2311" spans="1:9" x14ac:dyDescent="0.25">
      <c r="A2311">
        <v>2309</v>
      </c>
      <c r="B2311">
        <v>65.338190322000301</v>
      </c>
      <c r="C2311">
        <v>192.84690470074401</v>
      </c>
      <c r="D2311">
        <v>42.382409820382001</v>
      </c>
      <c r="E2311">
        <v>9.6205921310879994</v>
      </c>
      <c r="F2311">
        <v>0.37666522970619098</v>
      </c>
      <c r="G2311">
        <v>0.89948737013167801</v>
      </c>
      <c r="H2311">
        <v>10.175900277008299</v>
      </c>
      <c r="I2311">
        <v>3.0209067418369702</v>
      </c>
    </row>
    <row r="2312" spans="1:9" x14ac:dyDescent="0.25">
      <c r="A2312">
        <v>2310</v>
      </c>
      <c r="B2312">
        <v>122.798084929225</v>
      </c>
      <c r="C2312">
        <v>148.22394567993501</v>
      </c>
      <c r="D2312">
        <v>34.856767842477602</v>
      </c>
      <c r="E2312">
        <v>6.5364355458300896</v>
      </c>
      <c r="F2312">
        <v>0.62179841182545803</v>
      </c>
      <c r="G2312">
        <v>0.91190771368682999</v>
      </c>
      <c r="H2312">
        <v>12.8715365239294</v>
      </c>
      <c r="I2312">
        <v>3.2397736043220902</v>
      </c>
    </row>
    <row r="2313" spans="1:9" x14ac:dyDescent="0.25">
      <c r="A2313">
        <v>2311</v>
      </c>
      <c r="B2313">
        <v>60.954895014257303</v>
      </c>
      <c r="C2313">
        <v>122.558609539207</v>
      </c>
      <c r="D2313">
        <v>39.554233111081302</v>
      </c>
      <c r="E2313">
        <v>27.946966716410401</v>
      </c>
      <c r="F2313">
        <v>0.36643451955397799</v>
      </c>
      <c r="G2313">
        <v>0.64958360279089999</v>
      </c>
      <c r="H2313">
        <v>8.7384321223709307</v>
      </c>
      <c r="I2313">
        <v>7.3708133971291803</v>
      </c>
    </row>
    <row r="2314" spans="1:9" x14ac:dyDescent="0.25">
      <c r="A2314">
        <v>2312</v>
      </c>
      <c r="B2314">
        <v>60.023358307624498</v>
      </c>
      <c r="C2314">
        <v>159.92390042564099</v>
      </c>
      <c r="D2314">
        <v>39.733077141513803</v>
      </c>
      <c r="E2314">
        <v>16.760393812259601</v>
      </c>
      <c r="F2314">
        <v>0.33530519402237202</v>
      </c>
      <c r="G2314">
        <v>0.80792492140163197</v>
      </c>
      <c r="H2314">
        <v>7.7764705882352896</v>
      </c>
      <c r="I2314">
        <v>5.6372968349016199</v>
      </c>
    </row>
    <row r="2315" spans="1:9" x14ac:dyDescent="0.25">
      <c r="A2315">
        <v>2313</v>
      </c>
      <c r="B2315">
        <v>49.270277296360398</v>
      </c>
      <c r="C2315">
        <v>172.431989924433</v>
      </c>
      <c r="D2315">
        <v>50.744809138782301</v>
      </c>
      <c r="E2315">
        <v>12.900322483428701</v>
      </c>
      <c r="F2315">
        <v>0.30362027171085398</v>
      </c>
      <c r="G2315">
        <v>0.86918551019825196</v>
      </c>
      <c r="H2315">
        <v>13.7162440027416</v>
      </c>
      <c r="I2315">
        <v>4.2226684515841102</v>
      </c>
    </row>
    <row r="2316" spans="1:9" x14ac:dyDescent="0.25">
      <c r="A2316">
        <v>2314</v>
      </c>
      <c r="B2316">
        <v>45.358988556662901</v>
      </c>
      <c r="C2316">
        <v>170.89875758023899</v>
      </c>
      <c r="D2316">
        <v>45.787301821436799</v>
      </c>
      <c r="E2316">
        <v>4.8957779889055901</v>
      </c>
      <c r="F2316">
        <v>0.28693407956830203</v>
      </c>
      <c r="G2316">
        <v>0.94434147711838201</v>
      </c>
      <c r="H2316">
        <v>12.520888219796699</v>
      </c>
      <c r="I2316">
        <v>2.7449947312960998</v>
      </c>
    </row>
    <row r="2317" spans="1:9" x14ac:dyDescent="0.25">
      <c r="A2317">
        <v>2315</v>
      </c>
      <c r="B2317">
        <v>66.291026276648495</v>
      </c>
      <c r="C2317">
        <v>179.64424183411501</v>
      </c>
      <c r="D2317">
        <v>40.4769047008012</v>
      </c>
      <c r="E2317">
        <v>6.1983502888479398</v>
      </c>
      <c r="F2317">
        <v>0.40453339092907398</v>
      </c>
      <c r="G2317">
        <v>0.92566983751534304</v>
      </c>
      <c r="H2317">
        <v>9.7411376751854899</v>
      </c>
      <c r="I2317">
        <v>2.8198856416772502</v>
      </c>
    </row>
    <row r="2318" spans="1:9" x14ac:dyDescent="0.25">
      <c r="A2318">
        <v>2316</v>
      </c>
      <c r="B2318">
        <v>59.168126552490499</v>
      </c>
      <c r="C2318">
        <v>132.88075772681901</v>
      </c>
      <c r="D2318">
        <v>47.053094091135002</v>
      </c>
      <c r="E2318">
        <v>19.546966305147301</v>
      </c>
      <c r="F2318">
        <v>0.36310505281356997</v>
      </c>
      <c r="G2318">
        <v>0.76888683923827394</v>
      </c>
      <c r="H2318">
        <v>12.783637259733799</v>
      </c>
      <c r="I2318">
        <v>8.0495422724824994</v>
      </c>
    </row>
    <row r="2319" spans="1:9" x14ac:dyDescent="0.25">
      <c r="A2319">
        <v>2317</v>
      </c>
      <c r="B2319">
        <v>54.038980969920097</v>
      </c>
      <c r="C2319">
        <v>133.63710076751599</v>
      </c>
      <c r="D2319">
        <v>45.501982566823003</v>
      </c>
      <c r="E2319">
        <v>10.994952944106799</v>
      </c>
      <c r="F2319">
        <v>0.34486924615412201</v>
      </c>
      <c r="G2319">
        <v>0.85093497325414902</v>
      </c>
      <c r="H2319">
        <v>12.6404230317273</v>
      </c>
      <c r="I2319">
        <v>3.26732673267326</v>
      </c>
    </row>
    <row r="2320" spans="1:9" x14ac:dyDescent="0.25">
      <c r="A2320">
        <v>2318</v>
      </c>
      <c r="B2320">
        <v>72.3222713864306</v>
      </c>
      <c r="C2320">
        <v>125.44719424460401</v>
      </c>
      <c r="D2320">
        <v>33.766651576214599</v>
      </c>
      <c r="E2320">
        <v>17.883669650369601</v>
      </c>
      <c r="F2320">
        <v>0.44908383026677801</v>
      </c>
      <c r="G2320">
        <v>0.73024239396569501</v>
      </c>
      <c r="H2320">
        <v>8.3564458140729307</v>
      </c>
      <c r="I2320">
        <v>4.6969696969696901</v>
      </c>
    </row>
    <row r="2321" spans="1:9" x14ac:dyDescent="0.25">
      <c r="A2321">
        <v>2319</v>
      </c>
      <c r="B2321">
        <v>61.417279758536097</v>
      </c>
      <c r="C2321">
        <v>157.852802760928</v>
      </c>
      <c r="D2321">
        <v>40.204635304110802</v>
      </c>
      <c r="E2321">
        <v>4.3950159869376701</v>
      </c>
      <c r="F2321">
        <v>0.37036810450234098</v>
      </c>
      <c r="G2321">
        <v>0.947199057023976</v>
      </c>
      <c r="H2321">
        <v>9.8265895953757205</v>
      </c>
      <c r="I2321">
        <v>2.7238039899283302</v>
      </c>
    </row>
    <row r="2322" spans="1:9" x14ac:dyDescent="0.25">
      <c r="A2322">
        <v>2320</v>
      </c>
      <c r="B2322">
        <v>87.101113076042793</v>
      </c>
      <c r="C2322">
        <v>153.45398690162699</v>
      </c>
      <c r="D2322">
        <v>37.1347157961428</v>
      </c>
      <c r="E2322">
        <v>2.42935556343744</v>
      </c>
      <c r="F2322">
        <v>0.44766150965353702</v>
      </c>
      <c r="G2322">
        <v>0.96913453187732801</v>
      </c>
      <c r="H2322">
        <v>8.0439174352217808</v>
      </c>
      <c r="I2322">
        <v>2.1857429718875498</v>
      </c>
    </row>
    <row r="2323" spans="1:9" x14ac:dyDescent="0.25">
      <c r="A2323">
        <v>2321</v>
      </c>
      <c r="B2323">
        <v>62.454159733776997</v>
      </c>
      <c r="C2323">
        <v>143.426786015875</v>
      </c>
      <c r="D2323">
        <v>30.903779994204299</v>
      </c>
      <c r="E2323">
        <v>15.122585991179999</v>
      </c>
      <c r="F2323">
        <v>0.4136066836274</v>
      </c>
      <c r="G2323">
        <v>0.83621056435397201</v>
      </c>
      <c r="H2323">
        <v>6.9744633604737203</v>
      </c>
      <c r="I2323">
        <v>5.5111047014710097</v>
      </c>
    </row>
    <row r="2324" spans="1:9" x14ac:dyDescent="0.25">
      <c r="A2324">
        <v>2322</v>
      </c>
      <c r="B2324">
        <v>84.393469611743697</v>
      </c>
      <c r="C2324">
        <v>165.095058468502</v>
      </c>
      <c r="D2324">
        <v>31.998733275372899</v>
      </c>
      <c r="E2324">
        <v>12.618615427573401</v>
      </c>
      <c r="F2324">
        <v>0.49970211174921902</v>
      </c>
      <c r="G2324">
        <v>0.87457372443424897</v>
      </c>
      <c r="H2324">
        <v>6.8173993237011903</v>
      </c>
      <c r="I2324">
        <v>5.10070384407146</v>
      </c>
    </row>
    <row r="2325" spans="1:9" x14ac:dyDescent="0.25">
      <c r="A2325">
        <v>2323</v>
      </c>
      <c r="B2325">
        <v>73.573925781249997</v>
      </c>
      <c r="C2325">
        <v>97.742732558139494</v>
      </c>
      <c r="D2325">
        <v>37.506348388420697</v>
      </c>
      <c r="E2325">
        <v>28.858424626393798</v>
      </c>
      <c r="F2325">
        <v>0.39959463071156798</v>
      </c>
      <c r="G2325">
        <v>0.58153569308879305</v>
      </c>
      <c r="H2325">
        <v>8.0648694187026102</v>
      </c>
      <c r="I2325">
        <v>10.579365079364999</v>
      </c>
    </row>
    <row r="2326" spans="1:9" x14ac:dyDescent="0.25">
      <c r="A2326">
        <v>2324</v>
      </c>
      <c r="B2326">
        <v>72.776285740385404</v>
      </c>
      <c r="C2326">
        <v>179.88222464558299</v>
      </c>
      <c r="D2326">
        <v>38.274669191329501</v>
      </c>
      <c r="E2326">
        <v>16.841428427092801</v>
      </c>
      <c r="F2326">
        <v>0.40440020389009901</v>
      </c>
      <c r="G2326">
        <v>0.79208478063798804</v>
      </c>
      <c r="H2326">
        <v>8.2704950495049498</v>
      </c>
      <c r="I2326">
        <v>3.0949720670390999</v>
      </c>
    </row>
    <row r="2327" spans="1:9" x14ac:dyDescent="0.25">
      <c r="A2327">
        <v>2325</v>
      </c>
      <c r="B2327">
        <v>79.469628855201194</v>
      </c>
      <c r="C2327">
        <v>169.327994175464</v>
      </c>
      <c r="D2327">
        <v>31.933815153761898</v>
      </c>
      <c r="E2327">
        <v>20.0370268599914</v>
      </c>
      <c r="F2327">
        <v>0.43545680484765698</v>
      </c>
      <c r="G2327">
        <v>0.84452255947652499</v>
      </c>
      <c r="H2327">
        <v>6.9569746376811503</v>
      </c>
      <c r="I2327">
        <v>8.3942817615863508</v>
      </c>
    </row>
    <row r="2328" spans="1:9" x14ac:dyDescent="0.25">
      <c r="A2328">
        <v>2326</v>
      </c>
      <c r="B2328">
        <v>74.116929629271098</v>
      </c>
      <c r="C2328">
        <v>137.67839845011301</v>
      </c>
      <c r="D2328">
        <v>33.862646892247199</v>
      </c>
      <c r="E2328">
        <v>10.983008164079299</v>
      </c>
      <c r="F2328">
        <v>0.41830451628868798</v>
      </c>
      <c r="G2328">
        <v>0.83907230696308199</v>
      </c>
      <c r="H2328">
        <v>7.55555555555555</v>
      </c>
      <c r="I2328">
        <v>4.0578005115089502</v>
      </c>
    </row>
    <row r="2329" spans="1:9" x14ac:dyDescent="0.25">
      <c r="A2329">
        <v>2327</v>
      </c>
      <c r="B2329">
        <v>61.130774108579999</v>
      </c>
      <c r="C2329">
        <v>120.874956762365</v>
      </c>
      <c r="D2329">
        <v>34.001421080979902</v>
      </c>
      <c r="E2329">
        <v>11.4227795128766</v>
      </c>
      <c r="F2329">
        <v>0.45215120230171901</v>
      </c>
      <c r="G2329">
        <v>0.868487738327263</v>
      </c>
      <c r="H2329">
        <v>6.5093374833259201</v>
      </c>
      <c r="I2329">
        <v>4.5779153766769802</v>
      </c>
    </row>
    <row r="2330" spans="1:9" x14ac:dyDescent="0.25">
      <c r="A2330">
        <v>2328</v>
      </c>
      <c r="B2330">
        <v>46.813894074874703</v>
      </c>
      <c r="C2330">
        <v>190.380942580777</v>
      </c>
      <c r="D2330">
        <v>32.583139607190397</v>
      </c>
      <c r="E2330">
        <v>9.2455866051876292</v>
      </c>
      <c r="F2330">
        <v>0.31850391249161297</v>
      </c>
      <c r="G2330">
        <v>0.90168978399504995</v>
      </c>
      <c r="H2330">
        <v>8.8470588235294105</v>
      </c>
      <c r="I2330">
        <v>3.8248309772587499</v>
      </c>
    </row>
    <row r="2331" spans="1:9" x14ac:dyDescent="0.25">
      <c r="A2331">
        <v>2329</v>
      </c>
      <c r="B2331">
        <v>40.720143613000701</v>
      </c>
      <c r="C2331">
        <v>183.38858791247401</v>
      </c>
      <c r="D2331">
        <v>32.771805921504701</v>
      </c>
      <c r="E2331">
        <v>5.2786793164888204</v>
      </c>
      <c r="F2331">
        <v>0.287086911117369</v>
      </c>
      <c r="G2331">
        <v>0.93850865882045098</v>
      </c>
      <c r="H2331">
        <v>8.4249084249084198</v>
      </c>
      <c r="I2331">
        <v>2.7335137795275499</v>
      </c>
    </row>
    <row r="2332" spans="1:9" x14ac:dyDescent="0.25">
      <c r="A2332">
        <v>2330</v>
      </c>
      <c r="B2332">
        <v>72.243997089497896</v>
      </c>
      <c r="C2332">
        <v>169.97803011601999</v>
      </c>
      <c r="D2332">
        <v>39.261545982186398</v>
      </c>
      <c r="E2332">
        <v>9.0934477446716908</v>
      </c>
      <c r="F2332">
        <v>0.408908641294015</v>
      </c>
      <c r="G2332">
        <v>0.90380725479660695</v>
      </c>
      <c r="H2332">
        <v>10.0730470071017</v>
      </c>
      <c r="I2332">
        <v>3.4811102544332999</v>
      </c>
    </row>
    <row r="2333" spans="1:9" x14ac:dyDescent="0.25">
      <c r="A2333">
        <v>2331</v>
      </c>
      <c r="B2333">
        <v>37.168169209431298</v>
      </c>
      <c r="C2333">
        <v>179.44828992072399</v>
      </c>
      <c r="D2333">
        <v>36.809834042250301</v>
      </c>
      <c r="E2333">
        <v>4.9445108441673096</v>
      </c>
      <c r="F2333">
        <v>0.25419834121309098</v>
      </c>
      <c r="G2333">
        <v>0.94504432583201903</v>
      </c>
      <c r="H2333">
        <v>7.7505609573672398</v>
      </c>
      <c r="I2333">
        <v>2.5815869604155401</v>
      </c>
    </row>
    <row r="2334" spans="1:9" x14ac:dyDescent="0.25">
      <c r="A2334">
        <v>2332</v>
      </c>
      <c r="B2334">
        <v>57.659764705882303</v>
      </c>
      <c r="C2334">
        <v>101.477443609022</v>
      </c>
      <c r="D2334">
        <v>35.094228031267299</v>
      </c>
      <c r="E2334">
        <v>32.437934143300502</v>
      </c>
      <c r="F2334">
        <v>0.35041295166661302</v>
      </c>
      <c r="G2334">
        <v>0.53551645965711203</v>
      </c>
      <c r="H2334">
        <v>9.0090016366612105</v>
      </c>
      <c r="I2334">
        <v>7.9268292682926802</v>
      </c>
    </row>
    <row r="2335" spans="1:9" x14ac:dyDescent="0.25">
      <c r="A2335">
        <v>2333</v>
      </c>
      <c r="B2335">
        <v>83.605531981769602</v>
      </c>
      <c r="C2335">
        <v>153.52167934732699</v>
      </c>
      <c r="D2335">
        <v>34.716696169839601</v>
      </c>
      <c r="E2335">
        <v>10.4440797399216</v>
      </c>
      <c r="F2335">
        <v>0.466223057985031</v>
      </c>
      <c r="G2335">
        <v>0.88195939895708297</v>
      </c>
      <c r="H2335">
        <v>7.5423728813559299</v>
      </c>
      <c r="I2335">
        <v>3.5429761453994599</v>
      </c>
    </row>
    <row r="2336" spans="1:9" x14ac:dyDescent="0.25">
      <c r="A2336">
        <v>2334</v>
      </c>
      <c r="B2336">
        <v>74.217786561264802</v>
      </c>
      <c r="C2336">
        <v>194.23500754768699</v>
      </c>
      <c r="D2336">
        <v>46.554713388430699</v>
      </c>
      <c r="E2336">
        <v>3.8410167906063202</v>
      </c>
      <c r="F2336">
        <v>0.41259336385432699</v>
      </c>
      <c r="G2336">
        <v>0.95917212356241799</v>
      </c>
      <c r="H2336">
        <v>12.157857646229701</v>
      </c>
      <c r="I2336">
        <v>2.36138358286009</v>
      </c>
    </row>
    <row r="2337" spans="1:9" x14ac:dyDescent="0.25">
      <c r="A2337">
        <v>2335</v>
      </c>
      <c r="B2337">
        <v>58.018950064020402</v>
      </c>
      <c r="C2337">
        <v>186.154026503567</v>
      </c>
      <c r="D2337">
        <v>42.228951515683299</v>
      </c>
      <c r="E2337">
        <v>3.9641982896482202</v>
      </c>
      <c r="F2337">
        <v>0.33642218558840198</v>
      </c>
      <c r="G2337">
        <v>0.95516408417166299</v>
      </c>
      <c r="H2337">
        <v>9.4862888482632499</v>
      </c>
      <c r="I2337">
        <v>2.4497925311203299</v>
      </c>
    </row>
    <row r="2338" spans="1:9" x14ac:dyDescent="0.25">
      <c r="A2338">
        <v>2336</v>
      </c>
      <c r="B2338">
        <v>69.181378820184705</v>
      </c>
      <c r="C2338">
        <v>164.75215206249601</v>
      </c>
      <c r="D2338">
        <v>40.621542566236201</v>
      </c>
      <c r="E2338">
        <v>8.2053839573987801</v>
      </c>
      <c r="F2338">
        <v>0.40634912883965602</v>
      </c>
      <c r="G2338">
        <v>0.90666658588738003</v>
      </c>
      <c r="H2338">
        <v>9.2403225806451594</v>
      </c>
      <c r="I2338">
        <v>3.3918755052546401</v>
      </c>
    </row>
    <row r="2339" spans="1:9" x14ac:dyDescent="0.25">
      <c r="A2339">
        <v>2337</v>
      </c>
      <c r="B2339">
        <v>88.125524266027497</v>
      </c>
      <c r="C2339">
        <v>174.18516328273799</v>
      </c>
      <c r="D2339">
        <v>39.948998385320998</v>
      </c>
      <c r="E2339">
        <v>6.3956327449823904</v>
      </c>
      <c r="F2339">
        <v>0.48338272947528699</v>
      </c>
      <c r="G2339">
        <v>0.93305212398107595</v>
      </c>
      <c r="H2339">
        <v>8.6397959183673407</v>
      </c>
      <c r="I2339">
        <v>2.8922778988138398</v>
      </c>
    </row>
    <row r="2340" spans="1:9" x14ac:dyDescent="0.25">
      <c r="A2340">
        <v>2338</v>
      </c>
      <c r="B2340">
        <v>52.138596491228</v>
      </c>
      <c r="C2340">
        <v>157.835573503706</v>
      </c>
      <c r="D2340">
        <v>44.939160413363801</v>
      </c>
      <c r="E2340">
        <v>17.604221502731299</v>
      </c>
      <c r="F2340">
        <v>0.31226155874007999</v>
      </c>
      <c r="G2340">
        <v>0.84976623823398401</v>
      </c>
      <c r="H2340">
        <v>9.6466227347611202</v>
      </c>
      <c r="I2340">
        <v>7.3763868536738499</v>
      </c>
    </row>
    <row r="2341" spans="1:9" x14ac:dyDescent="0.25">
      <c r="A2341">
        <v>2339</v>
      </c>
      <c r="B2341">
        <v>71.998934280639403</v>
      </c>
      <c r="C2341">
        <v>160.32147870846899</v>
      </c>
      <c r="D2341">
        <v>42.696304068278501</v>
      </c>
      <c r="E2341">
        <v>7.3580650192781603</v>
      </c>
      <c r="F2341">
        <v>0.410757349479208</v>
      </c>
      <c r="G2341">
        <v>0.91387503203834297</v>
      </c>
      <c r="H2341">
        <v>11.024157660521199</v>
      </c>
      <c r="I2341">
        <v>3.5919715447154399</v>
      </c>
    </row>
    <row r="2342" spans="1:9" x14ac:dyDescent="0.25">
      <c r="A2342">
        <v>2340</v>
      </c>
      <c r="B2342">
        <v>69.579781334178406</v>
      </c>
      <c r="C2342">
        <v>160.97873473917801</v>
      </c>
      <c r="D2342">
        <v>41.309975699950499</v>
      </c>
      <c r="E2342">
        <v>7.9563851785564399</v>
      </c>
      <c r="F2342">
        <v>0.40752218914168897</v>
      </c>
      <c r="G2342">
        <v>0.90962769331585103</v>
      </c>
      <c r="H2342">
        <v>11.0506186726659</v>
      </c>
      <c r="I2342">
        <v>3.6192824349600401</v>
      </c>
    </row>
    <row r="2343" spans="1:9" x14ac:dyDescent="0.25">
      <c r="A2343">
        <v>2341</v>
      </c>
      <c r="B2343">
        <v>53.7211570247933</v>
      </c>
      <c r="C2343">
        <v>160.006859713241</v>
      </c>
      <c r="D2343">
        <v>40.665388797126298</v>
      </c>
      <c r="E2343">
        <v>10.7411311923642</v>
      </c>
      <c r="F2343">
        <v>0.318257112513749</v>
      </c>
      <c r="G2343">
        <v>0.90552579560730295</v>
      </c>
      <c r="H2343">
        <v>8.6247631080227407</v>
      </c>
      <c r="I2343">
        <v>4.85909373060211</v>
      </c>
    </row>
    <row r="2344" spans="1:9" x14ac:dyDescent="0.25">
      <c r="A2344">
        <v>2342</v>
      </c>
      <c r="B2344">
        <v>95.384419366581696</v>
      </c>
      <c r="C2344">
        <v>149.85463521667501</v>
      </c>
      <c r="D2344">
        <v>42.263908398326002</v>
      </c>
      <c r="E2344">
        <v>17.704995240788399</v>
      </c>
      <c r="F2344">
        <v>0.51947435431608202</v>
      </c>
      <c r="G2344">
        <v>0.83426385712199902</v>
      </c>
      <c r="H2344">
        <v>11.809617918313499</v>
      </c>
      <c r="I2344">
        <v>7.6450239489089897</v>
      </c>
    </row>
    <row r="2345" spans="1:9" x14ac:dyDescent="0.25">
      <c r="A2345">
        <v>2343</v>
      </c>
      <c r="B2345">
        <v>50.407072629241902</v>
      </c>
      <c r="C2345">
        <v>133.647068658047</v>
      </c>
      <c r="D2345">
        <v>49.552548063954397</v>
      </c>
      <c r="E2345">
        <v>5.2259243087179597</v>
      </c>
      <c r="F2345">
        <v>0.28692422781075899</v>
      </c>
      <c r="G2345">
        <v>0.92660949085930799</v>
      </c>
      <c r="H2345">
        <v>12.777082028803999</v>
      </c>
      <c r="I2345">
        <v>3.1817989864864802</v>
      </c>
    </row>
    <row r="2346" spans="1:9" x14ac:dyDescent="0.25">
      <c r="A2346">
        <v>2344</v>
      </c>
      <c r="B2346">
        <v>32.893785668991697</v>
      </c>
      <c r="C2346">
        <v>168.82128319441699</v>
      </c>
      <c r="D2346">
        <v>59.314446218754199</v>
      </c>
      <c r="E2346">
        <v>5.4802369528238</v>
      </c>
      <c r="F2346">
        <v>0.19580369421404101</v>
      </c>
      <c r="G2346">
        <v>0.93388779591830995</v>
      </c>
      <c r="H2346">
        <v>16.911407766990202</v>
      </c>
      <c r="I2346">
        <v>3.02855573860516</v>
      </c>
    </row>
    <row r="2347" spans="1:9" x14ac:dyDescent="0.25">
      <c r="A2347">
        <v>2345</v>
      </c>
      <c r="B2347">
        <v>27.120420888542402</v>
      </c>
      <c r="C2347">
        <v>160.659452577975</v>
      </c>
      <c r="D2347">
        <v>56.380416750506797</v>
      </c>
      <c r="E2347">
        <v>11.7296652728071</v>
      </c>
      <c r="F2347">
        <v>0.16160724746305699</v>
      </c>
      <c r="G2347">
        <v>0.86256839513573202</v>
      </c>
      <c r="H2347">
        <v>15.431681681681599</v>
      </c>
      <c r="I2347">
        <v>4.5652866242038197</v>
      </c>
    </row>
    <row r="2348" spans="1:9" x14ac:dyDescent="0.25">
      <c r="A2348">
        <v>2346</v>
      </c>
      <c r="B2348">
        <v>51.222939909962797</v>
      </c>
      <c r="C2348">
        <v>185.30785424289499</v>
      </c>
      <c r="D2348">
        <v>54.003136526903504</v>
      </c>
      <c r="E2348">
        <v>4.5433033449967999</v>
      </c>
      <c r="F2348">
        <v>0.272545891503222</v>
      </c>
      <c r="G2348">
        <v>0.94922995481581995</v>
      </c>
      <c r="H2348">
        <v>14.274568642160499</v>
      </c>
      <c r="I2348">
        <v>2.4029562982005102</v>
      </c>
    </row>
    <row r="2349" spans="1:9" x14ac:dyDescent="0.25">
      <c r="A2349">
        <v>2347</v>
      </c>
      <c r="B2349">
        <v>41.0510960670535</v>
      </c>
      <c r="C2349">
        <v>194.931921959319</v>
      </c>
      <c r="D2349">
        <v>49.611266837398801</v>
      </c>
      <c r="E2349">
        <v>6.5387180746878597</v>
      </c>
      <c r="F2349">
        <v>0.23113594158200901</v>
      </c>
      <c r="G2349">
        <v>0.92891622292828502</v>
      </c>
      <c r="H2349">
        <v>12.2737789203084</v>
      </c>
      <c r="I2349">
        <v>2.7897542197216398</v>
      </c>
    </row>
    <row r="2350" spans="1:9" x14ac:dyDescent="0.25">
      <c r="A2350">
        <v>2348</v>
      </c>
      <c r="B2350">
        <v>55.647009029345298</v>
      </c>
      <c r="C2350">
        <v>186.717585426836</v>
      </c>
      <c r="D2350">
        <v>44.6328637685112</v>
      </c>
      <c r="E2350">
        <v>9.0064726495903606</v>
      </c>
      <c r="F2350">
        <v>0.32966052623101399</v>
      </c>
      <c r="G2350">
        <v>0.90613585651446704</v>
      </c>
      <c r="H2350">
        <v>9.8056818181818102</v>
      </c>
      <c r="I2350">
        <v>3.2687155240346701</v>
      </c>
    </row>
    <row r="2351" spans="1:9" x14ac:dyDescent="0.25">
      <c r="A2351">
        <v>2349</v>
      </c>
      <c r="B2351">
        <v>31.134476710192899</v>
      </c>
      <c r="C2351">
        <v>198.97134917592899</v>
      </c>
      <c r="D2351">
        <v>60.860620304671102</v>
      </c>
      <c r="E2351">
        <v>4.7607696853686603</v>
      </c>
      <c r="F2351">
        <v>0.18258041543102399</v>
      </c>
      <c r="G2351">
        <v>0.94447543593268701</v>
      </c>
      <c r="H2351">
        <v>15.4727540500736</v>
      </c>
      <c r="I2351">
        <v>2.38742740006832</v>
      </c>
    </row>
    <row r="2352" spans="1:9" x14ac:dyDescent="0.25">
      <c r="A2352">
        <v>2350</v>
      </c>
      <c r="B2352">
        <v>61.920513351273001</v>
      </c>
      <c r="C2352">
        <v>152.502893928655</v>
      </c>
      <c r="D2352">
        <v>52.952015425875302</v>
      </c>
      <c r="E2352">
        <v>11.6486666531425</v>
      </c>
      <c r="F2352">
        <v>0.33163265728533697</v>
      </c>
      <c r="G2352">
        <v>0.851637142133018</v>
      </c>
      <c r="H2352">
        <v>12.661798616448801</v>
      </c>
      <c r="I2352">
        <v>4.71788173830444</v>
      </c>
    </row>
    <row r="2353" spans="1:9" x14ac:dyDescent="0.25">
      <c r="A2353">
        <v>2351</v>
      </c>
      <c r="B2353">
        <v>44.383619775090096</v>
      </c>
      <c r="C2353">
        <v>185.14792899408201</v>
      </c>
      <c r="D2353">
        <v>57.735403789258399</v>
      </c>
      <c r="E2353">
        <v>12.4355749146346</v>
      </c>
      <c r="F2353">
        <v>0.24892430106778701</v>
      </c>
      <c r="G2353">
        <v>0.86477258215835895</v>
      </c>
      <c r="H2353">
        <v>16.632363907531602</v>
      </c>
      <c r="I2353">
        <v>4.3360160965794696</v>
      </c>
    </row>
    <row r="2354" spans="1:9" x14ac:dyDescent="0.25">
      <c r="A2354">
        <v>2352</v>
      </c>
      <c r="B2354">
        <v>47.124056603773496</v>
      </c>
      <c r="C2354">
        <v>186.952508090614</v>
      </c>
      <c r="D2354">
        <v>54.326611715410998</v>
      </c>
      <c r="E2354">
        <v>8.0207385724030704</v>
      </c>
      <c r="F2354">
        <v>0.27018460665414701</v>
      </c>
      <c r="G2354">
        <v>0.92735382402665301</v>
      </c>
      <c r="H2354">
        <v>13.188041594454001</v>
      </c>
      <c r="I2354">
        <v>3.5390447308567001</v>
      </c>
    </row>
    <row r="2355" spans="1:9" x14ac:dyDescent="0.25">
      <c r="A2355">
        <v>2353</v>
      </c>
      <c r="B2355">
        <v>51.462753175420502</v>
      </c>
      <c r="C2355">
        <v>175.195136046231</v>
      </c>
      <c r="D2355">
        <v>51.3682633046351</v>
      </c>
      <c r="E2355">
        <v>8.9200488410959196</v>
      </c>
      <c r="F2355">
        <v>0.27856987623578799</v>
      </c>
      <c r="G2355">
        <v>0.908359510311608</v>
      </c>
      <c r="H2355">
        <v>13.556701030927799</v>
      </c>
      <c r="I2355">
        <v>4.1633204633204599</v>
      </c>
    </row>
    <row r="2356" spans="1:9" x14ac:dyDescent="0.25">
      <c r="A2356">
        <v>2354</v>
      </c>
      <c r="B2356">
        <v>57.5257190846105</v>
      </c>
      <c r="C2356">
        <v>131.78880045480301</v>
      </c>
      <c r="D2356">
        <v>52.937641802982803</v>
      </c>
      <c r="E2356">
        <v>14.558606976814801</v>
      </c>
      <c r="F2356">
        <v>0.32346240310818097</v>
      </c>
      <c r="G2356">
        <v>0.79837219383138003</v>
      </c>
      <c r="H2356">
        <v>15.8902255639097</v>
      </c>
      <c r="I2356">
        <v>5.0743006993006903</v>
      </c>
    </row>
    <row r="2357" spans="1:9" x14ac:dyDescent="0.25">
      <c r="A2357">
        <v>2355</v>
      </c>
      <c r="B2357">
        <v>73.574690770694502</v>
      </c>
      <c r="C2357">
        <v>153.33632319173299</v>
      </c>
      <c r="D2357">
        <v>48.2123077001376</v>
      </c>
      <c r="E2357">
        <v>8.7016673845786396</v>
      </c>
      <c r="F2357">
        <v>0.388392357230745</v>
      </c>
      <c r="G2357">
        <v>0.90179543754965097</v>
      </c>
      <c r="H2357">
        <v>12.426356589147201</v>
      </c>
      <c r="I2357">
        <v>3.7394854032657099</v>
      </c>
    </row>
    <row r="2358" spans="1:9" x14ac:dyDescent="0.25">
      <c r="A2358">
        <v>2356</v>
      </c>
      <c r="B2358">
        <v>68.551120831055201</v>
      </c>
      <c r="C2358">
        <v>174.031049966561</v>
      </c>
      <c r="D2358">
        <v>46.878799935712401</v>
      </c>
      <c r="E2358">
        <v>5.5079988378828002</v>
      </c>
      <c r="F2358">
        <v>0.38184311476299398</v>
      </c>
      <c r="G2358">
        <v>0.93764047112720195</v>
      </c>
      <c r="H2358">
        <v>13.809192200557099</v>
      </c>
      <c r="I2358">
        <v>2.4382437423061099</v>
      </c>
    </row>
    <row r="2359" spans="1:9" x14ac:dyDescent="0.25">
      <c r="A2359">
        <v>2357</v>
      </c>
      <c r="B2359">
        <v>61.358006535947702</v>
      </c>
      <c r="C2359">
        <v>149.655328798185</v>
      </c>
      <c r="D2359">
        <v>53.0735484663901</v>
      </c>
      <c r="E2359">
        <v>20.6593028111546</v>
      </c>
      <c r="F2359">
        <v>0.33879029442687703</v>
      </c>
      <c r="G2359">
        <v>0.76622445825302199</v>
      </c>
      <c r="H2359">
        <v>13.888605983450001</v>
      </c>
      <c r="I2359">
        <v>7.4123957091775896</v>
      </c>
    </row>
    <row r="2360" spans="1:9" x14ac:dyDescent="0.25">
      <c r="A2360">
        <v>2358</v>
      </c>
      <c r="B2360">
        <v>78.722444525281901</v>
      </c>
      <c r="C2360">
        <v>162.96171263894601</v>
      </c>
      <c r="D2360">
        <v>53.2618721572425</v>
      </c>
      <c r="E2360">
        <v>19.491583386583699</v>
      </c>
      <c r="F2360">
        <v>0.39147823359046402</v>
      </c>
      <c r="G2360">
        <v>0.77472540524904598</v>
      </c>
      <c r="H2360">
        <v>15.753564154786099</v>
      </c>
      <c r="I2360">
        <v>6.4500574052812798</v>
      </c>
    </row>
    <row r="2361" spans="1:9" x14ac:dyDescent="0.25">
      <c r="A2361">
        <v>2359</v>
      </c>
      <c r="B2361">
        <v>79.341202922990405</v>
      </c>
      <c r="C2361">
        <v>184.445517381581</v>
      </c>
      <c r="D2361">
        <v>49.128268598123597</v>
      </c>
      <c r="E2361">
        <v>3.3738329537820499</v>
      </c>
      <c r="F2361">
        <v>0.41158527478752299</v>
      </c>
      <c r="G2361">
        <v>0.96275526968223901</v>
      </c>
      <c r="H2361">
        <v>13.807475317348301</v>
      </c>
      <c r="I2361">
        <v>2.2587616822429899</v>
      </c>
    </row>
    <row r="2362" spans="1:9" x14ac:dyDescent="0.25">
      <c r="A2362">
        <v>2360</v>
      </c>
      <c r="B2362">
        <v>59.204580308761798</v>
      </c>
      <c r="C2362">
        <v>178.57147589862501</v>
      </c>
      <c r="D2362">
        <v>51.853375021595603</v>
      </c>
      <c r="E2362">
        <v>7.6248176597544699</v>
      </c>
      <c r="F2362">
        <v>0.34465544414787103</v>
      </c>
      <c r="G2362">
        <v>0.90602604581723001</v>
      </c>
      <c r="H2362">
        <v>12.789473684210501</v>
      </c>
      <c r="I2362">
        <v>3.2816265060240899</v>
      </c>
    </row>
    <row r="2363" spans="1:9" x14ac:dyDescent="0.25">
      <c r="A2363">
        <v>2361</v>
      </c>
      <c r="B2363">
        <v>65.788952919430201</v>
      </c>
      <c r="C2363">
        <v>148.130549682875</v>
      </c>
      <c r="D2363">
        <v>46.564812045902499</v>
      </c>
      <c r="E2363">
        <v>7.37784207666801</v>
      </c>
      <c r="F2363">
        <v>0.39491046119598699</v>
      </c>
      <c r="G2363">
        <v>0.91437866066308904</v>
      </c>
      <c r="H2363">
        <v>11.820459290187801</v>
      </c>
      <c r="I2363">
        <v>3.5982836125868398</v>
      </c>
    </row>
    <row r="2364" spans="1:9" x14ac:dyDescent="0.25">
      <c r="A2364">
        <v>2362</v>
      </c>
      <c r="B2364">
        <v>78.331792162043101</v>
      </c>
      <c r="C2364">
        <v>167.66549357733501</v>
      </c>
      <c r="D2364">
        <v>40.9090015763163</v>
      </c>
      <c r="E2364">
        <v>11.1488495143923</v>
      </c>
      <c r="F2364">
        <v>0.46491209650121601</v>
      </c>
      <c r="G2364">
        <v>0.87814146709753005</v>
      </c>
      <c r="H2364">
        <v>10.6616369455875</v>
      </c>
      <c r="I2364">
        <v>4.9592623176438204</v>
      </c>
    </row>
    <row r="2365" spans="1:9" x14ac:dyDescent="0.25">
      <c r="A2365">
        <v>2363</v>
      </c>
      <c r="B2365">
        <v>78.539212495932304</v>
      </c>
      <c r="C2365">
        <v>151.93959085439201</v>
      </c>
      <c r="D2365">
        <v>42.7749551894549</v>
      </c>
      <c r="E2365">
        <v>14.0296129559003</v>
      </c>
      <c r="F2365">
        <v>0.45353749874378102</v>
      </c>
      <c r="G2365">
        <v>0.82115149198051596</v>
      </c>
      <c r="H2365">
        <v>15.489106753812599</v>
      </c>
      <c r="I2365">
        <v>3.9095106186518902</v>
      </c>
    </row>
    <row r="2366" spans="1:9" x14ac:dyDescent="0.25">
      <c r="A2366">
        <v>2364</v>
      </c>
      <c r="B2366">
        <v>66.671145038167893</v>
      </c>
      <c r="C2366">
        <v>134.57640513371601</v>
      </c>
      <c r="D2366">
        <v>48.608218798820502</v>
      </c>
      <c r="E2366">
        <v>9.6378381478893598</v>
      </c>
      <c r="F2366">
        <v>0.39173159321043899</v>
      </c>
      <c r="G2366">
        <v>0.84485386754526504</v>
      </c>
      <c r="H2366">
        <v>17.702213279677999</v>
      </c>
      <c r="I2366">
        <v>3.1054590570719598</v>
      </c>
    </row>
    <row r="2367" spans="1:9" x14ac:dyDescent="0.25">
      <c r="A2367">
        <v>2365</v>
      </c>
      <c r="B2367">
        <v>46.057725947521803</v>
      </c>
      <c r="C2367">
        <v>171.65162714793101</v>
      </c>
      <c r="D2367">
        <v>41.763923670409703</v>
      </c>
      <c r="E2367">
        <v>7.17133185124941</v>
      </c>
      <c r="F2367">
        <v>0.28937402141380197</v>
      </c>
      <c r="G2367">
        <v>0.91817507780120799</v>
      </c>
      <c r="H2367">
        <v>8.6228855721392996</v>
      </c>
      <c r="I2367">
        <v>2.9881862404447501</v>
      </c>
    </row>
    <row r="2368" spans="1:9" x14ac:dyDescent="0.25">
      <c r="A2368">
        <v>2366</v>
      </c>
      <c r="B2368">
        <v>74.328076821425398</v>
      </c>
      <c r="C2368">
        <v>170.95456050322699</v>
      </c>
      <c r="D2368">
        <v>32.1493415271622</v>
      </c>
      <c r="E2368">
        <v>11.8743448219091</v>
      </c>
      <c r="F2368">
        <v>0.451936808818104</v>
      </c>
      <c r="G2368">
        <v>0.84641728787564297</v>
      </c>
      <c r="H2368">
        <v>5.4774951076320901</v>
      </c>
      <c r="I2368">
        <v>3.8263992816522001</v>
      </c>
    </row>
    <row r="2369" spans="1:9" x14ac:dyDescent="0.25">
      <c r="A2369">
        <v>2367</v>
      </c>
      <c r="B2369">
        <v>65.7771880819366</v>
      </c>
      <c r="C2369">
        <v>142.349795839004</v>
      </c>
      <c r="D2369">
        <v>32.012236770100003</v>
      </c>
      <c r="E2369">
        <v>10.181607542502899</v>
      </c>
      <c r="F2369">
        <v>0.40423638174293097</v>
      </c>
      <c r="G2369">
        <v>0.88018314050534396</v>
      </c>
      <c r="H2369">
        <v>5.4422996223247999</v>
      </c>
      <c r="I2369">
        <v>4.9124275595621301</v>
      </c>
    </row>
    <row r="2370" spans="1:9" x14ac:dyDescent="0.25">
      <c r="A2370">
        <v>2368</v>
      </c>
      <c r="B2370">
        <v>57.607586906876399</v>
      </c>
      <c r="C2370">
        <v>190.58475069520699</v>
      </c>
      <c r="D2370">
        <v>41.942109993007001</v>
      </c>
      <c r="E2370">
        <v>5.1884189305643096</v>
      </c>
      <c r="F2370">
        <v>0.32651810851370699</v>
      </c>
      <c r="G2370">
        <v>0.95001410597260205</v>
      </c>
      <c r="H2370">
        <v>8.1248041775456894</v>
      </c>
      <c r="I2370">
        <v>2.7641872032557</v>
      </c>
    </row>
    <row r="2371" spans="1:9" x14ac:dyDescent="0.25">
      <c r="A2371">
        <v>2369</v>
      </c>
      <c r="B2371">
        <v>54.555055933318698</v>
      </c>
      <c r="C2371">
        <v>168.97168485896401</v>
      </c>
      <c r="D2371">
        <v>44.3857778806738</v>
      </c>
      <c r="E2371">
        <v>11.789419223538101</v>
      </c>
      <c r="F2371">
        <v>0.31280784196122002</v>
      </c>
      <c r="G2371">
        <v>0.86463844020226999</v>
      </c>
      <c r="H2371">
        <v>8.7522416234072598</v>
      </c>
      <c r="I2371">
        <v>4.0888281516911498</v>
      </c>
    </row>
    <row r="2372" spans="1:9" x14ac:dyDescent="0.25">
      <c r="A2372">
        <v>2370</v>
      </c>
      <c r="B2372">
        <v>69.7539550374687</v>
      </c>
      <c r="C2372">
        <v>164.17548948513399</v>
      </c>
      <c r="D2372">
        <v>53.777526854668103</v>
      </c>
      <c r="E2372">
        <v>10.795493274598901</v>
      </c>
      <c r="F2372">
        <v>0.35808050057086299</v>
      </c>
      <c r="G2372">
        <v>0.89089647459662802</v>
      </c>
      <c r="H2372">
        <v>15.507485029940099</v>
      </c>
      <c r="I2372">
        <v>4.51765650080256</v>
      </c>
    </row>
    <row r="2373" spans="1:9" x14ac:dyDescent="0.25">
      <c r="A2373">
        <v>2371</v>
      </c>
      <c r="B2373">
        <v>63.824959481361397</v>
      </c>
      <c r="C2373">
        <v>190.95928571428499</v>
      </c>
      <c r="D2373">
        <v>47.353033530056798</v>
      </c>
      <c r="E2373">
        <v>6.7043418635711802</v>
      </c>
      <c r="F2373">
        <v>0.35533978203752498</v>
      </c>
      <c r="G2373">
        <v>0.928985262898403</v>
      </c>
      <c r="H2373">
        <v>12.714406065711801</v>
      </c>
      <c r="I2373">
        <v>2.8626686656671598</v>
      </c>
    </row>
    <row r="2374" spans="1:9" x14ac:dyDescent="0.25">
      <c r="A2374">
        <v>2372</v>
      </c>
      <c r="B2374">
        <v>54.341291585127202</v>
      </c>
      <c r="C2374">
        <v>158.32984766331001</v>
      </c>
      <c r="D2374">
        <v>45.005072383284102</v>
      </c>
      <c r="E2374">
        <v>8.5372554327870809</v>
      </c>
      <c r="F2374">
        <v>0.31712340492382202</v>
      </c>
      <c r="G2374">
        <v>0.92183163701558102</v>
      </c>
      <c r="H2374">
        <v>11.8240181268882</v>
      </c>
      <c r="I2374">
        <v>3.59183673469387</v>
      </c>
    </row>
    <row r="2375" spans="1:9" x14ac:dyDescent="0.25">
      <c r="A2375">
        <v>2373</v>
      </c>
      <c r="B2375">
        <v>63.750318471337501</v>
      </c>
      <c r="C2375">
        <v>193.215168707076</v>
      </c>
      <c r="D2375">
        <v>50.058504664312203</v>
      </c>
      <c r="E2375">
        <v>6.5353264139050697</v>
      </c>
      <c r="F2375">
        <v>0.350442835242467</v>
      </c>
      <c r="G2375">
        <v>0.93341107505166199</v>
      </c>
      <c r="H2375">
        <v>13.1826086956521</v>
      </c>
      <c r="I2375">
        <v>2.9067224936031599</v>
      </c>
    </row>
    <row r="2376" spans="1:9" x14ac:dyDescent="0.25">
      <c r="A2376">
        <v>2374</v>
      </c>
      <c r="B2376">
        <v>52.8420118343195</v>
      </c>
      <c r="C2376">
        <v>159.92585551330799</v>
      </c>
      <c r="D2376">
        <v>46.825483515926599</v>
      </c>
      <c r="E2376">
        <v>14.621505392045799</v>
      </c>
      <c r="F2376">
        <v>0.31780388636713403</v>
      </c>
      <c r="G2376">
        <v>0.84730356605768398</v>
      </c>
      <c r="H2376">
        <v>12.8297074268567</v>
      </c>
      <c r="I2376">
        <v>5.3658216783216703</v>
      </c>
    </row>
    <row r="2377" spans="1:9" x14ac:dyDescent="0.25">
      <c r="A2377">
        <v>2375</v>
      </c>
      <c r="B2377">
        <v>95.523242154723903</v>
      </c>
      <c r="C2377">
        <v>131.99481254421099</v>
      </c>
      <c r="D2377">
        <v>42.477466995283301</v>
      </c>
      <c r="E2377">
        <v>20.1181509477635</v>
      </c>
      <c r="F2377">
        <v>0.48875264596852103</v>
      </c>
      <c r="G2377">
        <v>0.77999808664394199</v>
      </c>
      <c r="H2377">
        <v>11.6925566343042</v>
      </c>
      <c r="I2377">
        <v>7.9582822085889502</v>
      </c>
    </row>
    <row r="2378" spans="1:9" x14ac:dyDescent="0.25">
      <c r="A2378">
        <v>2376</v>
      </c>
      <c r="B2378">
        <v>98.583846343265193</v>
      </c>
      <c r="C2378">
        <v>174.507620797751</v>
      </c>
      <c r="D2378">
        <v>47.328411736328903</v>
      </c>
      <c r="E2378">
        <v>7.3843073769138403</v>
      </c>
      <c r="F2378">
        <v>0.48221608225339702</v>
      </c>
      <c r="G2378">
        <v>0.923258650742937</v>
      </c>
      <c r="H2378">
        <v>16.692307692307601</v>
      </c>
      <c r="I2378">
        <v>3.4583194951843201</v>
      </c>
    </row>
    <row r="2379" spans="1:9" x14ac:dyDescent="0.25">
      <c r="A2379">
        <v>2377</v>
      </c>
      <c r="B2379">
        <v>85.370167696381202</v>
      </c>
      <c r="C2379">
        <v>156.70352781546799</v>
      </c>
      <c r="D2379">
        <v>44.316951505676499</v>
      </c>
      <c r="E2379">
        <v>10.8932762213656</v>
      </c>
      <c r="F2379">
        <v>0.45045097646604898</v>
      </c>
      <c r="G2379">
        <v>0.89475228301719201</v>
      </c>
      <c r="H2379">
        <v>13.5787207872078</v>
      </c>
      <c r="I2379">
        <v>4.35437516037977</v>
      </c>
    </row>
    <row r="2380" spans="1:9" x14ac:dyDescent="0.25">
      <c r="A2380">
        <v>2378</v>
      </c>
      <c r="B2380">
        <v>79.131850020601505</v>
      </c>
      <c r="C2380">
        <v>149.56640268047499</v>
      </c>
      <c r="D2380">
        <v>43.3885428022529</v>
      </c>
      <c r="E2380">
        <v>7.9326386214833899</v>
      </c>
      <c r="F2380">
        <v>0.421706101927529</v>
      </c>
      <c r="G2380">
        <v>0.90316334968668799</v>
      </c>
      <c r="H2380">
        <v>10.711180124223601</v>
      </c>
      <c r="I2380">
        <v>3.6339176518548699</v>
      </c>
    </row>
    <row r="2381" spans="1:9" x14ac:dyDescent="0.25">
      <c r="A2381">
        <v>2379</v>
      </c>
      <c r="B2381">
        <v>66.203106613320699</v>
      </c>
      <c r="C2381">
        <v>134.114570953173</v>
      </c>
      <c r="D2381">
        <v>47.704741637158897</v>
      </c>
      <c r="E2381">
        <v>14.582499280738199</v>
      </c>
      <c r="F2381">
        <v>0.36224995146410299</v>
      </c>
      <c r="G2381">
        <v>0.82604388799719197</v>
      </c>
      <c r="H2381">
        <v>12.7453061224489</v>
      </c>
      <c r="I2381">
        <v>5.85803324099723</v>
      </c>
    </row>
    <row r="2382" spans="1:9" x14ac:dyDescent="0.25">
      <c r="A2382">
        <v>2380</v>
      </c>
      <c r="B2382">
        <v>82.5974440894568</v>
      </c>
      <c r="C2382">
        <v>165.748386569724</v>
      </c>
      <c r="D2382">
        <v>39.405880985329297</v>
      </c>
      <c r="E2382">
        <v>10.968418554401101</v>
      </c>
      <c r="F2382">
        <v>0.44829914058436499</v>
      </c>
      <c r="G2382">
        <v>0.89164989280920703</v>
      </c>
      <c r="H2382">
        <v>10.094537815125999</v>
      </c>
      <c r="I2382">
        <v>4.6187184259505401</v>
      </c>
    </row>
    <row r="2383" spans="1:9" x14ac:dyDescent="0.25">
      <c r="A2383">
        <v>2381</v>
      </c>
      <c r="B2383">
        <v>84.190132370637699</v>
      </c>
      <c r="C2383">
        <v>163.86067814139</v>
      </c>
      <c r="D2383">
        <v>39.734861448689401</v>
      </c>
      <c r="E2383">
        <v>7.0993834983731103</v>
      </c>
      <c r="F2383">
        <v>0.45572578789433299</v>
      </c>
      <c r="G2383">
        <v>0.92881134614077299</v>
      </c>
      <c r="H2383">
        <v>9.875</v>
      </c>
      <c r="I2383">
        <v>3.4485058039021901</v>
      </c>
    </row>
    <row r="2384" spans="1:9" x14ac:dyDescent="0.25">
      <c r="A2384">
        <v>2382</v>
      </c>
      <c r="B2384">
        <v>90.689487701707606</v>
      </c>
      <c r="C2384">
        <v>114.558725630052</v>
      </c>
      <c r="D2384">
        <v>38.491281106605797</v>
      </c>
      <c r="E2384">
        <v>20.529826260269999</v>
      </c>
      <c r="F2384">
        <v>0.487702661087</v>
      </c>
      <c r="G2384">
        <v>0.72646575858385398</v>
      </c>
      <c r="H2384">
        <v>9.3635809987819698</v>
      </c>
      <c r="I2384">
        <v>8.5550181378476395</v>
      </c>
    </row>
    <row r="2385" spans="1:9" x14ac:dyDescent="0.25">
      <c r="A2385">
        <v>2383</v>
      </c>
      <c r="B2385">
        <v>58.648907103825103</v>
      </c>
      <c r="C2385">
        <v>147.24365980103599</v>
      </c>
      <c r="D2385">
        <v>57.747856725986502</v>
      </c>
      <c r="E2385">
        <v>10.858913590688701</v>
      </c>
      <c r="F2385">
        <v>0.31357265951216001</v>
      </c>
      <c r="G2385">
        <v>0.86656019238354698</v>
      </c>
      <c r="H2385">
        <v>18.716523101018002</v>
      </c>
      <c r="I2385">
        <v>4.3258003766478303</v>
      </c>
    </row>
    <row r="2386" spans="1:9" x14ac:dyDescent="0.25">
      <c r="A2386">
        <v>2384</v>
      </c>
      <c r="B2386">
        <v>65.049714601362496</v>
      </c>
      <c r="C2386">
        <v>135.67617971178299</v>
      </c>
      <c r="D2386">
        <v>54.464805492479897</v>
      </c>
      <c r="E2386">
        <v>22.497368966225899</v>
      </c>
      <c r="F2386">
        <v>0.35986419244940998</v>
      </c>
      <c r="G2386">
        <v>0.76330158879754195</v>
      </c>
      <c r="H2386">
        <v>18.892945544554401</v>
      </c>
      <c r="I2386">
        <v>10.470663811563099</v>
      </c>
    </row>
    <row r="2387" spans="1:9" x14ac:dyDescent="0.25">
      <c r="A2387">
        <v>2385</v>
      </c>
      <c r="B2387">
        <v>29.3857649442755</v>
      </c>
      <c r="C2387">
        <v>174.68552036199</v>
      </c>
      <c r="D2387">
        <v>58.957552278529299</v>
      </c>
      <c r="E2387">
        <v>7.6579326839423896</v>
      </c>
      <c r="F2387">
        <v>0.171666387983093</v>
      </c>
      <c r="G2387">
        <v>0.92773041070588702</v>
      </c>
      <c r="H2387">
        <v>16.3653136531365</v>
      </c>
      <c r="I2387">
        <v>2.9506475323766099</v>
      </c>
    </row>
    <row r="2388" spans="1:9" x14ac:dyDescent="0.25">
      <c r="A2388">
        <v>2386</v>
      </c>
      <c r="B2388">
        <v>33.7068317488392</v>
      </c>
      <c r="C2388">
        <v>176.142726149184</v>
      </c>
      <c r="D2388">
        <v>54.572353379580001</v>
      </c>
      <c r="E2388">
        <v>5.6435631499018601</v>
      </c>
      <c r="F2388">
        <v>0.19711461055367699</v>
      </c>
      <c r="G2388">
        <v>0.92938985870847701</v>
      </c>
      <c r="H2388">
        <v>13.9813463098134</v>
      </c>
      <c r="I2388">
        <v>2.7083620096352301</v>
      </c>
    </row>
    <row r="2389" spans="1:9" x14ac:dyDescent="0.25">
      <c r="A2389">
        <v>2387</v>
      </c>
      <c r="B2389">
        <v>52.846622369878098</v>
      </c>
      <c r="C2389">
        <v>114.827869815532</v>
      </c>
      <c r="D2389">
        <v>49.766242492133799</v>
      </c>
      <c r="E2389">
        <v>5.32632611365407</v>
      </c>
      <c r="F2389">
        <v>0.31651212660810601</v>
      </c>
      <c r="G2389">
        <v>0.92212139716386199</v>
      </c>
      <c r="H2389">
        <v>15.1035883547731</v>
      </c>
      <c r="I2389">
        <v>3.08979253112033</v>
      </c>
    </row>
    <row r="2390" spans="1:9" x14ac:dyDescent="0.25">
      <c r="A2390">
        <v>2388</v>
      </c>
      <c r="B2390">
        <v>54.827558899227803</v>
      </c>
      <c r="C2390">
        <v>162.06156755620901</v>
      </c>
      <c r="D2390">
        <v>54.493492153201899</v>
      </c>
      <c r="E2390">
        <v>5.5676359691073403</v>
      </c>
      <c r="F2390">
        <v>0.30748575847997101</v>
      </c>
      <c r="G2390">
        <v>0.93669819865397697</v>
      </c>
      <c r="H2390">
        <v>17.276668960770799</v>
      </c>
      <c r="I2390">
        <v>2.7361864577054398</v>
      </c>
    </row>
    <row r="2391" spans="1:9" x14ac:dyDescent="0.25">
      <c r="A2391">
        <v>2389</v>
      </c>
      <c r="B2391">
        <v>59.929158401813503</v>
      </c>
      <c r="C2391">
        <v>158.80921547330601</v>
      </c>
      <c r="D2391">
        <v>51.4774352055055</v>
      </c>
      <c r="E2391">
        <v>5.80055246833028</v>
      </c>
      <c r="F2391">
        <v>0.36885263681217401</v>
      </c>
      <c r="G2391">
        <v>0.93833408619833603</v>
      </c>
      <c r="H2391">
        <v>15.953156822810501</v>
      </c>
      <c r="I2391">
        <v>2.8904994760740399</v>
      </c>
    </row>
    <row r="2392" spans="1:9" x14ac:dyDescent="0.25">
      <c r="A2392">
        <v>2390</v>
      </c>
      <c r="B2392">
        <v>76.563701067615597</v>
      </c>
      <c r="C2392">
        <v>166.53561444705301</v>
      </c>
      <c r="D2392">
        <v>30.7469421756829</v>
      </c>
      <c r="E2392">
        <v>14.5030064269158</v>
      </c>
      <c r="F2392">
        <v>0.49221918371335499</v>
      </c>
      <c r="G2392">
        <v>0.86580565248111496</v>
      </c>
      <c r="H2392">
        <v>8.9247038917089601</v>
      </c>
      <c r="I2392">
        <v>6.2801465689540299</v>
      </c>
    </row>
    <row r="2393" spans="1:9" x14ac:dyDescent="0.25">
      <c r="A2393">
        <v>2391</v>
      </c>
      <c r="B2393">
        <v>61.277582159624401</v>
      </c>
      <c r="C2393">
        <v>161.94368477869699</v>
      </c>
      <c r="D2393">
        <v>42.638479918715198</v>
      </c>
      <c r="E2393">
        <v>13.263598193322499</v>
      </c>
      <c r="F2393">
        <v>0.38368784276429702</v>
      </c>
      <c r="G2393">
        <v>0.86334896672466199</v>
      </c>
      <c r="H2393">
        <v>12.1134163208852</v>
      </c>
      <c r="I2393">
        <v>4.5908835115362896</v>
      </c>
    </row>
    <row r="2394" spans="1:9" x14ac:dyDescent="0.25">
      <c r="A2394">
        <v>2392</v>
      </c>
      <c r="B2394">
        <v>66.104163442191606</v>
      </c>
      <c r="C2394">
        <v>148.886784351145</v>
      </c>
      <c r="D2394">
        <v>38.799611372375502</v>
      </c>
      <c r="E2394">
        <v>11.853499907401799</v>
      </c>
      <c r="F2394">
        <v>0.42018578399408102</v>
      </c>
      <c r="G2394">
        <v>0.86482188052972297</v>
      </c>
      <c r="H2394">
        <v>10.965517241379301</v>
      </c>
      <c r="I2394">
        <v>4.62938200216841</v>
      </c>
    </row>
    <row r="2395" spans="1:9" x14ac:dyDescent="0.25">
      <c r="A2395">
        <v>2393</v>
      </c>
      <c r="B2395">
        <v>68.439370324189497</v>
      </c>
      <c r="C2395">
        <v>111.899616368286</v>
      </c>
      <c r="D2395">
        <v>30.343587937863798</v>
      </c>
      <c r="E2395">
        <v>9.2305341251243291</v>
      </c>
      <c r="F2395">
        <v>0.45781615387678098</v>
      </c>
      <c r="G2395">
        <v>0.80041579597596102</v>
      </c>
      <c r="H2395">
        <v>9.0295629820051406</v>
      </c>
      <c r="I2395">
        <v>4.1932006633499102</v>
      </c>
    </row>
    <row r="2396" spans="1:9" x14ac:dyDescent="0.25">
      <c r="A2396">
        <v>2394</v>
      </c>
      <c r="B2396">
        <v>88.614598025387807</v>
      </c>
      <c r="C2396">
        <v>157.13730779606101</v>
      </c>
      <c r="D2396">
        <v>28.115679515995598</v>
      </c>
      <c r="E2396">
        <v>12.57444980018</v>
      </c>
      <c r="F2396">
        <v>0.57260107926807002</v>
      </c>
      <c r="G2396">
        <v>0.85390785928927204</v>
      </c>
      <c r="H2396">
        <v>7.7746478873239404</v>
      </c>
      <c r="I2396">
        <v>4.86666666666666</v>
      </c>
    </row>
    <row r="2397" spans="1:9" x14ac:dyDescent="0.25">
      <c r="A2397">
        <v>2395</v>
      </c>
      <c r="B2397">
        <v>73.665206079693206</v>
      </c>
      <c r="C2397">
        <v>130.528907068389</v>
      </c>
      <c r="D2397">
        <v>40.533771770744202</v>
      </c>
      <c r="E2397">
        <v>6.0382756926690604</v>
      </c>
      <c r="F2397">
        <v>0.45686032949265998</v>
      </c>
      <c r="G2397">
        <v>0.92757597274142101</v>
      </c>
      <c r="H2397">
        <v>10.0609220636663</v>
      </c>
      <c r="I2397">
        <v>3.6137250873227802</v>
      </c>
    </row>
    <row r="2398" spans="1:9" x14ac:dyDescent="0.25">
      <c r="A2398">
        <v>2396</v>
      </c>
      <c r="B2398">
        <v>69.084642955610704</v>
      </c>
      <c r="C2398">
        <v>185.29944727430299</v>
      </c>
      <c r="D2398">
        <v>39.5458714407049</v>
      </c>
      <c r="E2398">
        <v>9.4377648430060308</v>
      </c>
      <c r="F2398">
        <v>0.41186710928582798</v>
      </c>
      <c r="G2398">
        <v>0.90342004294779699</v>
      </c>
      <c r="H2398">
        <v>11.1530815109343</v>
      </c>
      <c r="I2398">
        <v>3.8783124128312401</v>
      </c>
    </row>
    <row r="2399" spans="1:9" x14ac:dyDescent="0.25">
      <c r="A2399">
        <v>2397</v>
      </c>
      <c r="B2399">
        <v>93.456196826856697</v>
      </c>
      <c r="C2399">
        <v>145.53016241299301</v>
      </c>
      <c r="D2399">
        <v>27.605854424500901</v>
      </c>
      <c r="E2399">
        <v>19.2674396607819</v>
      </c>
      <c r="F2399">
        <v>0.55045334219086095</v>
      </c>
      <c r="G2399">
        <v>0.77653158321532301</v>
      </c>
      <c r="H2399">
        <v>6.4650170648464096</v>
      </c>
      <c r="I2399">
        <v>7.4316770186335397</v>
      </c>
    </row>
    <row r="2400" spans="1:9" x14ac:dyDescent="0.25">
      <c r="A2400">
        <v>2398</v>
      </c>
      <c r="B2400">
        <v>60.830719818628303</v>
      </c>
      <c r="C2400">
        <v>179.87567048274701</v>
      </c>
      <c r="D2400">
        <v>52.806004557691402</v>
      </c>
      <c r="E2400">
        <v>6.46560043920352</v>
      </c>
      <c r="F2400">
        <v>0.34864127132612599</v>
      </c>
      <c r="G2400">
        <v>0.93627423278873301</v>
      </c>
      <c r="H2400">
        <v>13.830014224751</v>
      </c>
      <c r="I2400">
        <v>3.1948648648648601</v>
      </c>
    </row>
    <row r="2401" spans="1:9" x14ac:dyDescent="0.25">
      <c r="A2401">
        <v>2399</v>
      </c>
      <c r="B2401">
        <v>60.863754101191503</v>
      </c>
      <c r="C2401">
        <v>137.17201091591301</v>
      </c>
      <c r="D2401">
        <v>47.846632722742903</v>
      </c>
      <c r="E2401">
        <v>15.0915892613565</v>
      </c>
      <c r="F2401">
        <v>0.36252198512231998</v>
      </c>
      <c r="G2401">
        <v>0.82409206709082905</v>
      </c>
      <c r="H2401">
        <v>12.5956175298804</v>
      </c>
      <c r="I2401">
        <v>5.4788186157517904</v>
      </c>
    </row>
    <row r="2402" spans="1:9" x14ac:dyDescent="0.25">
      <c r="A2402">
        <v>2400</v>
      </c>
      <c r="B2402">
        <v>92.137718777810704</v>
      </c>
      <c r="C2402">
        <v>120.221530802738</v>
      </c>
      <c r="D2402">
        <v>27.748888834909401</v>
      </c>
      <c r="E2402">
        <v>23.6116528323282</v>
      </c>
      <c r="F2402">
        <v>0.55465050564156004</v>
      </c>
      <c r="G2402">
        <v>0.68307928978116905</v>
      </c>
      <c r="H2402">
        <v>6.0893260238632703</v>
      </c>
      <c r="I2402">
        <v>7.1226575809199302</v>
      </c>
    </row>
    <row r="2403" spans="1:9" x14ac:dyDescent="0.25">
      <c r="A2403">
        <v>2401</v>
      </c>
      <c r="B2403">
        <v>51.621528574707298</v>
      </c>
      <c r="C2403">
        <v>144.46548160396799</v>
      </c>
      <c r="D2403">
        <v>45.6580397285665</v>
      </c>
      <c r="E2403">
        <v>13.648486519966101</v>
      </c>
      <c r="F2403">
        <v>0.32587822103293002</v>
      </c>
      <c r="G2403">
        <v>0.81296054175488097</v>
      </c>
      <c r="H2403">
        <v>11.970873786407701</v>
      </c>
      <c r="I2403">
        <v>3.1048034934497801</v>
      </c>
    </row>
    <row r="2404" spans="1:9" x14ac:dyDescent="0.25">
      <c r="A2404">
        <v>2402</v>
      </c>
      <c r="B2404">
        <v>43.927405857740503</v>
      </c>
      <c r="C2404">
        <v>131.67184905660301</v>
      </c>
      <c r="D2404">
        <v>48.490492379272901</v>
      </c>
      <c r="E2404">
        <v>7.0803529020462701</v>
      </c>
      <c r="F2404">
        <v>0.27587462488382097</v>
      </c>
      <c r="G2404">
        <v>0.90046757322843096</v>
      </c>
      <c r="H2404">
        <v>11.149289099525999</v>
      </c>
      <c r="I2404">
        <v>3.4973183812774198</v>
      </c>
    </row>
    <row r="2405" spans="1:9" x14ac:dyDescent="0.25">
      <c r="A2405">
        <v>2403</v>
      </c>
      <c r="B2405">
        <v>68.4223356942843</v>
      </c>
      <c r="C2405">
        <v>199.41493280238899</v>
      </c>
      <c r="D2405">
        <v>39.827327030998198</v>
      </c>
      <c r="E2405">
        <v>7.50246765815558</v>
      </c>
      <c r="F2405">
        <v>0.42312238338215602</v>
      </c>
      <c r="G2405">
        <v>0.93496990200993602</v>
      </c>
      <c r="H2405">
        <v>9.9660038486209093</v>
      </c>
      <c r="I2405">
        <v>3.6415275379005898</v>
      </c>
    </row>
    <row r="2406" spans="1:9" x14ac:dyDescent="0.25">
      <c r="A2406">
        <v>2404</v>
      </c>
      <c r="B2406">
        <v>57.501934086337599</v>
      </c>
      <c r="C2406">
        <v>174.38987173816801</v>
      </c>
      <c r="D2406">
        <v>40.291909336659799</v>
      </c>
      <c r="E2406">
        <v>14.0755170983238</v>
      </c>
      <c r="F2406">
        <v>0.35347460801705</v>
      </c>
      <c r="G2406">
        <v>0.84022907638620803</v>
      </c>
      <c r="H2406">
        <v>7.9113300492610801</v>
      </c>
      <c r="I2406">
        <v>3.5865354080660499</v>
      </c>
    </row>
    <row r="2407" spans="1:9" x14ac:dyDescent="0.25">
      <c r="A2407">
        <v>2405</v>
      </c>
      <c r="B2407">
        <v>58.817527919742503</v>
      </c>
      <c r="C2407">
        <v>182.141185476815</v>
      </c>
      <c r="D2407">
        <v>43.420176373153801</v>
      </c>
      <c r="E2407">
        <v>4.6952938566820901</v>
      </c>
      <c r="F2407">
        <v>0.36940738071371798</v>
      </c>
      <c r="G2407">
        <v>0.94533173612756505</v>
      </c>
      <c r="H2407">
        <v>10.4235624123422</v>
      </c>
      <c r="I2407">
        <v>2.6518388791593601</v>
      </c>
    </row>
    <row r="2408" spans="1:9" x14ac:dyDescent="0.25">
      <c r="A2408">
        <v>2406</v>
      </c>
      <c r="B2408">
        <v>54.331225296442597</v>
      </c>
      <c r="C2408">
        <v>168.545897711311</v>
      </c>
      <c r="D2408">
        <v>55.078770837848502</v>
      </c>
      <c r="E2408">
        <v>8.9737860601030608</v>
      </c>
      <c r="F2408">
        <v>0.32143877693769901</v>
      </c>
      <c r="G2408">
        <v>0.91710623659226298</v>
      </c>
      <c r="H2408">
        <v>18.7392211404728</v>
      </c>
      <c r="I2408">
        <v>3.8497865528281698</v>
      </c>
    </row>
    <row r="2409" spans="1:9" x14ac:dyDescent="0.25">
      <c r="A2409">
        <v>2407</v>
      </c>
      <c r="B2409">
        <v>59.467431711653397</v>
      </c>
      <c r="C2409">
        <v>169.641673403395</v>
      </c>
      <c r="D2409">
        <v>50.619874400331</v>
      </c>
      <c r="E2409">
        <v>8.5091108898563803</v>
      </c>
      <c r="F2409">
        <v>0.35999145322577403</v>
      </c>
      <c r="G2409">
        <v>0.91289247416117802</v>
      </c>
      <c r="H2409">
        <v>16.235294117647001</v>
      </c>
      <c r="I2409">
        <v>3.75026511134676</v>
      </c>
    </row>
    <row r="2410" spans="1:9" x14ac:dyDescent="0.25">
      <c r="A2410">
        <v>2408</v>
      </c>
      <c r="B2410">
        <v>67.571484604824406</v>
      </c>
      <c r="C2410">
        <v>110.98340990301099</v>
      </c>
      <c r="D2410">
        <v>51.153203258368301</v>
      </c>
      <c r="E2410">
        <v>6.2074542805388404</v>
      </c>
      <c r="F2410">
        <v>0.407481251730064</v>
      </c>
      <c r="G2410">
        <v>0.90484834433537698</v>
      </c>
      <c r="H2410">
        <v>19.512353706111799</v>
      </c>
      <c r="I2410">
        <v>3.8547612319864299</v>
      </c>
    </row>
    <row r="2411" spans="1:9" x14ac:dyDescent="0.25">
      <c r="A2411">
        <v>2409</v>
      </c>
      <c r="B2411">
        <v>60.041488372092999</v>
      </c>
      <c r="C2411">
        <v>157.44308943089399</v>
      </c>
      <c r="D2411">
        <v>54.872786301824398</v>
      </c>
      <c r="E2411">
        <v>18.044513979721302</v>
      </c>
      <c r="F2411">
        <v>0.33306877553158798</v>
      </c>
      <c r="G2411">
        <v>0.78352484124628197</v>
      </c>
      <c r="H2411">
        <v>16.755415793151599</v>
      </c>
      <c r="I2411">
        <v>5.9230769230769198</v>
      </c>
    </row>
    <row r="2412" spans="1:9" x14ac:dyDescent="0.25">
      <c r="A2412">
        <v>2410</v>
      </c>
      <c r="B2412">
        <v>73.330049261083701</v>
      </c>
      <c r="C2412">
        <v>186.28614269648801</v>
      </c>
      <c r="D2412">
        <v>53.902059222828001</v>
      </c>
      <c r="E2412">
        <v>12.506704529875901</v>
      </c>
      <c r="F2412">
        <v>0.42076654480494602</v>
      </c>
      <c r="G2412">
        <v>0.87537280977639897</v>
      </c>
      <c r="H2412">
        <v>20.9005576208178</v>
      </c>
      <c r="I2412">
        <v>4.30656013456686</v>
      </c>
    </row>
    <row r="2413" spans="1:9" x14ac:dyDescent="0.25">
      <c r="A2413">
        <v>2411</v>
      </c>
      <c r="B2413">
        <v>61.784987521597202</v>
      </c>
      <c r="C2413">
        <v>127.80959812719399</v>
      </c>
      <c r="D2413">
        <v>56.949635458491002</v>
      </c>
      <c r="E2413">
        <v>9.6728434712414906</v>
      </c>
      <c r="F2413">
        <v>0.39003774928823198</v>
      </c>
      <c r="G2413">
        <v>0.86461459373479899</v>
      </c>
      <c r="H2413">
        <v>22.328767123287601</v>
      </c>
      <c r="I2413">
        <v>3.8858342878961398</v>
      </c>
    </row>
    <row r="2414" spans="1:9" x14ac:dyDescent="0.25">
      <c r="A2414">
        <v>2412</v>
      </c>
      <c r="B2414">
        <v>57.926447726389398</v>
      </c>
      <c r="C2414">
        <v>154.78525641025601</v>
      </c>
      <c r="D2414">
        <v>48.9617797021521</v>
      </c>
      <c r="E2414">
        <v>16.130574086649599</v>
      </c>
      <c r="F2414">
        <v>0.350794348785546</v>
      </c>
      <c r="G2414">
        <v>0.80879803574360198</v>
      </c>
      <c r="H2414">
        <v>14.8966803431555</v>
      </c>
      <c r="I2414">
        <v>6.3582089552238799</v>
      </c>
    </row>
    <row r="2415" spans="1:9" x14ac:dyDescent="0.25">
      <c r="A2415">
        <v>2413</v>
      </c>
      <c r="B2415">
        <v>55.297354948805399</v>
      </c>
      <c r="C2415">
        <v>159.85054347825999</v>
      </c>
      <c r="D2415">
        <v>57.6663357142385</v>
      </c>
      <c r="E2415">
        <v>14.5346961020603</v>
      </c>
      <c r="F2415">
        <v>0.32431397589125999</v>
      </c>
      <c r="G2415">
        <v>0.82624870912260795</v>
      </c>
      <c r="H2415">
        <v>17.5205070842654</v>
      </c>
      <c r="I2415">
        <v>5.0905077262693101</v>
      </c>
    </row>
    <row r="2416" spans="1:9" x14ac:dyDescent="0.25">
      <c r="A2416">
        <v>2414</v>
      </c>
      <c r="B2416">
        <v>62.438814531548701</v>
      </c>
      <c r="C2416">
        <v>111.41592184577</v>
      </c>
      <c r="D2416">
        <v>53.013127421243702</v>
      </c>
      <c r="E2416">
        <v>9.8413955165681894</v>
      </c>
      <c r="F2416">
        <v>0.34774371211958699</v>
      </c>
      <c r="G2416">
        <v>0.84335055002029902</v>
      </c>
      <c r="H2416">
        <v>16.185341789992901</v>
      </c>
      <c r="I2416">
        <v>4.6506825341267</v>
      </c>
    </row>
    <row r="2417" spans="1:9" x14ac:dyDescent="0.25">
      <c r="A2417">
        <v>2415</v>
      </c>
      <c r="B2417">
        <v>51.756466756083498</v>
      </c>
      <c r="C2417">
        <v>184.46913183279699</v>
      </c>
      <c r="D2417">
        <v>52.719382605434703</v>
      </c>
      <c r="E2417">
        <v>6.61645912453218</v>
      </c>
      <c r="F2417">
        <v>0.29386841076165798</v>
      </c>
      <c r="G2417">
        <v>0.92673085554871104</v>
      </c>
      <c r="H2417">
        <v>14.7348105789849</v>
      </c>
      <c r="I2417">
        <v>3.0994905603835701</v>
      </c>
    </row>
    <row r="2418" spans="1:9" x14ac:dyDescent="0.25">
      <c r="A2418">
        <v>2416</v>
      </c>
      <c r="B2418">
        <v>38.014366956001197</v>
      </c>
      <c r="C2418">
        <v>196.502424106809</v>
      </c>
      <c r="D2418">
        <v>47.093658878458399</v>
      </c>
      <c r="E2418">
        <v>5.8990800191678598</v>
      </c>
      <c r="F2418">
        <v>0.23878455034380699</v>
      </c>
      <c r="G2418">
        <v>0.93430422376632005</v>
      </c>
      <c r="H2418">
        <v>10.4128113879003</v>
      </c>
      <c r="I2418">
        <v>2.5005797101449199</v>
      </c>
    </row>
    <row r="2419" spans="1:9" x14ac:dyDescent="0.25">
      <c r="A2419">
        <v>2417</v>
      </c>
      <c r="B2419">
        <v>52.767308480131</v>
      </c>
      <c r="C2419">
        <v>113.766825649178</v>
      </c>
      <c r="D2419">
        <v>46.678240519396802</v>
      </c>
      <c r="E2419">
        <v>37.207421432562697</v>
      </c>
      <c r="F2419">
        <v>0.30330998648823199</v>
      </c>
      <c r="G2419">
        <v>0.61502639529175795</v>
      </c>
      <c r="H2419">
        <v>8.47616438356164</v>
      </c>
      <c r="I2419">
        <v>15.020718232044199</v>
      </c>
    </row>
    <row r="2420" spans="1:9" x14ac:dyDescent="0.25">
      <c r="A2420">
        <v>2418</v>
      </c>
      <c r="B2420">
        <v>74.327495252162905</v>
      </c>
      <c r="C2420">
        <v>152.41179071481201</v>
      </c>
      <c r="D2420">
        <v>40.415514143202998</v>
      </c>
      <c r="E2420">
        <v>13.1764493175019</v>
      </c>
      <c r="F2420">
        <v>0.40817369119507102</v>
      </c>
      <c r="G2420">
        <v>0.83025282618026996</v>
      </c>
      <c r="H2420">
        <v>8.9457831325301207</v>
      </c>
      <c r="I2420">
        <v>3.6542137271937398</v>
      </c>
    </row>
    <row r="2421" spans="1:9" x14ac:dyDescent="0.25">
      <c r="A2421">
        <v>2419</v>
      </c>
      <c r="B2421">
        <v>85.930895056055803</v>
      </c>
      <c r="C2421">
        <v>147.27298437780499</v>
      </c>
      <c r="D2421">
        <v>42.730698832977701</v>
      </c>
      <c r="E2421">
        <v>12.130545770772899</v>
      </c>
      <c r="F2421">
        <v>0.46701228608325601</v>
      </c>
      <c r="G2421">
        <v>0.85381411254037398</v>
      </c>
      <c r="H2421">
        <v>9.9987195902688804</v>
      </c>
      <c r="I2421">
        <v>4.4068899521531097</v>
      </c>
    </row>
    <row r="2422" spans="1:9" x14ac:dyDescent="0.25">
      <c r="A2422">
        <v>2420</v>
      </c>
      <c r="B2422">
        <v>52.141842572499499</v>
      </c>
      <c r="C2422">
        <v>149.444027986007</v>
      </c>
      <c r="D2422">
        <v>51.2594802347867</v>
      </c>
      <c r="E2422">
        <v>19.304691134409001</v>
      </c>
      <c r="F2422">
        <v>0.30711095506562702</v>
      </c>
      <c r="G2422">
        <v>0.82168448952388495</v>
      </c>
      <c r="H2422">
        <v>14.3147735708982</v>
      </c>
      <c r="I2422">
        <v>6.8979468599033797</v>
      </c>
    </row>
    <row r="2423" spans="1:9" x14ac:dyDescent="0.25">
      <c r="A2423">
        <v>2421</v>
      </c>
      <c r="B2423">
        <v>66.1091489361702</v>
      </c>
      <c r="C2423">
        <v>143.594576219972</v>
      </c>
      <c r="D2423">
        <v>58.347247881974901</v>
      </c>
      <c r="E2423">
        <v>16.033940714733099</v>
      </c>
      <c r="F2423">
        <v>0.36844880047355499</v>
      </c>
      <c r="G2423">
        <v>0.84057814167916201</v>
      </c>
      <c r="H2423">
        <v>18.381589299763899</v>
      </c>
      <c r="I2423">
        <v>5.7368288379127801</v>
      </c>
    </row>
    <row r="2424" spans="1:9" x14ac:dyDescent="0.25">
      <c r="A2424">
        <v>2422</v>
      </c>
      <c r="B2424">
        <v>91.772883952508593</v>
      </c>
      <c r="C2424">
        <v>145.79025286362599</v>
      </c>
      <c r="D2424">
        <v>42.865411392437899</v>
      </c>
      <c r="E2424">
        <v>12.4790535797896</v>
      </c>
      <c r="F2424">
        <v>0.46920665260281302</v>
      </c>
      <c r="G2424">
        <v>0.85510599091282902</v>
      </c>
      <c r="H2424">
        <v>10.4578665367754</v>
      </c>
      <c r="I2424">
        <v>4.5435897435897399</v>
      </c>
    </row>
    <row r="2425" spans="1:9" x14ac:dyDescent="0.25">
      <c r="A2425">
        <v>2423</v>
      </c>
      <c r="B2425">
        <v>32.696901589340101</v>
      </c>
      <c r="C2425">
        <v>168.349118942731</v>
      </c>
      <c r="D2425">
        <v>44.263326178543103</v>
      </c>
      <c r="E2425">
        <v>6.8584079724063596</v>
      </c>
      <c r="F2425">
        <v>0.21096787959944399</v>
      </c>
      <c r="G2425">
        <v>0.92526203465110801</v>
      </c>
      <c r="H2425">
        <v>8.4359304571796496</v>
      </c>
      <c r="I2425">
        <v>3.2487539646579</v>
      </c>
    </row>
    <row r="2426" spans="1:9" x14ac:dyDescent="0.25">
      <c r="A2426">
        <v>2424</v>
      </c>
      <c r="B2426">
        <v>46.079633027522902</v>
      </c>
      <c r="C2426">
        <v>175.74691166428701</v>
      </c>
      <c r="D2426">
        <v>47.8428293759901</v>
      </c>
      <c r="E2426">
        <v>5.5691360512811698</v>
      </c>
      <c r="F2426">
        <v>0.26339730471009698</v>
      </c>
      <c r="G2426">
        <v>0.94022594452799202</v>
      </c>
      <c r="H2426">
        <v>9.6157112526539201</v>
      </c>
      <c r="I2426">
        <v>3.0199194270367</v>
      </c>
    </row>
    <row r="2427" spans="1:9" x14ac:dyDescent="0.25">
      <c r="A2427">
        <v>2425</v>
      </c>
      <c r="B2427">
        <v>57.484290101582801</v>
      </c>
      <c r="C2427">
        <v>189.473687397807</v>
      </c>
      <c r="D2427">
        <v>49.513541898301497</v>
      </c>
      <c r="E2427">
        <v>5.6968829777843197</v>
      </c>
      <c r="F2427">
        <v>0.32399775295125299</v>
      </c>
      <c r="G2427">
        <v>0.93677762680142396</v>
      </c>
      <c r="H2427">
        <v>11.3830734966592</v>
      </c>
      <c r="I2427">
        <v>2.7144893111638901</v>
      </c>
    </row>
    <row r="2428" spans="1:9" x14ac:dyDescent="0.25">
      <c r="A2428">
        <v>2426</v>
      </c>
      <c r="B2428">
        <v>67.629195524773493</v>
      </c>
      <c r="C2428">
        <v>153.821290972675</v>
      </c>
      <c r="D2428">
        <v>47.609276979635503</v>
      </c>
      <c r="E2428">
        <v>7.93804629221487</v>
      </c>
      <c r="F2428">
        <v>0.34105993562731401</v>
      </c>
      <c r="G2428">
        <v>0.92593478323957901</v>
      </c>
      <c r="H2428">
        <v>10.5435540069686</v>
      </c>
      <c r="I2428">
        <v>4.0699183588025898</v>
      </c>
    </row>
    <row r="2429" spans="1:9" x14ac:dyDescent="0.25">
      <c r="A2429">
        <v>2427</v>
      </c>
      <c r="B2429">
        <v>85.829686442589605</v>
      </c>
      <c r="C2429">
        <v>146.23986652272001</v>
      </c>
      <c r="D2429">
        <v>45.588726462161503</v>
      </c>
      <c r="E2429">
        <v>8.8742844875693798</v>
      </c>
      <c r="F2429">
        <v>0.41892461951491</v>
      </c>
      <c r="G2429">
        <v>0.898373003921207</v>
      </c>
      <c r="H2429">
        <v>10.3324873096446</v>
      </c>
      <c r="I2429">
        <v>3.6650859513929999</v>
      </c>
    </row>
    <row r="2430" spans="1:9" x14ac:dyDescent="0.25">
      <c r="A2430">
        <v>2428</v>
      </c>
      <c r="B2430">
        <v>71.154404486967906</v>
      </c>
      <c r="C2430">
        <v>188.23692602040799</v>
      </c>
      <c r="D2430">
        <v>47.631616499064997</v>
      </c>
      <c r="E2430">
        <v>7.5662344939386799</v>
      </c>
      <c r="F2430">
        <v>0.36091649558278699</v>
      </c>
      <c r="G2430">
        <v>0.92336141982025699</v>
      </c>
      <c r="H2430">
        <v>8.8292207792207797</v>
      </c>
      <c r="I2430">
        <v>3.4048582995951402</v>
      </c>
    </row>
    <row r="2431" spans="1:9" x14ac:dyDescent="0.25">
      <c r="A2431">
        <v>2429</v>
      </c>
      <c r="B2431">
        <v>57.333037694013299</v>
      </c>
      <c r="C2431">
        <v>110.46299559471299</v>
      </c>
      <c r="D2431">
        <v>28.9242907718731</v>
      </c>
      <c r="E2431">
        <v>9.1767400411581797</v>
      </c>
      <c r="F2431">
        <v>0.39975964190199398</v>
      </c>
      <c r="G2431">
        <v>0.84256094638399703</v>
      </c>
      <c r="H2431">
        <v>5.5579112681586098</v>
      </c>
      <c r="I2431">
        <v>3.7753246753246699</v>
      </c>
    </row>
    <row r="2432" spans="1:9" x14ac:dyDescent="0.25">
      <c r="A2432">
        <v>2430</v>
      </c>
      <c r="B2432">
        <v>36.280140289346697</v>
      </c>
      <c r="C2432">
        <v>157.066659405293</v>
      </c>
      <c r="D2432">
        <v>31.949967854104599</v>
      </c>
      <c r="E2432">
        <v>8.1598455642940007</v>
      </c>
      <c r="F2432">
        <v>0.26310995161506501</v>
      </c>
      <c r="G2432">
        <v>0.89008560632537104</v>
      </c>
      <c r="H2432">
        <v>6.1414333175130498</v>
      </c>
      <c r="I2432">
        <v>3.4641791044776098</v>
      </c>
    </row>
    <row r="2433" spans="1:9" x14ac:dyDescent="0.25">
      <c r="A2433">
        <v>2431</v>
      </c>
      <c r="B2433">
        <v>39.606043410412802</v>
      </c>
      <c r="C2433">
        <v>174.646765249537</v>
      </c>
      <c r="D2433">
        <v>37.301669463371397</v>
      </c>
      <c r="E2433">
        <v>6.18692542041377</v>
      </c>
      <c r="F2433">
        <v>0.30118030810975299</v>
      </c>
      <c r="G2433">
        <v>0.92835309073812899</v>
      </c>
      <c r="H2433">
        <v>8.2176991150442404</v>
      </c>
      <c r="I2433">
        <v>2.8857852265673398</v>
      </c>
    </row>
    <row r="2434" spans="1:9" x14ac:dyDescent="0.25">
      <c r="A2434">
        <v>2432</v>
      </c>
      <c r="B2434">
        <v>39.599268609177699</v>
      </c>
      <c r="C2434">
        <v>151.39556628893399</v>
      </c>
      <c r="D2434">
        <v>40.124206436123401</v>
      </c>
      <c r="E2434">
        <v>10.7460756395049</v>
      </c>
      <c r="F2434">
        <v>0.27300369682423897</v>
      </c>
      <c r="G2434">
        <v>0.865983546011031</v>
      </c>
      <c r="H2434">
        <v>8.5766355140186903</v>
      </c>
      <c r="I2434">
        <v>4.1887432188065103</v>
      </c>
    </row>
    <row r="2435" spans="1:9" x14ac:dyDescent="0.25">
      <c r="A2435">
        <v>2433</v>
      </c>
      <c r="B2435">
        <v>40.834111351474398</v>
      </c>
      <c r="C2435">
        <v>141.845683906169</v>
      </c>
      <c r="D2435">
        <v>39.3965915736092</v>
      </c>
      <c r="E2435">
        <v>6.8188969008505698</v>
      </c>
      <c r="F2435">
        <v>0.27280136358228002</v>
      </c>
      <c r="G2435">
        <v>0.90104811443124999</v>
      </c>
      <c r="H2435">
        <v>7.8308433734939698</v>
      </c>
      <c r="I2435">
        <v>3.2363238512035002</v>
      </c>
    </row>
    <row r="2436" spans="1:9" x14ac:dyDescent="0.25">
      <c r="A2436">
        <v>2434</v>
      </c>
      <c r="B2436">
        <v>94.400316957210705</v>
      </c>
      <c r="C2436">
        <v>170.233604407135</v>
      </c>
      <c r="D2436">
        <v>25.227194297014599</v>
      </c>
      <c r="E2436">
        <v>11.244249537735399</v>
      </c>
      <c r="F2436">
        <v>0.62850060054497703</v>
      </c>
      <c r="G2436">
        <v>0.87190410783415295</v>
      </c>
      <c r="H2436">
        <v>8.9541108986615594</v>
      </c>
      <c r="I2436">
        <v>4.6111553784860497</v>
      </c>
    </row>
    <row r="2437" spans="1:9" x14ac:dyDescent="0.25">
      <c r="A2437">
        <v>2435</v>
      </c>
      <c r="B2437">
        <v>85.240476979132097</v>
      </c>
      <c r="C2437">
        <v>206.88266666666601</v>
      </c>
      <c r="D2437">
        <v>31.485851972244198</v>
      </c>
      <c r="E2437">
        <v>4.9944572125579896</v>
      </c>
      <c r="F2437">
        <v>0.561644069095243</v>
      </c>
      <c r="G2437">
        <v>0.95191303376205605</v>
      </c>
      <c r="H2437">
        <v>10.8038176033934</v>
      </c>
      <c r="I2437">
        <v>2.6060462919225298</v>
      </c>
    </row>
    <row r="2438" spans="1:9" x14ac:dyDescent="0.25">
      <c r="A2438">
        <v>2436</v>
      </c>
      <c r="B2438">
        <v>36.8614424865929</v>
      </c>
      <c r="C2438">
        <v>168.54388336390801</v>
      </c>
      <c r="D2438">
        <v>40.261367489965899</v>
      </c>
      <c r="E2438">
        <v>8.1369745891172194</v>
      </c>
      <c r="F2438">
        <v>0.25552471646342501</v>
      </c>
      <c r="G2438">
        <v>0.91151568695074503</v>
      </c>
      <c r="H2438">
        <v>8.08174904942965</v>
      </c>
      <c r="I2438">
        <v>3.5066624365482202</v>
      </c>
    </row>
    <row r="2439" spans="1:9" x14ac:dyDescent="0.25">
      <c r="A2439">
        <v>2437</v>
      </c>
      <c r="B2439">
        <v>44.688888888888798</v>
      </c>
      <c r="C2439">
        <v>164.89009497964699</v>
      </c>
      <c r="D2439">
        <v>31.661786459710701</v>
      </c>
      <c r="E2439">
        <v>17.616119910565601</v>
      </c>
      <c r="F2439">
        <v>0.30336761327480999</v>
      </c>
      <c r="G2439">
        <v>0.80657110892623896</v>
      </c>
      <c r="H2439">
        <v>6.3913955928646304</v>
      </c>
      <c r="I2439">
        <v>6.2328519855595603</v>
      </c>
    </row>
    <row r="2440" spans="1:9" x14ac:dyDescent="0.25">
      <c r="A2440">
        <v>2438</v>
      </c>
      <c r="B2440">
        <v>46.394931227712597</v>
      </c>
      <c r="C2440">
        <v>153.08411815068399</v>
      </c>
      <c r="D2440">
        <v>30.659543519840799</v>
      </c>
      <c r="E2440">
        <v>8.3513952913197809</v>
      </c>
      <c r="F2440">
        <v>0.30479602823372898</v>
      </c>
      <c r="G2440">
        <v>0.89527336496644405</v>
      </c>
      <c r="H2440">
        <v>6.3797399783315196</v>
      </c>
      <c r="I2440">
        <v>3.43774860779634</v>
      </c>
    </row>
    <row r="2441" spans="1:9" x14ac:dyDescent="0.25">
      <c r="A2441">
        <v>2439</v>
      </c>
      <c r="B2441">
        <v>88.233854520734198</v>
      </c>
      <c r="C2441">
        <v>196.292943732845</v>
      </c>
      <c r="D2441">
        <v>33.072235221192798</v>
      </c>
      <c r="E2441">
        <v>3.67528384116298</v>
      </c>
      <c r="F2441">
        <v>0.497358778510264</v>
      </c>
      <c r="G2441">
        <v>0.96306079856191695</v>
      </c>
      <c r="H2441">
        <v>7.1772293886707796</v>
      </c>
      <c r="I2441">
        <v>2.5766216804527602</v>
      </c>
    </row>
    <row r="2442" spans="1:9" x14ac:dyDescent="0.25">
      <c r="A2442">
        <v>2440</v>
      </c>
      <c r="B2442">
        <v>71.238141149247895</v>
      </c>
      <c r="C2442">
        <v>190.68041912246201</v>
      </c>
      <c r="D2442">
        <v>37.429817230400303</v>
      </c>
      <c r="E2442">
        <v>5.6216205033105098</v>
      </c>
      <c r="F2442">
        <v>0.40135982925833102</v>
      </c>
      <c r="G2442">
        <v>0.94226475984735103</v>
      </c>
      <c r="H2442">
        <v>7.8570347957639903</v>
      </c>
      <c r="I2442">
        <v>2.6545897927190301</v>
      </c>
    </row>
    <row r="2443" spans="1:9" x14ac:dyDescent="0.25">
      <c r="A2443">
        <v>2441</v>
      </c>
      <c r="B2443">
        <v>73.359606879606801</v>
      </c>
      <c r="C2443">
        <v>180.741531888922</v>
      </c>
      <c r="D2443">
        <v>42.0548277970315</v>
      </c>
      <c r="E2443">
        <v>6.3964094908626796</v>
      </c>
      <c r="F2443">
        <v>0.43979147981386402</v>
      </c>
      <c r="G2443">
        <v>0.92912642276364299</v>
      </c>
      <c r="H2443">
        <v>9.9185468451242809</v>
      </c>
      <c r="I2443">
        <v>2.9639175257731898</v>
      </c>
    </row>
    <row r="2444" spans="1:9" x14ac:dyDescent="0.25">
      <c r="A2444">
        <v>2442</v>
      </c>
      <c r="B2444">
        <v>48.337481426448697</v>
      </c>
      <c r="C2444">
        <v>126.54765291607301</v>
      </c>
      <c r="D2444">
        <v>50.438381746768897</v>
      </c>
      <c r="E2444">
        <v>12.899609739020301</v>
      </c>
      <c r="F2444">
        <v>0.29619695270072099</v>
      </c>
      <c r="G2444">
        <v>0.81518822224807697</v>
      </c>
      <c r="H2444">
        <v>12.978976874562001</v>
      </c>
      <c r="I2444">
        <v>4.94360902255639</v>
      </c>
    </row>
    <row r="2445" spans="1:9" x14ac:dyDescent="0.25">
      <c r="A2445">
        <v>2443</v>
      </c>
      <c r="B2445">
        <v>79.086913742210498</v>
      </c>
      <c r="C2445">
        <v>167.422497694908</v>
      </c>
      <c r="D2445">
        <v>32.9541655619472</v>
      </c>
      <c r="E2445">
        <v>7.9801393494917603</v>
      </c>
      <c r="F2445">
        <v>0.48775406304840901</v>
      </c>
      <c r="G2445">
        <v>0.89668620084164197</v>
      </c>
      <c r="H2445">
        <v>7.76585059635907</v>
      </c>
      <c r="I2445">
        <v>2.9534438775510199</v>
      </c>
    </row>
    <row r="2446" spans="1:9" x14ac:dyDescent="0.25">
      <c r="A2446">
        <v>2444</v>
      </c>
      <c r="B2446">
        <v>56.193317732709303</v>
      </c>
      <c r="C2446">
        <v>156.525124188001</v>
      </c>
      <c r="D2446">
        <v>41.907116352534302</v>
      </c>
      <c r="E2446">
        <v>8.7166605027282795</v>
      </c>
      <c r="F2446">
        <v>0.35244829240754399</v>
      </c>
      <c r="G2446">
        <v>0.90356930836557603</v>
      </c>
      <c r="H2446">
        <v>8.7946197620279296</v>
      </c>
      <c r="I2446">
        <v>3.4451894066376099</v>
      </c>
    </row>
    <row r="2447" spans="1:9" x14ac:dyDescent="0.25">
      <c r="A2447">
        <v>2445</v>
      </c>
      <c r="B2447">
        <v>55.010263427984903</v>
      </c>
      <c r="C2447">
        <v>83.497280497280499</v>
      </c>
      <c r="D2447">
        <v>46.415689367163502</v>
      </c>
      <c r="E2447">
        <v>12.452861408121301</v>
      </c>
      <c r="F2447">
        <v>0.31450381900245999</v>
      </c>
      <c r="G2447">
        <v>0.759365072487176</v>
      </c>
      <c r="H2447">
        <v>8.8528252299605708</v>
      </c>
      <c r="I2447">
        <v>5.4769124741557498</v>
      </c>
    </row>
    <row r="2448" spans="1:9" x14ac:dyDescent="0.25">
      <c r="A2448">
        <v>2446</v>
      </c>
      <c r="B2448">
        <v>78.760899182561303</v>
      </c>
      <c r="C2448">
        <v>125.114646464646</v>
      </c>
      <c r="D2448">
        <v>43.7906440809505</v>
      </c>
      <c r="E2448">
        <v>33.045728427890097</v>
      </c>
      <c r="F2448">
        <v>0.39722973415982399</v>
      </c>
      <c r="G2448">
        <v>0.65939511238776605</v>
      </c>
      <c r="H2448">
        <v>8.1210979547900894</v>
      </c>
      <c r="I2448">
        <v>12.420537897310499</v>
      </c>
    </row>
    <row r="2449" spans="1:9" x14ac:dyDescent="0.25">
      <c r="A2449">
        <v>2447</v>
      </c>
      <c r="B2449">
        <v>87.908284446988105</v>
      </c>
      <c r="C2449">
        <v>165.40854073167401</v>
      </c>
      <c r="D2449">
        <v>45.6611111577202</v>
      </c>
      <c r="E2449">
        <v>7.6394274678905303</v>
      </c>
      <c r="F2449">
        <v>0.44884220908495998</v>
      </c>
      <c r="G2449">
        <v>0.90349804078761298</v>
      </c>
      <c r="H2449">
        <v>11.1758793969849</v>
      </c>
      <c r="I2449">
        <v>2.9475295146480098</v>
      </c>
    </row>
    <row r="2450" spans="1:9" x14ac:dyDescent="0.25">
      <c r="A2450">
        <v>2448</v>
      </c>
      <c r="B2450">
        <v>86.617104865518201</v>
      </c>
      <c r="C2450">
        <v>138.20459310081901</v>
      </c>
      <c r="D2450">
        <v>32.767494016385299</v>
      </c>
      <c r="E2450">
        <v>7.6514591946053399</v>
      </c>
      <c r="F2450">
        <v>0.47784420395396199</v>
      </c>
      <c r="G2450">
        <v>0.89255475963049802</v>
      </c>
      <c r="H2450">
        <v>7.2908979089790797</v>
      </c>
      <c r="I2450">
        <v>3.1867889908256801</v>
      </c>
    </row>
    <row r="2451" spans="1:9" x14ac:dyDescent="0.25">
      <c r="A2451">
        <v>2449</v>
      </c>
      <c r="B2451">
        <v>48.557405784399599</v>
      </c>
      <c r="C2451">
        <v>144.295311744804</v>
      </c>
      <c r="D2451">
        <v>53.402829247608601</v>
      </c>
      <c r="E2451">
        <v>22.9429119543117</v>
      </c>
      <c r="F2451">
        <v>0.283608096341671</v>
      </c>
      <c r="G2451">
        <v>0.78538966406831201</v>
      </c>
      <c r="H2451">
        <v>14.1297450424929</v>
      </c>
      <c r="I2451">
        <v>10.036269430051799</v>
      </c>
    </row>
    <row r="2452" spans="1:9" x14ac:dyDescent="0.25">
      <c r="A2452">
        <v>2450</v>
      </c>
      <c r="B2452">
        <v>42.759611795445998</v>
      </c>
      <c r="C2452">
        <v>149.48295107033599</v>
      </c>
      <c r="D2452">
        <v>59.207292911953097</v>
      </c>
      <c r="E2452">
        <v>15.461550732426501</v>
      </c>
      <c r="F2452">
        <v>0.25722872480084502</v>
      </c>
      <c r="G2452">
        <v>0.82900977141937005</v>
      </c>
      <c r="H2452">
        <v>15.784889316650601</v>
      </c>
      <c r="I2452">
        <v>6.2984264785675501</v>
      </c>
    </row>
    <row r="2453" spans="1:9" x14ac:dyDescent="0.25">
      <c r="A2453">
        <v>2451</v>
      </c>
      <c r="B2453">
        <v>46.651724137930998</v>
      </c>
      <c r="C2453">
        <v>160.456382001836</v>
      </c>
      <c r="D2453">
        <v>64.032001042852599</v>
      </c>
      <c r="E2453">
        <v>6.2373581896794201</v>
      </c>
      <c r="F2453">
        <v>0.26604951073010702</v>
      </c>
      <c r="G2453">
        <v>0.92374488859942305</v>
      </c>
      <c r="H2453">
        <v>18.192711550339698</v>
      </c>
      <c r="I2453">
        <v>2.9199297188754998</v>
      </c>
    </row>
    <row r="2454" spans="1:9" x14ac:dyDescent="0.25">
      <c r="A2454">
        <v>2452</v>
      </c>
      <c r="B2454">
        <v>40.026917744916801</v>
      </c>
      <c r="C2454">
        <v>149.677036035165</v>
      </c>
      <c r="D2454">
        <v>47.563212260850499</v>
      </c>
      <c r="E2454">
        <v>8.6651381163312902</v>
      </c>
      <c r="F2454">
        <v>0.26587961793072101</v>
      </c>
      <c r="G2454">
        <v>0.90154547200913204</v>
      </c>
      <c r="H2454">
        <v>13.000444049733501</v>
      </c>
      <c r="I2454">
        <v>3.9386018237082001</v>
      </c>
    </row>
    <row r="2455" spans="1:9" x14ac:dyDescent="0.25">
      <c r="A2455">
        <v>2453</v>
      </c>
      <c r="B2455">
        <v>48.036185996019498</v>
      </c>
      <c r="C2455">
        <v>149.79100575213499</v>
      </c>
      <c r="D2455">
        <v>49.491095478387898</v>
      </c>
      <c r="E2455">
        <v>7.0930461546505299</v>
      </c>
      <c r="F2455">
        <v>0.30372398514114102</v>
      </c>
      <c r="G2455">
        <v>0.91104916750579701</v>
      </c>
      <c r="H2455">
        <v>14.0874551971326</v>
      </c>
      <c r="I2455">
        <v>3.3501577287066202</v>
      </c>
    </row>
    <row r="2456" spans="1:9" x14ac:dyDescent="0.25">
      <c r="A2456">
        <v>2454</v>
      </c>
      <c r="B2456">
        <v>61.569730224051199</v>
      </c>
      <c r="C2456">
        <v>173.45583853375999</v>
      </c>
      <c r="D2456">
        <v>47.655477422947101</v>
      </c>
      <c r="E2456">
        <v>4.5875363732884002</v>
      </c>
      <c r="F2456">
        <v>0.34718113615185398</v>
      </c>
      <c r="G2456">
        <v>0.94668536986597496</v>
      </c>
      <c r="H2456">
        <v>12.9847844463229</v>
      </c>
      <c r="I2456">
        <v>2.6100858369098701</v>
      </c>
    </row>
    <row r="2457" spans="1:9" x14ac:dyDescent="0.25">
      <c r="A2457">
        <v>2455</v>
      </c>
      <c r="B2457">
        <v>56.095902828136303</v>
      </c>
      <c r="C2457">
        <v>150.26522101751399</v>
      </c>
      <c r="D2457">
        <v>55.627338160759599</v>
      </c>
      <c r="E2457">
        <v>17.9709938537463</v>
      </c>
      <c r="F2457">
        <v>0.309382480715922</v>
      </c>
      <c r="G2457">
        <v>0.79319801366058695</v>
      </c>
      <c r="H2457">
        <v>15.3686411149825</v>
      </c>
      <c r="I2457">
        <v>5.8388625592416998</v>
      </c>
    </row>
    <row r="2458" spans="1:9" x14ac:dyDescent="0.25">
      <c r="A2458">
        <v>2456</v>
      </c>
      <c r="B2458">
        <v>73.180141161373101</v>
      </c>
      <c r="C2458">
        <v>127.238041269345</v>
      </c>
      <c r="D2458">
        <v>47.897734189739701</v>
      </c>
      <c r="E2458">
        <v>5.0983650322111203</v>
      </c>
      <c r="F2458">
        <v>0.385619742406549</v>
      </c>
      <c r="G2458">
        <v>0.94844850159711702</v>
      </c>
      <c r="H2458">
        <v>11.8494623655913</v>
      </c>
      <c r="I2458">
        <v>3.2290947305209401</v>
      </c>
    </row>
    <row r="2459" spans="1:9" x14ac:dyDescent="0.25">
      <c r="A2459">
        <v>2457</v>
      </c>
      <c r="B2459">
        <v>81.884019045293599</v>
      </c>
      <c r="C2459">
        <v>198.834268017075</v>
      </c>
      <c r="D2459">
        <v>44.699236006560298</v>
      </c>
      <c r="E2459">
        <v>5.7488601784500002</v>
      </c>
      <c r="F2459">
        <v>0.43850973441403501</v>
      </c>
      <c r="G2459">
        <v>0.94833853563206505</v>
      </c>
      <c r="H2459">
        <v>10.7574426549536</v>
      </c>
      <c r="I2459">
        <v>2.2866136514247799</v>
      </c>
    </row>
    <row r="2460" spans="1:9" x14ac:dyDescent="0.25">
      <c r="A2460">
        <v>2458</v>
      </c>
      <c r="B2460">
        <v>49.155515641370997</v>
      </c>
      <c r="C2460">
        <v>177.542775983067</v>
      </c>
      <c r="D2460">
        <v>45.389843453341697</v>
      </c>
      <c r="E2460">
        <v>5.8364720510995598</v>
      </c>
      <c r="F2460">
        <v>0.28665940762665099</v>
      </c>
      <c r="G2460">
        <v>0.94030056636653603</v>
      </c>
      <c r="H2460">
        <v>11.4177592371871</v>
      </c>
      <c r="I2460">
        <v>3.1658648818238802</v>
      </c>
    </row>
    <row r="2461" spans="1:9" x14ac:dyDescent="0.25">
      <c r="A2461">
        <v>2459</v>
      </c>
      <c r="B2461">
        <v>101.372986224608</v>
      </c>
      <c r="C2461">
        <v>135.86623783605401</v>
      </c>
      <c r="D2461">
        <v>38.809152394988502</v>
      </c>
      <c r="E2461">
        <v>11.8571380841734</v>
      </c>
      <c r="F2461">
        <v>0.51340153729756999</v>
      </c>
      <c r="G2461">
        <v>0.84596262970937797</v>
      </c>
      <c r="H2461">
        <v>7.86843307446322</v>
      </c>
      <c r="I2461">
        <v>4.3106298090624096</v>
      </c>
    </row>
    <row r="2462" spans="1:9" x14ac:dyDescent="0.25">
      <c r="A2462">
        <v>2460</v>
      </c>
      <c r="B2462">
        <v>68.916651713619203</v>
      </c>
      <c r="C2462">
        <v>156.729188619599</v>
      </c>
      <c r="D2462">
        <v>36.043948822368698</v>
      </c>
      <c r="E2462">
        <v>10.654689048277</v>
      </c>
      <c r="F2462">
        <v>0.43886983873131902</v>
      </c>
      <c r="G2462">
        <v>0.87545496983525695</v>
      </c>
      <c r="H2462">
        <v>7.6690003889537097</v>
      </c>
      <c r="I2462">
        <v>3.78912213740458</v>
      </c>
    </row>
    <row r="2463" spans="1:9" x14ac:dyDescent="0.25">
      <c r="A2463">
        <v>2461</v>
      </c>
      <c r="B2463">
        <v>54.648272433507302</v>
      </c>
      <c r="C2463">
        <v>93.294670846394894</v>
      </c>
      <c r="D2463">
        <v>51.968316217661702</v>
      </c>
      <c r="E2463">
        <v>38.059408919805897</v>
      </c>
      <c r="F2463">
        <v>0.32723219819532301</v>
      </c>
      <c r="G2463">
        <v>0.50200861607435099</v>
      </c>
      <c r="H2463">
        <v>12.986359360301</v>
      </c>
      <c r="I2463">
        <v>12.608000000000001</v>
      </c>
    </row>
    <row r="2464" spans="1:9" x14ac:dyDescent="0.25">
      <c r="A2464">
        <v>2462</v>
      </c>
      <c r="B2464">
        <v>71.559960356788906</v>
      </c>
      <c r="C2464">
        <v>127.17752326413699</v>
      </c>
      <c r="D2464">
        <v>39.056524286721</v>
      </c>
      <c r="E2464">
        <v>19.928528008195901</v>
      </c>
      <c r="F2464">
        <v>0.42207395106859902</v>
      </c>
      <c r="G2464">
        <v>0.77384064035745903</v>
      </c>
      <c r="H2464">
        <v>10.164196123147001</v>
      </c>
      <c r="I2464">
        <v>8.2879256965944208</v>
      </c>
    </row>
    <row r="2465" spans="1:9" x14ac:dyDescent="0.25">
      <c r="A2465">
        <v>2463</v>
      </c>
      <c r="B2465">
        <v>75.084171178138604</v>
      </c>
      <c r="C2465">
        <v>184.84647899991</v>
      </c>
      <c r="D2465">
        <v>38.822158184915899</v>
      </c>
      <c r="E2465">
        <v>7.0415617395753598</v>
      </c>
      <c r="F2465">
        <v>0.41639901517890698</v>
      </c>
      <c r="G2465">
        <v>0.93055416416796899</v>
      </c>
      <c r="H2465">
        <v>7.6015113350125896</v>
      </c>
      <c r="I2465">
        <v>3.0315614617940199</v>
      </c>
    </row>
    <row r="2466" spans="1:9" x14ac:dyDescent="0.25">
      <c r="A2466">
        <v>2464</v>
      </c>
      <c r="B2466">
        <v>79.304824774293706</v>
      </c>
      <c r="C2466">
        <v>179.475288546907</v>
      </c>
      <c r="D2466">
        <v>41.994593435521999</v>
      </c>
      <c r="E2466">
        <v>16.886889729941</v>
      </c>
      <c r="F2466">
        <v>0.44968334706221602</v>
      </c>
      <c r="G2466">
        <v>0.83243656833465596</v>
      </c>
      <c r="H2466">
        <v>7.24523713011755</v>
      </c>
      <c r="I2466">
        <v>5.9076271186440596</v>
      </c>
    </row>
    <row r="2467" spans="1:9" x14ac:dyDescent="0.25">
      <c r="A2467">
        <v>2465</v>
      </c>
      <c r="B2467">
        <v>53.848868269365902</v>
      </c>
      <c r="C2467">
        <v>175.456792354334</v>
      </c>
      <c r="D2467">
        <v>43.080105320798801</v>
      </c>
      <c r="E2467">
        <v>5.7144350677959697</v>
      </c>
      <c r="F2467">
        <v>0.33044814170321402</v>
      </c>
      <c r="G2467">
        <v>0.96460671170809598</v>
      </c>
      <c r="H2467">
        <v>11.484743811168601</v>
      </c>
      <c r="I2467">
        <v>2.6551724137931001</v>
      </c>
    </row>
    <row r="2468" spans="1:9" x14ac:dyDescent="0.25">
      <c r="A2468">
        <v>2466</v>
      </c>
      <c r="B2468">
        <v>52.491941135248702</v>
      </c>
      <c r="C2468">
        <v>195.426533907427</v>
      </c>
      <c r="D2468">
        <v>40.570717192306901</v>
      </c>
      <c r="E2468">
        <v>10.182916636278099</v>
      </c>
      <c r="F2468">
        <v>0.33006068736273497</v>
      </c>
      <c r="G2468">
        <v>0.88591874761397305</v>
      </c>
      <c r="H2468">
        <v>10.5181347150259</v>
      </c>
      <c r="I2468">
        <v>3.6544968833481701</v>
      </c>
    </row>
    <row r="2469" spans="1:9" x14ac:dyDescent="0.25">
      <c r="A2469">
        <v>2467</v>
      </c>
      <c r="B2469">
        <v>73.149091974223694</v>
      </c>
      <c r="C2469">
        <v>173.61627532968799</v>
      </c>
      <c r="D2469">
        <v>41.020483103413703</v>
      </c>
      <c r="E2469">
        <v>14.476666211764901</v>
      </c>
      <c r="F2469">
        <v>0.40994901226233899</v>
      </c>
      <c r="G2469">
        <v>0.86872285823659201</v>
      </c>
      <c r="H2469">
        <v>9.5422116527942897</v>
      </c>
      <c r="I2469">
        <v>6.0365659777424403</v>
      </c>
    </row>
    <row r="2470" spans="1:9" x14ac:dyDescent="0.25">
      <c r="A2470">
        <v>2468</v>
      </c>
      <c r="B2470">
        <v>69.285997619992003</v>
      </c>
      <c r="C2470">
        <v>169.957318952234</v>
      </c>
      <c r="D2470">
        <v>37.757071519896201</v>
      </c>
      <c r="E2470">
        <v>12.087863221395599</v>
      </c>
      <c r="F2470">
        <v>0.40207621587964099</v>
      </c>
      <c r="G2470">
        <v>0.87510448899937199</v>
      </c>
      <c r="H2470">
        <v>8.3748921484037897</v>
      </c>
      <c r="I2470">
        <v>5.0358422939068097</v>
      </c>
    </row>
    <row r="2471" spans="1:9" x14ac:dyDescent="0.25">
      <c r="A2471">
        <v>2469</v>
      </c>
      <c r="B2471">
        <v>66.1433232931726</v>
      </c>
      <c r="C2471">
        <v>153.59911782599801</v>
      </c>
      <c r="D2471">
        <v>38.626270088726599</v>
      </c>
      <c r="E2471">
        <v>9.2982361750931801</v>
      </c>
      <c r="F2471">
        <v>0.366193873170509</v>
      </c>
      <c r="G2471">
        <v>0.89502549922548602</v>
      </c>
      <c r="H2471">
        <v>7.9204665959703</v>
      </c>
      <c r="I2471">
        <v>3.81836473385769</v>
      </c>
    </row>
    <row r="2472" spans="1:9" x14ac:dyDescent="0.25">
      <c r="A2472">
        <v>2470</v>
      </c>
      <c r="B2472">
        <v>66.964302827024397</v>
      </c>
      <c r="C2472">
        <v>145.162331406551</v>
      </c>
      <c r="D2472">
        <v>40.961132048853301</v>
      </c>
      <c r="E2472">
        <v>3.9383764239116501</v>
      </c>
      <c r="F2472">
        <v>0.37747087341149299</v>
      </c>
      <c r="G2472">
        <v>0.93001870651123497</v>
      </c>
      <c r="H2472">
        <v>8.7377049180327795</v>
      </c>
      <c r="I2472">
        <v>2.3733092876465198</v>
      </c>
    </row>
    <row r="2473" spans="1:9" x14ac:dyDescent="0.25">
      <c r="A2473">
        <v>2471</v>
      </c>
      <c r="B2473">
        <v>62.859239586245401</v>
      </c>
      <c r="C2473">
        <v>151.64319285602301</v>
      </c>
      <c r="D2473">
        <v>41.727866239561997</v>
      </c>
      <c r="E2473">
        <v>7.6888586142596997</v>
      </c>
      <c r="F2473">
        <v>0.37115176652182302</v>
      </c>
      <c r="G2473">
        <v>0.89397687183778896</v>
      </c>
      <c r="H2473">
        <v>9.7659698025551602</v>
      </c>
      <c r="I2473">
        <v>3.1257668711656401</v>
      </c>
    </row>
    <row r="2474" spans="1:9" x14ac:dyDescent="0.25">
      <c r="A2474">
        <v>2472</v>
      </c>
      <c r="B2474">
        <v>66.457876175548506</v>
      </c>
      <c r="C2474">
        <v>149.697032629098</v>
      </c>
      <c r="D2474">
        <v>47.170482387810601</v>
      </c>
      <c r="E2474">
        <v>12.480937555273099</v>
      </c>
      <c r="F2474">
        <v>0.38369389325321501</v>
      </c>
      <c r="G2474">
        <v>0.86140389859844801</v>
      </c>
      <c r="H2474">
        <v>13.094803370786501</v>
      </c>
      <c r="I2474">
        <v>4.7118839624196402</v>
      </c>
    </row>
    <row r="2475" spans="1:9" x14ac:dyDescent="0.25">
      <c r="A2475">
        <v>2473</v>
      </c>
      <c r="B2475">
        <v>73.583665950260894</v>
      </c>
      <c r="C2475">
        <v>162.81705150976899</v>
      </c>
      <c r="D2475">
        <v>36.257607417946801</v>
      </c>
      <c r="E2475">
        <v>9.46376062451011</v>
      </c>
      <c r="F2475">
        <v>0.45174688100222998</v>
      </c>
      <c r="G2475">
        <v>0.87936601200168196</v>
      </c>
      <c r="H2475">
        <v>10.1505698860227</v>
      </c>
      <c r="I2475">
        <v>3.5219863532979501</v>
      </c>
    </row>
    <row r="2476" spans="1:9" x14ac:dyDescent="0.25">
      <c r="A2476">
        <v>2474</v>
      </c>
      <c r="B2476">
        <v>92.210024650780596</v>
      </c>
      <c r="C2476">
        <v>156.84814176716699</v>
      </c>
      <c r="D2476">
        <v>32.808020953660701</v>
      </c>
      <c r="E2476">
        <v>11.265985897730101</v>
      </c>
      <c r="F2476">
        <v>0.51759904149265701</v>
      </c>
      <c r="G2476">
        <v>0.84651019173096897</v>
      </c>
      <c r="H2476">
        <v>6.5936280884265202</v>
      </c>
      <c r="I2476">
        <v>3.6186770428015498</v>
      </c>
    </row>
    <row r="2477" spans="1:9" x14ac:dyDescent="0.25">
      <c r="A2477">
        <v>2475</v>
      </c>
      <c r="B2477">
        <v>67.108179419525001</v>
      </c>
      <c r="C2477">
        <v>142.31133004926099</v>
      </c>
      <c r="D2477">
        <v>41.2130154750648</v>
      </c>
      <c r="E2477">
        <v>18.425704746201902</v>
      </c>
      <c r="F2477">
        <v>0.40801486513025498</v>
      </c>
      <c r="G2477">
        <v>0.79567958871094702</v>
      </c>
      <c r="H2477">
        <v>13.4432367149758</v>
      </c>
      <c r="I2477">
        <v>7.8177802319160596</v>
      </c>
    </row>
    <row r="2478" spans="1:9" x14ac:dyDescent="0.25">
      <c r="A2478">
        <v>2476</v>
      </c>
      <c r="B2478">
        <v>89.982534190146595</v>
      </c>
      <c r="C2478">
        <v>89.237883981985604</v>
      </c>
      <c r="D2478">
        <v>34.505203951126198</v>
      </c>
      <c r="E2478">
        <v>10.0674954028231</v>
      </c>
      <c r="F2478">
        <v>0.50526353688987502</v>
      </c>
      <c r="G2478">
        <v>0.81515049279602902</v>
      </c>
      <c r="H2478">
        <v>7.5638297872340399</v>
      </c>
      <c r="I2478">
        <v>4.5970979443772597</v>
      </c>
    </row>
    <row r="2479" spans="1:9" x14ac:dyDescent="0.25">
      <c r="A2479">
        <v>2477</v>
      </c>
      <c r="B2479">
        <v>91.443973509933699</v>
      </c>
      <c r="C2479">
        <v>129.73370007486699</v>
      </c>
      <c r="D2479">
        <v>34.732545956062197</v>
      </c>
      <c r="E2479">
        <v>5.8933214048240696</v>
      </c>
      <c r="F2479">
        <v>0.49992896948718601</v>
      </c>
      <c r="G2479">
        <v>0.91984218609049495</v>
      </c>
      <c r="H2479">
        <v>8.6164772727272698</v>
      </c>
      <c r="I2479">
        <v>2.3735109717868301</v>
      </c>
    </row>
    <row r="2480" spans="1:9" x14ac:dyDescent="0.25">
      <c r="A2480">
        <v>2478</v>
      </c>
      <c r="B2480">
        <v>91.350799289520396</v>
      </c>
      <c r="C2480">
        <v>188.069075596006</v>
      </c>
      <c r="D2480">
        <v>36.1636035869032</v>
      </c>
      <c r="E2480">
        <v>8.7904566745418098</v>
      </c>
      <c r="F2480">
        <v>0.50268361572953901</v>
      </c>
      <c r="G2480">
        <v>0.90650955565150204</v>
      </c>
      <c r="H2480">
        <v>9.6491228070175392</v>
      </c>
      <c r="I2480">
        <v>3.1486697965571202</v>
      </c>
    </row>
    <row r="2481" spans="1:9" x14ac:dyDescent="0.25">
      <c r="A2481">
        <v>2479</v>
      </c>
      <c r="B2481">
        <v>75.853029294274293</v>
      </c>
      <c r="C2481">
        <v>191.83161004431301</v>
      </c>
      <c r="D2481">
        <v>40.154622128332697</v>
      </c>
      <c r="E2481">
        <v>9.9574250396949999</v>
      </c>
      <c r="F2481">
        <v>0.42078967867693701</v>
      </c>
      <c r="G2481">
        <v>0.87578557183610894</v>
      </c>
      <c r="H2481">
        <v>8.6228419654714408</v>
      </c>
      <c r="I2481">
        <v>3.7864768683274002</v>
      </c>
    </row>
    <row r="2482" spans="1:9" x14ac:dyDescent="0.25">
      <c r="A2482">
        <v>2480</v>
      </c>
      <c r="B2482">
        <v>80.281313703284198</v>
      </c>
      <c r="C2482">
        <v>171.23588802202801</v>
      </c>
      <c r="D2482">
        <v>49.820899514659502</v>
      </c>
      <c r="E2482">
        <v>16.893130832233101</v>
      </c>
      <c r="F2482">
        <v>0.44740538894059501</v>
      </c>
      <c r="G2482">
        <v>0.808447701882967</v>
      </c>
      <c r="H2482">
        <v>17.7839643652561</v>
      </c>
      <c r="I2482">
        <v>5.8052995391705</v>
      </c>
    </row>
    <row r="2483" spans="1:9" x14ac:dyDescent="0.25">
      <c r="A2483">
        <v>2481</v>
      </c>
      <c r="B2483">
        <v>47.352146075409003</v>
      </c>
      <c r="C2483">
        <v>142.932813151468</v>
      </c>
      <c r="D2483">
        <v>58.699795682294798</v>
      </c>
      <c r="E2483">
        <v>8.5943129220268499</v>
      </c>
      <c r="F2483">
        <v>0.26679585828464297</v>
      </c>
      <c r="G2483">
        <v>0.90484055167253097</v>
      </c>
      <c r="H2483">
        <v>17.106060606060598</v>
      </c>
      <c r="I2483">
        <v>3.8714615223317201</v>
      </c>
    </row>
    <row r="2484" spans="1:9" x14ac:dyDescent="0.25">
      <c r="A2484">
        <v>2482</v>
      </c>
      <c r="B2484">
        <v>79.8474392361111</v>
      </c>
      <c r="C2484">
        <v>164.86964944649401</v>
      </c>
      <c r="D2484">
        <v>48.129206407674801</v>
      </c>
      <c r="E2484">
        <v>4.8073356758919896</v>
      </c>
      <c r="F2484">
        <v>0.44900691445915702</v>
      </c>
      <c r="G2484">
        <v>0.93201538675101803</v>
      </c>
      <c r="H2484">
        <v>17.353631694790899</v>
      </c>
      <c r="I2484">
        <v>2.5009881422924898</v>
      </c>
    </row>
    <row r="2485" spans="1:9" x14ac:dyDescent="0.25">
      <c r="A2485">
        <v>2483</v>
      </c>
      <c r="B2485">
        <v>80.615622925425896</v>
      </c>
      <c r="C2485">
        <v>154.921487603305</v>
      </c>
      <c r="D2485">
        <v>48.329473585685498</v>
      </c>
      <c r="E2485">
        <v>18.173926579707601</v>
      </c>
      <c r="F2485">
        <v>0.44330960790917201</v>
      </c>
      <c r="G2485">
        <v>0.79501018986959004</v>
      </c>
      <c r="H2485">
        <v>17.528634361233401</v>
      </c>
      <c r="I2485">
        <v>6.56104824300178</v>
      </c>
    </row>
    <row r="2486" spans="1:9" x14ac:dyDescent="0.25">
      <c r="A2486">
        <v>2484</v>
      </c>
      <c r="B2486">
        <v>47.3859044995408</v>
      </c>
      <c r="C2486">
        <v>118.222713864306</v>
      </c>
      <c r="D2486">
        <v>55.717980457932804</v>
      </c>
      <c r="E2486">
        <v>29.175949989908201</v>
      </c>
      <c r="F2486">
        <v>0.27212743039270598</v>
      </c>
      <c r="G2486">
        <v>0.68013026551133304</v>
      </c>
      <c r="H2486">
        <v>17.5407166123778</v>
      </c>
      <c r="I2486">
        <v>10.711072664359801</v>
      </c>
    </row>
    <row r="2487" spans="1:9" x14ac:dyDescent="0.25">
      <c r="A2487">
        <v>2485</v>
      </c>
      <c r="B2487">
        <v>43.8843441466854</v>
      </c>
      <c r="C2487">
        <v>127.37693710118501</v>
      </c>
      <c r="D2487">
        <v>47.104212037376399</v>
      </c>
      <c r="E2487">
        <v>4.8696797026794298</v>
      </c>
      <c r="F2487">
        <v>0.26809082722185801</v>
      </c>
      <c r="G2487">
        <v>0.92141635298919</v>
      </c>
      <c r="H2487">
        <v>13.7160647571606</v>
      </c>
      <c r="I2487">
        <v>2.9368098159509199</v>
      </c>
    </row>
    <row r="2488" spans="1:9" x14ac:dyDescent="0.25">
      <c r="A2488">
        <v>2486</v>
      </c>
      <c r="B2488">
        <v>45.284378843788403</v>
      </c>
      <c r="C2488">
        <v>177.63249112549499</v>
      </c>
      <c r="D2488">
        <v>57.611830061573698</v>
      </c>
      <c r="E2488">
        <v>12.836349887225801</v>
      </c>
      <c r="F2488">
        <v>0.270025365294777</v>
      </c>
      <c r="G2488">
        <v>0.85826025784360305</v>
      </c>
      <c r="H2488">
        <v>18.2539404553415</v>
      </c>
      <c r="I2488">
        <v>4.21830985915493</v>
      </c>
    </row>
    <row r="2489" spans="1:9" x14ac:dyDescent="0.25">
      <c r="A2489">
        <v>2487</v>
      </c>
      <c r="B2489">
        <v>37.902663241854803</v>
      </c>
      <c r="C2489">
        <v>156.311566587702</v>
      </c>
      <c r="D2489">
        <v>45.467412025164101</v>
      </c>
      <c r="E2489">
        <v>10.814776780284401</v>
      </c>
      <c r="F2489">
        <v>0.239577471021305</v>
      </c>
      <c r="G2489">
        <v>0.88273399424737498</v>
      </c>
      <c r="H2489">
        <v>11.1866137266023</v>
      </c>
      <c r="I2489">
        <v>4.7279098110907896</v>
      </c>
    </row>
    <row r="2490" spans="1:9" x14ac:dyDescent="0.25">
      <c r="A2490">
        <v>2488</v>
      </c>
      <c r="B2490">
        <v>89.388457644279399</v>
      </c>
      <c r="C2490">
        <v>152.46493723849301</v>
      </c>
      <c r="D2490">
        <v>40.541564210248701</v>
      </c>
      <c r="E2490">
        <v>9.0244539791823701</v>
      </c>
      <c r="F2490">
        <v>0.436964747005259</v>
      </c>
      <c r="G2490">
        <v>0.89551133881174005</v>
      </c>
      <c r="H2490">
        <v>9.0946308724832203</v>
      </c>
      <c r="I2490">
        <v>4.2622428281657401</v>
      </c>
    </row>
    <row r="2491" spans="1:9" x14ac:dyDescent="0.25">
      <c r="A2491">
        <v>2489</v>
      </c>
      <c r="B2491">
        <v>42.248709383540799</v>
      </c>
      <c r="C2491">
        <v>147.24243208279401</v>
      </c>
      <c r="D2491">
        <v>45.1016077388052</v>
      </c>
      <c r="E2491">
        <v>6.9492349774144104</v>
      </c>
      <c r="F2491">
        <v>0.26195362949050099</v>
      </c>
      <c r="G2491">
        <v>0.91209339401821798</v>
      </c>
      <c r="H2491">
        <v>11.354858548585399</v>
      </c>
      <c r="I2491">
        <v>3.3281455501972799</v>
      </c>
    </row>
    <row r="2492" spans="1:9" x14ac:dyDescent="0.25">
      <c r="A2492">
        <v>2490</v>
      </c>
      <c r="B2492">
        <v>55.958600295712102</v>
      </c>
      <c r="C2492">
        <v>178.699453551912</v>
      </c>
      <c r="D2492">
        <v>38.259048108653197</v>
      </c>
      <c r="E2492">
        <v>8.7929188664009494</v>
      </c>
      <c r="F2492">
        <v>0.34621428910129898</v>
      </c>
      <c r="G2492">
        <v>0.91641392946918998</v>
      </c>
      <c r="H2492">
        <v>10.4030907920154</v>
      </c>
      <c r="I2492">
        <v>3.4081575246132201</v>
      </c>
    </row>
    <row r="2493" spans="1:9" x14ac:dyDescent="0.25">
      <c r="A2493">
        <v>2491</v>
      </c>
      <c r="B2493">
        <v>88.408900999091699</v>
      </c>
      <c r="C2493">
        <v>171.634737678855</v>
      </c>
      <c r="D2493">
        <v>44.887272537393002</v>
      </c>
      <c r="E2493">
        <v>13.1196939603352</v>
      </c>
      <c r="F2493">
        <v>0.46718729411644799</v>
      </c>
      <c r="G2493">
        <v>0.87410845361359901</v>
      </c>
      <c r="H2493">
        <v>14.456330399458301</v>
      </c>
      <c r="I2493">
        <v>5.4010238907849804</v>
      </c>
    </row>
    <row r="2494" spans="1:9" x14ac:dyDescent="0.25">
      <c r="A2494">
        <v>2492</v>
      </c>
      <c r="B2494">
        <v>37.525833495808101</v>
      </c>
      <c r="C2494">
        <v>157.00378641526899</v>
      </c>
      <c r="D2494">
        <v>49.360996618440197</v>
      </c>
      <c r="E2494">
        <v>5.4038090203201703</v>
      </c>
      <c r="F2494">
        <v>0.22640547060837701</v>
      </c>
      <c r="G2494">
        <v>0.91755047962855496</v>
      </c>
      <c r="H2494">
        <v>12.5643564356435</v>
      </c>
      <c r="I2494">
        <v>2.8821368948247001</v>
      </c>
    </row>
    <row r="2495" spans="1:9" x14ac:dyDescent="0.25">
      <c r="A2495">
        <v>2493</v>
      </c>
      <c r="B2495">
        <v>42.482436044291703</v>
      </c>
      <c r="C2495">
        <v>183.31665243381701</v>
      </c>
      <c r="D2495">
        <v>48.972681391345503</v>
      </c>
      <c r="E2495">
        <v>6.3444425602434098</v>
      </c>
      <c r="F2495">
        <v>0.25856496524099198</v>
      </c>
      <c r="G2495">
        <v>0.93638548275185496</v>
      </c>
      <c r="H2495">
        <v>12.8667146974063</v>
      </c>
      <c r="I2495">
        <v>2.7886825817860301</v>
      </c>
    </row>
    <row r="2496" spans="1:9" x14ac:dyDescent="0.25">
      <c r="A2496">
        <v>2494</v>
      </c>
      <c r="B2496">
        <v>49.268347548973601</v>
      </c>
      <c r="C2496">
        <v>181.82121336876301</v>
      </c>
      <c r="D2496">
        <v>30.971020661567</v>
      </c>
      <c r="E2496">
        <v>10.7497821828866</v>
      </c>
      <c r="F2496">
        <v>0.332643393237048</v>
      </c>
      <c r="G2496">
        <v>0.85592928603250995</v>
      </c>
      <c r="H2496">
        <v>7.2940933498554301</v>
      </c>
      <c r="I2496">
        <v>3.0264606641804299</v>
      </c>
    </row>
    <row r="2497" spans="1:9" x14ac:dyDescent="0.25">
      <c r="A2497">
        <v>2495</v>
      </c>
      <c r="B2497">
        <v>46.607906090097302</v>
      </c>
      <c r="C2497">
        <v>155.870359301321</v>
      </c>
      <c r="D2497">
        <v>39.075040399087399</v>
      </c>
      <c r="E2497">
        <v>5.7665397160437104</v>
      </c>
      <c r="F2497">
        <v>0.30880418749065303</v>
      </c>
      <c r="G2497">
        <v>0.93317521535514403</v>
      </c>
      <c r="H2497">
        <v>10.134977016297499</v>
      </c>
      <c r="I2497">
        <v>2.9416230366492102</v>
      </c>
    </row>
    <row r="2498" spans="1:9" x14ac:dyDescent="0.25">
      <c r="A2498">
        <v>2496</v>
      </c>
      <c r="B2498">
        <v>46.976777939042002</v>
      </c>
      <c r="C2498">
        <v>116.82425307557099</v>
      </c>
      <c r="D2498">
        <v>48.679123595457902</v>
      </c>
      <c r="E2498">
        <v>34.0505728873433</v>
      </c>
      <c r="F2498">
        <v>0.272190935301035</v>
      </c>
      <c r="G2498">
        <v>0.64374235928032197</v>
      </c>
      <c r="H2498">
        <v>12.6503067484662</v>
      </c>
      <c r="I2498">
        <v>14.853383458646601</v>
      </c>
    </row>
    <row r="2499" spans="1:9" x14ac:dyDescent="0.25">
      <c r="A2499">
        <v>2497</v>
      </c>
      <c r="B2499">
        <v>52.837631327602601</v>
      </c>
      <c r="C2499">
        <v>184.97133152173899</v>
      </c>
      <c r="D2499">
        <v>48.887236247059001</v>
      </c>
      <c r="E2499">
        <v>5.6426090614042499</v>
      </c>
      <c r="F2499">
        <v>0.29583888081345799</v>
      </c>
      <c r="G2499">
        <v>0.94303136403860299</v>
      </c>
      <c r="H2499">
        <v>12.405216284987199</v>
      </c>
      <c r="I2499">
        <v>2.7614077669902901</v>
      </c>
    </row>
    <row r="2500" spans="1:9" x14ac:dyDescent="0.25">
      <c r="A2500">
        <v>2498</v>
      </c>
      <c r="B2500">
        <v>94.076964000709296</v>
      </c>
      <c r="C2500">
        <v>153.316349384098</v>
      </c>
      <c r="D2500">
        <v>43.407286775351302</v>
      </c>
      <c r="E2500">
        <v>10.3940845931137</v>
      </c>
      <c r="F2500">
        <v>0.47468525896887498</v>
      </c>
      <c r="G2500">
        <v>0.86968610753699105</v>
      </c>
      <c r="H2500">
        <v>12.1280821917808</v>
      </c>
      <c r="I2500">
        <v>3.9307822172200302</v>
      </c>
    </row>
    <row r="2501" spans="1:9" x14ac:dyDescent="0.25">
      <c r="A2501">
        <v>2499</v>
      </c>
      <c r="B2501">
        <v>80.963026069177005</v>
      </c>
      <c r="C2501">
        <v>150.94717444717401</v>
      </c>
      <c r="D2501">
        <v>42.7984355287428</v>
      </c>
      <c r="E2501">
        <v>16.3669357312905</v>
      </c>
      <c r="F2501">
        <v>0.43052435831900698</v>
      </c>
      <c r="G2501">
        <v>0.82209487617231203</v>
      </c>
      <c r="H2501">
        <v>11.697601010101</v>
      </c>
      <c r="I2501">
        <v>6.6217228464419398</v>
      </c>
    </row>
    <row r="2502" spans="1:9" x14ac:dyDescent="0.25">
      <c r="A2502">
        <v>2500</v>
      </c>
      <c r="B2502">
        <v>66.482698289268995</v>
      </c>
      <c r="C2502">
        <v>182.736169234306</v>
      </c>
      <c r="D2502">
        <v>50.771165259319602</v>
      </c>
      <c r="E2502">
        <v>6.1365811678086004</v>
      </c>
      <c r="F2502">
        <v>0.35460083448662399</v>
      </c>
      <c r="G2502">
        <v>0.94551189333735297</v>
      </c>
      <c r="H2502">
        <v>14.435770049680601</v>
      </c>
      <c r="I2502">
        <v>3.1730205278592298</v>
      </c>
    </row>
    <row r="2503" spans="1:9" x14ac:dyDescent="0.25">
      <c r="A2503">
        <v>2501</v>
      </c>
      <c r="B2503">
        <v>38.098481973434502</v>
      </c>
      <c r="C2503">
        <v>180.20447177726899</v>
      </c>
      <c r="D2503">
        <v>59.685310719246701</v>
      </c>
      <c r="E2503">
        <v>9.0767580627509297</v>
      </c>
      <c r="F2503">
        <v>0.228262900967246</v>
      </c>
      <c r="G2503">
        <v>0.90189486677721997</v>
      </c>
      <c r="H2503">
        <v>17.836763662171698</v>
      </c>
      <c r="I2503">
        <v>3.4403686635944699</v>
      </c>
    </row>
    <row r="2504" spans="1:9" x14ac:dyDescent="0.25">
      <c r="A2504">
        <v>2502</v>
      </c>
      <c r="B2504">
        <v>71.417880184331693</v>
      </c>
      <c r="C2504">
        <v>187.69430153556101</v>
      </c>
      <c r="D2504">
        <v>48.074345213931998</v>
      </c>
      <c r="E2504">
        <v>8.6536911486959696</v>
      </c>
      <c r="F2504">
        <v>0.36480203768751301</v>
      </c>
      <c r="G2504">
        <v>0.91331678985865195</v>
      </c>
      <c r="H2504">
        <v>13.060869565217301</v>
      </c>
      <c r="I2504">
        <v>3.0600625308540299</v>
      </c>
    </row>
    <row r="2505" spans="1:9" x14ac:dyDescent="0.25">
      <c r="A2505">
        <v>2503</v>
      </c>
      <c r="B2505">
        <v>32.879006410256402</v>
      </c>
      <c r="C2505">
        <v>151.69047619047601</v>
      </c>
      <c r="D2505">
        <v>63.244690460052098</v>
      </c>
      <c r="E2505">
        <v>16.9062344942393</v>
      </c>
      <c r="F2505">
        <v>0.20045000934846399</v>
      </c>
      <c r="G2505">
        <v>0.80558925640507295</v>
      </c>
      <c r="H2505">
        <v>19.9268292682926</v>
      </c>
      <c r="I2505">
        <v>6.3534482758620596</v>
      </c>
    </row>
    <row r="2506" spans="1:9" x14ac:dyDescent="0.25">
      <c r="A2506">
        <v>2504</v>
      </c>
      <c r="B2506">
        <v>80.458457415127995</v>
      </c>
      <c r="C2506">
        <v>179.75373536471801</v>
      </c>
      <c r="D2506">
        <v>47.561798055972702</v>
      </c>
      <c r="E2506">
        <v>3.14261664971625</v>
      </c>
      <c r="F2506">
        <v>0.41978145676305101</v>
      </c>
      <c r="G2506">
        <v>0.96704057001059396</v>
      </c>
      <c r="H2506">
        <v>14.1032672112018</v>
      </c>
      <c r="I2506">
        <v>2.3889858444832202</v>
      </c>
    </row>
    <row r="2507" spans="1:9" x14ac:dyDescent="0.25">
      <c r="A2507">
        <v>2505</v>
      </c>
      <c r="B2507">
        <v>59.11188599151</v>
      </c>
      <c r="C2507">
        <v>85.086734693877503</v>
      </c>
      <c r="D2507">
        <v>56.947749332163298</v>
      </c>
      <c r="E2507">
        <v>28.3576975161915</v>
      </c>
      <c r="F2507">
        <v>0.32447175973995601</v>
      </c>
      <c r="G2507">
        <v>0.45219775338983897</v>
      </c>
      <c r="H2507">
        <v>18.6458923512747</v>
      </c>
      <c r="I2507">
        <v>6.2256410256410204</v>
      </c>
    </row>
    <row r="2508" spans="1:9" x14ac:dyDescent="0.25">
      <c r="A2508">
        <v>2506</v>
      </c>
      <c r="B2508">
        <v>28.005256648113701</v>
      </c>
      <c r="C2508">
        <v>152.78898007033999</v>
      </c>
      <c r="D2508">
        <v>41.731064315134198</v>
      </c>
      <c r="E2508">
        <v>17.6663553530705</v>
      </c>
      <c r="F2508">
        <v>0.264374587535326</v>
      </c>
      <c r="G2508">
        <v>0.79684956516680505</v>
      </c>
      <c r="H2508">
        <v>13.8408710217755</v>
      </c>
      <c r="I2508">
        <v>6.2527472527472501</v>
      </c>
    </row>
    <row r="2509" spans="1:9" x14ac:dyDescent="0.25">
      <c r="A2509">
        <v>2507</v>
      </c>
      <c r="B2509">
        <v>29.2798714577855</v>
      </c>
      <c r="C2509">
        <v>103.61088115895799</v>
      </c>
      <c r="D2509">
        <v>35.260968339014802</v>
      </c>
      <c r="E2509">
        <v>7.66681746995953</v>
      </c>
      <c r="F2509">
        <v>0.29065791236011301</v>
      </c>
      <c r="G2509">
        <v>0.85964605910970504</v>
      </c>
      <c r="H2509">
        <v>10.5924464487034</v>
      </c>
      <c r="I2509">
        <v>3.00971962616822</v>
      </c>
    </row>
    <row r="2510" spans="1:9" x14ac:dyDescent="0.25">
      <c r="A2510">
        <v>2508</v>
      </c>
      <c r="B2510">
        <v>21.084689922480599</v>
      </c>
      <c r="C2510">
        <v>158.48961130742001</v>
      </c>
      <c r="D2510">
        <v>40.111678040084399</v>
      </c>
      <c r="E2510">
        <v>8.4094152227515409</v>
      </c>
      <c r="F2510">
        <v>0.20640750947151901</v>
      </c>
      <c r="G2510">
        <v>0.90368671997513195</v>
      </c>
      <c r="H2510">
        <v>12.2219812002892</v>
      </c>
      <c r="I2510">
        <v>3.3249415572738701</v>
      </c>
    </row>
    <row r="2511" spans="1:9" x14ac:dyDescent="0.25">
      <c r="A2511">
        <v>2509</v>
      </c>
      <c r="B2511">
        <v>21.961190738698999</v>
      </c>
      <c r="C2511">
        <v>148.435275080906</v>
      </c>
      <c r="D2511">
        <v>41.569941158261202</v>
      </c>
      <c r="E2511">
        <v>26.706159683295699</v>
      </c>
      <c r="F2511">
        <v>0.21101350332208599</v>
      </c>
      <c r="G2511">
        <v>0.70376026209322096</v>
      </c>
      <c r="H2511">
        <v>13.1129411764705</v>
      </c>
      <c r="I2511">
        <v>9.7359307359307294</v>
      </c>
    </row>
    <row r="2512" spans="1:9" x14ac:dyDescent="0.25">
      <c r="A2512">
        <v>2510</v>
      </c>
      <c r="B2512">
        <v>20.247422680412299</v>
      </c>
      <c r="C2512">
        <v>160.45147839272099</v>
      </c>
      <c r="D2512">
        <v>42.765587358855903</v>
      </c>
      <c r="E2512">
        <v>13.078917137668601</v>
      </c>
      <c r="F2512">
        <v>0.19866868191704601</v>
      </c>
      <c r="G2512">
        <v>0.84200186021614798</v>
      </c>
      <c r="H2512">
        <v>13.790977443609</v>
      </c>
      <c r="I2512">
        <v>4.6555555555555497</v>
      </c>
    </row>
    <row r="2513" spans="1:9" x14ac:dyDescent="0.25">
      <c r="A2513">
        <v>2511</v>
      </c>
      <c r="B2513">
        <v>27.296198984060201</v>
      </c>
      <c r="C2513">
        <v>134.40195156360201</v>
      </c>
      <c r="D2513">
        <v>36.2123399384039</v>
      </c>
      <c r="E2513">
        <v>5.7120010403391097</v>
      </c>
      <c r="F2513">
        <v>0.26444811438557198</v>
      </c>
      <c r="G2513">
        <v>0.91152078049985896</v>
      </c>
      <c r="H2513">
        <v>11.2006153846153</v>
      </c>
      <c r="I2513">
        <v>2.95986541696707</v>
      </c>
    </row>
    <row r="2514" spans="1:9" x14ac:dyDescent="0.25">
      <c r="A2514">
        <v>2512</v>
      </c>
      <c r="B2514">
        <v>24.669542483660098</v>
      </c>
      <c r="C2514">
        <v>150.43278754800801</v>
      </c>
      <c r="D2514">
        <v>39.917204014269302</v>
      </c>
      <c r="E2514">
        <v>11.1248880156881</v>
      </c>
      <c r="F2514">
        <v>0.23146164688874701</v>
      </c>
      <c r="G2514">
        <v>0.88508647902887105</v>
      </c>
      <c r="H2514">
        <v>12.724689165186501</v>
      </c>
      <c r="I2514">
        <v>4.75332978156632</v>
      </c>
    </row>
    <row r="2515" spans="1:9" x14ac:dyDescent="0.25">
      <c r="A2515">
        <v>2513</v>
      </c>
      <c r="B2515">
        <v>115.853181076672</v>
      </c>
      <c r="C2515">
        <v>156.36789994788899</v>
      </c>
      <c r="D2515">
        <v>28.9164087923292</v>
      </c>
      <c r="E2515">
        <v>15.560751151983901</v>
      </c>
      <c r="F2515">
        <v>0.57255072066138002</v>
      </c>
      <c r="G2515">
        <v>0.79461378490327905</v>
      </c>
      <c r="H2515">
        <v>7.4713876967095798</v>
      </c>
      <c r="I2515">
        <v>4.6794657762938199</v>
      </c>
    </row>
    <row r="2516" spans="1:9" x14ac:dyDescent="0.25">
      <c r="A2516">
        <v>2514</v>
      </c>
      <c r="B2516">
        <v>29.563868776258101</v>
      </c>
      <c r="C2516">
        <v>174.98082537678499</v>
      </c>
      <c r="D2516">
        <v>39.5378882681294</v>
      </c>
      <c r="E2516">
        <v>6.5416661494532997</v>
      </c>
      <c r="F2516">
        <v>0.20735836559915199</v>
      </c>
      <c r="G2516">
        <v>0.92655047355612197</v>
      </c>
      <c r="H2516">
        <v>8.7550544323483592</v>
      </c>
      <c r="I2516">
        <v>3.1271022883926101</v>
      </c>
    </row>
    <row r="2517" spans="1:9" x14ac:dyDescent="0.25">
      <c r="A2517">
        <v>2515</v>
      </c>
      <c r="B2517">
        <v>30.708056112224401</v>
      </c>
      <c r="C2517">
        <v>184.72984250908601</v>
      </c>
      <c r="D2517">
        <v>38.505563099250999</v>
      </c>
      <c r="E2517">
        <v>4.8914795787200998</v>
      </c>
      <c r="F2517">
        <v>0.218164110993678</v>
      </c>
      <c r="G2517">
        <v>0.95277381569695696</v>
      </c>
      <c r="H2517">
        <v>8.4673132183907995</v>
      </c>
      <c r="I2517">
        <v>2.5575204765450401</v>
      </c>
    </row>
    <row r="2518" spans="1:9" x14ac:dyDescent="0.25">
      <c r="A2518">
        <v>2516</v>
      </c>
      <c r="B2518">
        <v>31.048751982636201</v>
      </c>
      <c r="C2518">
        <v>187.22379856850699</v>
      </c>
      <c r="D2518">
        <v>33.820653923436602</v>
      </c>
      <c r="E2518">
        <v>5.8687683136701896</v>
      </c>
      <c r="F2518">
        <v>0.22335856414254601</v>
      </c>
      <c r="G2518">
        <v>0.93588152169238403</v>
      </c>
      <c r="H2518">
        <v>7.4869402985074602</v>
      </c>
      <c r="I2518">
        <v>2.6867876741240999</v>
      </c>
    </row>
    <row r="2519" spans="1:9" x14ac:dyDescent="0.25">
      <c r="A2519">
        <v>2517</v>
      </c>
      <c r="B2519">
        <v>33.924149956408002</v>
      </c>
      <c r="C2519">
        <v>181.017105677405</v>
      </c>
      <c r="D2519">
        <v>34.483733156105899</v>
      </c>
      <c r="E2519">
        <v>6.4960914979396698</v>
      </c>
      <c r="F2519">
        <v>0.25046771095756898</v>
      </c>
      <c r="G2519">
        <v>0.93045588543158797</v>
      </c>
      <c r="H2519">
        <v>7.9813953488372</v>
      </c>
      <c r="I2519">
        <v>2.6355463347164498</v>
      </c>
    </row>
    <row r="2520" spans="1:9" x14ac:dyDescent="0.25">
      <c r="A2520">
        <v>2518</v>
      </c>
      <c r="B2520">
        <v>50.877291859884402</v>
      </c>
      <c r="C2520">
        <v>162.15075549450501</v>
      </c>
      <c r="D2520">
        <v>40.993004645401399</v>
      </c>
      <c r="E2520">
        <v>20.0269217032589</v>
      </c>
      <c r="F2520">
        <v>0.36302984591750098</v>
      </c>
      <c r="G2520">
        <v>0.75784871860659797</v>
      </c>
      <c r="H2520">
        <v>11.028865979381401</v>
      </c>
      <c r="I2520">
        <v>6.2893617021276498</v>
      </c>
    </row>
    <row r="2521" spans="1:9" x14ac:dyDescent="0.25">
      <c r="A2521">
        <v>2519</v>
      </c>
      <c r="B2521">
        <v>60.154840061461101</v>
      </c>
      <c r="C2521">
        <v>165.81549898625801</v>
      </c>
      <c r="D2521">
        <v>34.937811588936299</v>
      </c>
      <c r="E2521">
        <v>6.1276658766722996</v>
      </c>
      <c r="F2521">
        <v>0.41199420677300502</v>
      </c>
      <c r="G2521">
        <v>0.92804104427618805</v>
      </c>
      <c r="H2521">
        <v>9.3791832975130394</v>
      </c>
      <c r="I2521">
        <v>2.7353266888150598</v>
      </c>
    </row>
    <row r="2522" spans="1:9" x14ac:dyDescent="0.25">
      <c r="A2522">
        <v>2520</v>
      </c>
      <c r="B2522">
        <v>77.245981760467501</v>
      </c>
      <c r="C2522">
        <v>180.75808606049</v>
      </c>
      <c r="D2522">
        <v>27.1905074359011</v>
      </c>
      <c r="E2522">
        <v>4.4694610035033904</v>
      </c>
      <c r="F2522">
        <v>0.52587053287220897</v>
      </c>
      <c r="G2522">
        <v>0.948481952315539</v>
      </c>
      <c r="H2522">
        <v>6.2583600549702201</v>
      </c>
      <c r="I2522">
        <v>2.7080935941695401</v>
      </c>
    </row>
    <row r="2523" spans="1:9" x14ac:dyDescent="0.25">
      <c r="A2523">
        <v>2521</v>
      </c>
      <c r="B2523">
        <v>103.259004809107</v>
      </c>
      <c r="C2523">
        <v>173.95831997434999</v>
      </c>
      <c r="D2523">
        <v>32.511134678290901</v>
      </c>
      <c r="E2523">
        <v>8.1340415690788603</v>
      </c>
      <c r="F2523">
        <v>0.514682377898252</v>
      </c>
      <c r="G2523">
        <v>0.89745294976011702</v>
      </c>
      <c r="H2523">
        <v>5.4324438797119798</v>
      </c>
      <c r="I2523">
        <v>2.8144484412469999</v>
      </c>
    </row>
    <row r="2524" spans="1:9" x14ac:dyDescent="0.25">
      <c r="A2524">
        <v>2522</v>
      </c>
      <c r="B2524">
        <v>40.433636046105399</v>
      </c>
      <c r="C2524">
        <v>195.539696942201</v>
      </c>
      <c r="D2524">
        <v>46.010156986770902</v>
      </c>
      <c r="E2524">
        <v>5.2826363342227598</v>
      </c>
      <c r="F2524">
        <v>0.25908657883895703</v>
      </c>
      <c r="G2524">
        <v>0.94501408088383398</v>
      </c>
      <c r="H2524">
        <v>12.357385976854999</v>
      </c>
      <c r="I2524">
        <v>2.6367698691350099</v>
      </c>
    </row>
    <row r="2525" spans="1:9" x14ac:dyDescent="0.25">
      <c r="A2525">
        <v>2523</v>
      </c>
      <c r="B2525">
        <v>38.529077117572598</v>
      </c>
      <c r="C2525">
        <v>169.73623342175</v>
      </c>
      <c r="D2525">
        <v>52.6115462911268</v>
      </c>
      <c r="E2525">
        <v>10.6301003553721</v>
      </c>
      <c r="F2525">
        <v>0.25308932969929798</v>
      </c>
      <c r="G2525">
        <v>0.88300391965372804</v>
      </c>
      <c r="H2525">
        <v>14.310539018503601</v>
      </c>
      <c r="I2525">
        <v>4.0524916943521596</v>
      </c>
    </row>
    <row r="2526" spans="1:9" x14ac:dyDescent="0.25">
      <c r="A2526">
        <v>2524</v>
      </c>
      <c r="B2526">
        <v>49.111566341002202</v>
      </c>
      <c r="C2526">
        <v>150.896522346978</v>
      </c>
      <c r="D2526">
        <v>51.747436452111202</v>
      </c>
      <c r="E2526">
        <v>11.255759681809201</v>
      </c>
      <c r="F2526">
        <v>0.307822559413854</v>
      </c>
      <c r="G2526">
        <v>0.92041322285886096</v>
      </c>
      <c r="H2526">
        <v>15.7653061224489</v>
      </c>
      <c r="I2526">
        <v>3.0643349231584498</v>
      </c>
    </row>
    <row r="2527" spans="1:9" x14ac:dyDescent="0.25">
      <c r="A2527">
        <v>2525</v>
      </c>
      <c r="B2527">
        <v>42.911617961510998</v>
      </c>
      <c r="C2527">
        <v>151.148817094886</v>
      </c>
      <c r="D2527">
        <v>51.686382603370099</v>
      </c>
      <c r="E2527">
        <v>12.739281836047599</v>
      </c>
      <c r="F2527">
        <v>0.27000526921534201</v>
      </c>
      <c r="G2527">
        <v>0.83118604688277198</v>
      </c>
      <c r="H2527">
        <v>14.8464516129032</v>
      </c>
      <c r="I2527">
        <v>4.7642526964560803</v>
      </c>
    </row>
    <row r="2528" spans="1:9" x14ac:dyDescent="0.25">
      <c r="A2528">
        <v>2526</v>
      </c>
      <c r="B2528">
        <v>36.768747290853902</v>
      </c>
      <c r="C2528">
        <v>145.248950012352</v>
      </c>
      <c r="D2528">
        <v>51.553864733506401</v>
      </c>
      <c r="E2528">
        <v>10.8028067432826</v>
      </c>
      <c r="F2528">
        <v>0.23054701122880999</v>
      </c>
      <c r="G2528">
        <v>0.86529745894049304</v>
      </c>
      <c r="H2528">
        <v>13.9780666125101</v>
      </c>
      <c r="I2528">
        <v>2.6958724202626598</v>
      </c>
    </row>
    <row r="2529" spans="1:9" x14ac:dyDescent="0.25">
      <c r="A2529">
        <v>2527</v>
      </c>
      <c r="B2529">
        <v>38.309220470740598</v>
      </c>
      <c r="C2529">
        <v>154.49322799097001</v>
      </c>
      <c r="D2529">
        <v>47.240615459161603</v>
      </c>
      <c r="E2529">
        <v>8.7495865873646697</v>
      </c>
      <c r="F2529">
        <v>0.234217961324695</v>
      </c>
      <c r="G2529">
        <v>0.88332056526996405</v>
      </c>
      <c r="H2529">
        <v>12.084297520661099</v>
      </c>
      <c r="I2529">
        <v>4.0162716660771096</v>
      </c>
    </row>
    <row r="2530" spans="1:9" x14ac:dyDescent="0.25">
      <c r="A2530">
        <v>2528</v>
      </c>
      <c r="B2530">
        <v>59.114745308310901</v>
      </c>
      <c r="C2530">
        <v>186.476614903978</v>
      </c>
      <c r="D2530">
        <v>45.696110311410102</v>
      </c>
      <c r="E2530">
        <v>7.6181466248477596</v>
      </c>
      <c r="F2530">
        <v>0.33330025752493297</v>
      </c>
      <c r="G2530">
        <v>0.93016997434611104</v>
      </c>
      <c r="H2530">
        <v>10.6267605633802</v>
      </c>
      <c r="I2530">
        <v>3.7221574344023298</v>
      </c>
    </row>
    <row r="2531" spans="1:9" x14ac:dyDescent="0.25">
      <c r="A2531">
        <v>2529</v>
      </c>
      <c r="B2531">
        <v>32.689765947682403</v>
      </c>
      <c r="C2531">
        <v>119.568197240443</v>
      </c>
      <c r="D2531">
        <v>31.063433993409198</v>
      </c>
      <c r="E2531">
        <v>15.281869691251799</v>
      </c>
      <c r="F2531">
        <v>0.29425350285063501</v>
      </c>
      <c r="G2531">
        <v>0.77389889139790902</v>
      </c>
      <c r="H2531">
        <v>7.8233890214797102</v>
      </c>
      <c r="I2531">
        <v>5.6119016817593703</v>
      </c>
    </row>
    <row r="2532" spans="1:9" x14ac:dyDescent="0.25">
      <c r="A2532">
        <v>2530</v>
      </c>
      <c r="B2532">
        <v>30.378866514428001</v>
      </c>
      <c r="C2532">
        <v>172.406080772493</v>
      </c>
      <c r="D2532">
        <v>31.5322435802637</v>
      </c>
      <c r="E2532">
        <v>6.9483566897544398</v>
      </c>
      <c r="F2532">
        <v>0.27493946923153301</v>
      </c>
      <c r="G2532">
        <v>0.91465713674564897</v>
      </c>
      <c r="H2532">
        <v>7.7318894697535399</v>
      </c>
      <c r="I2532">
        <v>2.5739198334200899</v>
      </c>
    </row>
    <row r="2533" spans="1:9" x14ac:dyDescent="0.25">
      <c r="A2533">
        <v>2531</v>
      </c>
      <c r="B2533">
        <v>63.4295274792131</v>
      </c>
      <c r="C2533">
        <v>111.615487478726</v>
      </c>
      <c r="D2533">
        <v>28.150073889831098</v>
      </c>
      <c r="E2533">
        <v>7.4318908207666601</v>
      </c>
      <c r="F2533">
        <v>0.45123298781543802</v>
      </c>
      <c r="G2533">
        <v>0.89216223162561803</v>
      </c>
      <c r="H2533">
        <v>7.2511848341232197</v>
      </c>
      <c r="I2533">
        <v>4.1950431034482696</v>
      </c>
    </row>
    <row r="2534" spans="1:9" x14ac:dyDescent="0.25">
      <c r="A2534">
        <v>2532</v>
      </c>
      <c r="B2534">
        <v>30.533701657458501</v>
      </c>
      <c r="C2534">
        <v>176.18422636965599</v>
      </c>
      <c r="D2534">
        <v>31.255710531794801</v>
      </c>
      <c r="E2534">
        <v>5.3305547004392198</v>
      </c>
      <c r="F2534">
        <v>0.27589154158012602</v>
      </c>
      <c r="G2534">
        <v>0.93850799246534999</v>
      </c>
      <c r="H2534">
        <v>7.4761904761904701</v>
      </c>
      <c r="I2534">
        <v>2.9337623012869001</v>
      </c>
    </row>
    <row r="2535" spans="1:9" x14ac:dyDescent="0.25">
      <c r="A2535">
        <v>2533</v>
      </c>
      <c r="B2535">
        <v>34.5</v>
      </c>
      <c r="C2535">
        <v>166.90826745717999</v>
      </c>
      <c r="D2535">
        <v>24.260834955476199</v>
      </c>
      <c r="E2535">
        <v>16.817219844501999</v>
      </c>
      <c r="F2535">
        <v>0.33478430029206402</v>
      </c>
      <c r="G2535">
        <v>0.85141607710832401</v>
      </c>
      <c r="H2535">
        <v>5.8642226748133002</v>
      </c>
      <c r="I2535">
        <v>7.3770746887966796</v>
      </c>
    </row>
    <row r="2536" spans="1:9" x14ac:dyDescent="0.25">
      <c r="A2536">
        <v>2534</v>
      </c>
      <c r="B2536">
        <v>49.830027617373801</v>
      </c>
      <c r="C2536">
        <v>115.838354527609</v>
      </c>
      <c r="D2536">
        <v>36.338291276138598</v>
      </c>
      <c r="E2536">
        <v>5.1316042936848296</v>
      </c>
      <c r="F2536">
        <v>0.36983983969026102</v>
      </c>
      <c r="G2536">
        <v>0.92676395749877705</v>
      </c>
      <c r="H2536">
        <v>9.9137777777777707</v>
      </c>
      <c r="I2536">
        <v>3.16199284009546</v>
      </c>
    </row>
    <row r="2537" spans="1:9" x14ac:dyDescent="0.25">
      <c r="A2537">
        <v>2535</v>
      </c>
      <c r="B2537">
        <v>45.991777356103697</v>
      </c>
      <c r="C2537">
        <v>167.41190463019299</v>
      </c>
      <c r="D2537">
        <v>31.4678940666256</v>
      </c>
      <c r="E2537">
        <v>6.0915350259469196</v>
      </c>
      <c r="F2537">
        <v>0.38973576319197201</v>
      </c>
      <c r="G2537">
        <v>0.92606304346683499</v>
      </c>
      <c r="H2537">
        <v>9.4908814589665607</v>
      </c>
      <c r="I2537">
        <v>2.7864792503346698</v>
      </c>
    </row>
    <row r="2538" spans="1:9" x14ac:dyDescent="0.25">
      <c r="A2538">
        <v>2536</v>
      </c>
      <c r="B2538">
        <v>49.225321888411997</v>
      </c>
      <c r="C2538">
        <v>141.21525423728801</v>
      </c>
      <c r="D2538">
        <v>46.2629443709939</v>
      </c>
      <c r="E2538">
        <v>21.760130331601001</v>
      </c>
      <c r="F2538">
        <v>0.31814145141282102</v>
      </c>
      <c r="G2538">
        <v>0.75464850324177202</v>
      </c>
      <c r="H2538">
        <v>13.075867635189599</v>
      </c>
      <c r="I2538">
        <v>8.2123456790123406</v>
      </c>
    </row>
    <row r="2539" spans="1:9" x14ac:dyDescent="0.25">
      <c r="A2539">
        <v>2537</v>
      </c>
      <c r="B2539">
        <v>44.143126571667999</v>
      </c>
      <c r="C2539">
        <v>190.899214813078</v>
      </c>
      <c r="D2539">
        <v>47.244874483380698</v>
      </c>
      <c r="E2539">
        <v>12.9330368089818</v>
      </c>
      <c r="F2539">
        <v>0.28164614657175202</v>
      </c>
      <c r="G2539">
        <v>0.88175469159239295</v>
      </c>
      <c r="H2539">
        <v>12.6170212765957</v>
      </c>
      <c r="I2539">
        <v>5.7206554878048701</v>
      </c>
    </row>
    <row r="2540" spans="1:9" x14ac:dyDescent="0.25">
      <c r="A2540">
        <v>2538</v>
      </c>
      <c r="B2540">
        <v>60.002949438202201</v>
      </c>
      <c r="C2540">
        <v>135.171087533156</v>
      </c>
      <c r="D2540">
        <v>45.796542794690602</v>
      </c>
      <c r="E2540">
        <v>32.243686299266798</v>
      </c>
      <c r="F2540">
        <v>0.38446698872511398</v>
      </c>
      <c r="G2540">
        <v>0.65929251876848605</v>
      </c>
      <c r="H2540">
        <v>15.384805130735</v>
      </c>
      <c r="I2540">
        <v>10.244565217391299</v>
      </c>
    </row>
    <row r="2541" spans="1:9" x14ac:dyDescent="0.25">
      <c r="A2541">
        <v>2539</v>
      </c>
      <c r="B2541">
        <v>60.554043545878599</v>
      </c>
      <c r="C2541">
        <v>148.316822066822</v>
      </c>
      <c r="D2541">
        <v>46.095454534237199</v>
      </c>
      <c r="E2541">
        <v>6.04842148501921</v>
      </c>
      <c r="F2541">
        <v>0.37084423298880997</v>
      </c>
      <c r="G2541">
        <v>0.91563674134432804</v>
      </c>
      <c r="H2541">
        <v>13.047864506627301</v>
      </c>
      <c r="I2541">
        <v>2.9900179165600198</v>
      </c>
    </row>
    <row r="2542" spans="1:9" x14ac:dyDescent="0.25">
      <c r="A2542">
        <v>2540</v>
      </c>
      <c r="B2542">
        <v>66.311837153609304</v>
      </c>
      <c r="C2542">
        <v>154.31998786775799</v>
      </c>
      <c r="D2542">
        <v>42.460434666809199</v>
      </c>
      <c r="E2542">
        <v>7.0043783730144602</v>
      </c>
      <c r="F2542">
        <v>0.38772317816706098</v>
      </c>
      <c r="G2542">
        <v>0.91792836225936902</v>
      </c>
      <c r="H2542">
        <v>11.6642091152815</v>
      </c>
      <c r="I2542">
        <v>3.2030093734583098</v>
      </c>
    </row>
    <row r="2543" spans="1:9" x14ac:dyDescent="0.25">
      <c r="A2543">
        <v>2541</v>
      </c>
      <c r="B2543">
        <v>68.275027502750206</v>
      </c>
      <c r="C2543">
        <v>156.67201618341201</v>
      </c>
      <c r="D2543">
        <v>43.377990595031797</v>
      </c>
      <c r="E2543">
        <v>15.590489796632101</v>
      </c>
      <c r="F2543">
        <v>0.38983344135376502</v>
      </c>
      <c r="G2543">
        <v>0.85596521344918697</v>
      </c>
      <c r="H2543">
        <v>10.7103942652329</v>
      </c>
      <c r="I2543">
        <v>5.9756958055664402</v>
      </c>
    </row>
    <row r="2544" spans="1:9" x14ac:dyDescent="0.25">
      <c r="A2544">
        <v>2542</v>
      </c>
      <c r="B2544">
        <v>74.484547668102607</v>
      </c>
      <c r="C2544">
        <v>162.74268563084701</v>
      </c>
      <c r="D2544">
        <v>42.142757234591201</v>
      </c>
      <c r="E2544">
        <v>6.4609775046275004</v>
      </c>
      <c r="F2544">
        <v>0.43250183332155601</v>
      </c>
      <c r="G2544">
        <v>0.92633282338864997</v>
      </c>
      <c r="H2544">
        <v>14.063875088715401</v>
      </c>
      <c r="I2544">
        <v>2.6175482787573401</v>
      </c>
    </row>
    <row r="2545" spans="1:9" x14ac:dyDescent="0.25">
      <c r="A2545">
        <v>2543</v>
      </c>
      <c r="B2545">
        <v>44.4497343686146</v>
      </c>
      <c r="C2545">
        <v>181.48936170212701</v>
      </c>
      <c r="D2545">
        <v>51.644792104524797</v>
      </c>
      <c r="E2545">
        <v>9.5385821287596499</v>
      </c>
      <c r="F2545">
        <v>0.26917672940310799</v>
      </c>
      <c r="G2545">
        <v>0.90048386928616797</v>
      </c>
      <c r="H2545">
        <v>16.825581395348799</v>
      </c>
      <c r="I2545">
        <v>3.8137594138001201</v>
      </c>
    </row>
    <row r="2546" spans="1:9" x14ac:dyDescent="0.25">
      <c r="A2546">
        <v>2544</v>
      </c>
      <c r="B2546">
        <v>65.769023986765902</v>
      </c>
      <c r="C2546">
        <v>154.03698940535199</v>
      </c>
      <c r="D2546">
        <v>48.876686939919402</v>
      </c>
      <c r="E2546">
        <v>15.6390652809631</v>
      </c>
      <c r="F2546">
        <v>0.372973734335798</v>
      </c>
      <c r="G2546">
        <v>0.86037263294187205</v>
      </c>
      <c r="H2546">
        <v>14.126506024096299</v>
      </c>
      <c r="I2546">
        <v>5.9047224523612201</v>
      </c>
    </row>
    <row r="2547" spans="1:9" x14ac:dyDescent="0.25">
      <c r="A2547">
        <v>2545</v>
      </c>
      <c r="B2547">
        <v>86.198786876206199</v>
      </c>
      <c r="C2547">
        <v>101.212367270455</v>
      </c>
      <c r="D2547">
        <v>42.357058537406303</v>
      </c>
      <c r="E2547">
        <v>16.2697627748103</v>
      </c>
      <c r="F2547">
        <v>0.46558934906549898</v>
      </c>
      <c r="G2547">
        <v>0.72832681583141401</v>
      </c>
      <c r="H2547">
        <v>12.567</v>
      </c>
      <c r="I2547">
        <v>5.7993079584774998</v>
      </c>
    </row>
    <row r="2548" spans="1:9" x14ac:dyDescent="0.25">
      <c r="A2548">
        <v>2546</v>
      </c>
      <c r="B2548">
        <v>36.796159857110901</v>
      </c>
      <c r="C2548">
        <v>156.37251135172801</v>
      </c>
      <c r="D2548">
        <v>57.336605642198798</v>
      </c>
      <c r="E2548">
        <v>6.8352411339287196</v>
      </c>
      <c r="F2548">
        <v>0.20845146576118201</v>
      </c>
      <c r="G2548">
        <v>0.92161252556520101</v>
      </c>
      <c r="H2548">
        <v>16.763404255319099</v>
      </c>
      <c r="I2548">
        <v>2.7966438507396698</v>
      </c>
    </row>
    <row r="2549" spans="1:9" x14ac:dyDescent="0.25">
      <c r="A2549">
        <v>2547</v>
      </c>
      <c r="B2549">
        <v>48.384388038942902</v>
      </c>
      <c r="C2549">
        <v>126.11122994652401</v>
      </c>
      <c r="D2549">
        <v>49.437168729188599</v>
      </c>
      <c r="E2549">
        <v>29.068268084676902</v>
      </c>
      <c r="F2549">
        <v>0.28412156597152899</v>
      </c>
      <c r="G2549">
        <v>0.69889925788728302</v>
      </c>
      <c r="H2549">
        <v>14.481582537516999</v>
      </c>
      <c r="I2549">
        <v>10.485788113695</v>
      </c>
    </row>
    <row r="2550" spans="1:9" x14ac:dyDescent="0.25">
      <c r="A2550">
        <v>2548</v>
      </c>
      <c r="B2550">
        <v>55.064458370635599</v>
      </c>
      <c r="C2550">
        <v>168.27369826435199</v>
      </c>
      <c r="D2550">
        <v>44.022333012035503</v>
      </c>
      <c r="E2550">
        <v>15.243089605318801</v>
      </c>
      <c r="F2550">
        <v>0.32802555696396302</v>
      </c>
      <c r="G2550">
        <v>0.83913325619696599</v>
      </c>
      <c r="H2550">
        <v>12.825043885313001</v>
      </c>
      <c r="I2550">
        <v>5.5190311418685098</v>
      </c>
    </row>
    <row r="2551" spans="1:9" x14ac:dyDescent="0.25">
      <c r="A2551">
        <v>2549</v>
      </c>
      <c r="B2551">
        <v>80.020905923344898</v>
      </c>
      <c r="C2551">
        <v>165.293534637703</v>
      </c>
      <c r="D2551">
        <v>49.1770320748617</v>
      </c>
      <c r="E2551">
        <v>21.3245401866157</v>
      </c>
      <c r="F2551">
        <v>0.420490128339012</v>
      </c>
      <c r="G2551">
        <v>0.79698932274296097</v>
      </c>
      <c r="H2551">
        <v>14.3171171171171</v>
      </c>
      <c r="I2551">
        <v>6.4078844652615103</v>
      </c>
    </row>
    <row r="2552" spans="1:9" x14ac:dyDescent="0.25">
      <c r="A2552">
        <v>2550</v>
      </c>
      <c r="B2552">
        <v>51.2666486193827</v>
      </c>
      <c r="C2552">
        <v>119.602283706631</v>
      </c>
      <c r="D2552">
        <v>55.679446555522397</v>
      </c>
      <c r="E2552">
        <v>5.6852511631093403</v>
      </c>
      <c r="F2552">
        <v>0.28702283483417101</v>
      </c>
      <c r="G2552">
        <v>0.92615356227581702</v>
      </c>
      <c r="H2552">
        <v>17.8644400785854</v>
      </c>
      <c r="I2552">
        <v>3.00148809523809</v>
      </c>
    </row>
    <row r="2553" spans="1:9" x14ac:dyDescent="0.25">
      <c r="A2553">
        <v>2551</v>
      </c>
      <c r="B2553">
        <v>52.688032454361</v>
      </c>
      <c r="C2553">
        <v>127.26691729323301</v>
      </c>
      <c r="D2553">
        <v>59.5191225206854</v>
      </c>
      <c r="E2553">
        <v>28.1140686572482</v>
      </c>
      <c r="F2553">
        <v>0.29643396628147201</v>
      </c>
      <c r="G2553">
        <v>0.66720660062733095</v>
      </c>
      <c r="H2553">
        <v>24.136950904392702</v>
      </c>
      <c r="I2553">
        <v>8.7587719298245599</v>
      </c>
    </row>
    <row r="2554" spans="1:9" x14ac:dyDescent="0.25">
      <c r="A2554">
        <v>2552</v>
      </c>
      <c r="B2554">
        <v>58.159298085688199</v>
      </c>
      <c r="C2554">
        <v>189.07548955806601</v>
      </c>
      <c r="D2554">
        <v>50.187540324634</v>
      </c>
      <c r="E2554">
        <v>9.1661382796218405</v>
      </c>
      <c r="F2554">
        <v>0.336993901284663</v>
      </c>
      <c r="G2554">
        <v>0.90538805507910203</v>
      </c>
      <c r="H2554">
        <v>16.146476642913601</v>
      </c>
      <c r="I2554">
        <v>3.0546461242176202</v>
      </c>
    </row>
    <row r="2555" spans="1:9" x14ac:dyDescent="0.25">
      <c r="A2555">
        <v>2553</v>
      </c>
      <c r="B2555">
        <v>43.5389408099688</v>
      </c>
      <c r="C2555">
        <v>188.88171206225601</v>
      </c>
      <c r="D2555">
        <v>60.540679643330201</v>
      </c>
      <c r="E2555">
        <v>6.4149107047705201</v>
      </c>
      <c r="F2555">
        <v>0.24933522230852401</v>
      </c>
      <c r="G2555">
        <v>0.92247627468525195</v>
      </c>
      <c r="H2555">
        <v>17.918367346938702</v>
      </c>
      <c r="I2555">
        <v>2.66087962962962</v>
      </c>
    </row>
    <row r="2556" spans="1:9" x14ac:dyDescent="0.25">
      <c r="A2556">
        <v>2554</v>
      </c>
      <c r="B2556">
        <v>65.807812499999997</v>
      </c>
      <c r="C2556">
        <v>188.85921553483701</v>
      </c>
      <c r="D2556">
        <v>48.214469945775598</v>
      </c>
      <c r="E2556">
        <v>5.9372440793858301</v>
      </c>
      <c r="F2556">
        <v>0.37899491564036902</v>
      </c>
      <c r="G2556">
        <v>0.93538272206661199</v>
      </c>
      <c r="H2556">
        <v>17.627700127064799</v>
      </c>
      <c r="I2556">
        <v>2.8980552712384799</v>
      </c>
    </row>
    <row r="2557" spans="1:9" x14ac:dyDescent="0.25">
      <c r="A2557">
        <v>2555</v>
      </c>
      <c r="B2557">
        <v>58.480091883614001</v>
      </c>
      <c r="C2557">
        <v>153.30220103893299</v>
      </c>
      <c r="D2557">
        <v>59.925631566162401</v>
      </c>
      <c r="E2557">
        <v>5.0492829868248599</v>
      </c>
      <c r="F2557">
        <v>0.31350580868897898</v>
      </c>
      <c r="G2557">
        <v>0.92785939605698498</v>
      </c>
      <c r="H2557">
        <v>19.6211096075778</v>
      </c>
      <c r="I2557">
        <v>2.5600724491849398</v>
      </c>
    </row>
    <row r="2558" spans="1:9" x14ac:dyDescent="0.25">
      <c r="A2558">
        <v>2556</v>
      </c>
      <c r="B2558">
        <v>88.776493730022096</v>
      </c>
      <c r="C2558">
        <v>179.51436751139801</v>
      </c>
      <c r="D2558">
        <v>46.913278775701798</v>
      </c>
      <c r="E2558">
        <v>7.0914911443953903</v>
      </c>
      <c r="F2558">
        <v>0.45037190929662202</v>
      </c>
      <c r="G2558">
        <v>0.93422213953497402</v>
      </c>
      <c r="H2558">
        <v>14.6468619246861</v>
      </c>
      <c r="I2558">
        <v>2.5528713710531798</v>
      </c>
    </row>
    <row r="2559" spans="1:9" x14ac:dyDescent="0.25">
      <c r="A2559">
        <v>2557</v>
      </c>
      <c r="B2559">
        <v>49.130459992269003</v>
      </c>
      <c r="C2559">
        <v>175.27035069075399</v>
      </c>
      <c r="D2559">
        <v>63.920169387154402</v>
      </c>
      <c r="E2559">
        <v>7.6122804843347902</v>
      </c>
      <c r="F2559">
        <v>0.26788364265359299</v>
      </c>
      <c r="G2559">
        <v>0.91377671675822703</v>
      </c>
      <c r="H2559">
        <v>19.845994475138099</v>
      </c>
      <c r="I2559">
        <v>3.4124062713019701</v>
      </c>
    </row>
    <row r="2560" spans="1:9" x14ac:dyDescent="0.25">
      <c r="A2560">
        <v>2558</v>
      </c>
      <c r="B2560">
        <v>68.836310354451498</v>
      </c>
      <c r="C2560">
        <v>144.227240512853</v>
      </c>
      <c r="D2560">
        <v>45.097646509719397</v>
      </c>
      <c r="E2560">
        <v>8.4800328147523203</v>
      </c>
      <c r="F2560">
        <v>0.385709321774796</v>
      </c>
      <c r="G2560">
        <v>0.89703021650201697</v>
      </c>
      <c r="H2560">
        <v>13.597560975609699</v>
      </c>
      <c r="I2560">
        <v>3.8497673387990199</v>
      </c>
    </row>
    <row r="2561" spans="1:9" x14ac:dyDescent="0.25">
      <c r="A2561">
        <v>2559</v>
      </c>
      <c r="B2561">
        <v>58.825401034071298</v>
      </c>
      <c r="C2561">
        <v>216.20169880943999</v>
      </c>
      <c r="D2561">
        <v>42.516859772634703</v>
      </c>
      <c r="E2561">
        <v>3.7507925286874699</v>
      </c>
      <c r="F2561">
        <v>0.36122348393195203</v>
      </c>
      <c r="G2561">
        <v>0.96164666127621101</v>
      </c>
      <c r="H2561">
        <v>12.0464509394572</v>
      </c>
      <c r="I2561">
        <v>2.21729611384783</v>
      </c>
    </row>
    <row r="2562" spans="1:9" x14ac:dyDescent="0.25">
      <c r="A2562">
        <v>2560</v>
      </c>
      <c r="B2562">
        <v>73.677890651751994</v>
      </c>
      <c r="C2562">
        <v>144.96167727541101</v>
      </c>
      <c r="D2562">
        <v>36.949655363874101</v>
      </c>
      <c r="E2562">
        <v>3.8768413435746298</v>
      </c>
      <c r="F2562">
        <v>0.46651832158183998</v>
      </c>
      <c r="G2562">
        <v>0.95983026559792595</v>
      </c>
      <c r="H2562">
        <v>10.0562613430127</v>
      </c>
      <c r="I2562">
        <v>2.6613226452905798</v>
      </c>
    </row>
    <row r="2563" spans="1:9" x14ac:dyDescent="0.25">
      <c r="A2563">
        <v>2561</v>
      </c>
      <c r="B2563">
        <v>79.598851517637399</v>
      </c>
      <c r="C2563">
        <v>163.523650006699</v>
      </c>
      <c r="D2563">
        <v>44.2666942429938</v>
      </c>
      <c r="E2563">
        <v>7.8284339326577896</v>
      </c>
      <c r="F2563">
        <v>0.44182038022340397</v>
      </c>
      <c r="G2563">
        <v>0.893842385890247</v>
      </c>
      <c r="H2563">
        <v>13.822297955209301</v>
      </c>
      <c r="I2563">
        <v>2.9087336244541402</v>
      </c>
    </row>
    <row r="2564" spans="1:9" x14ac:dyDescent="0.25">
      <c r="A2564">
        <v>2562</v>
      </c>
      <c r="B2564">
        <v>93.040969899665498</v>
      </c>
      <c r="C2564">
        <v>183.74141195563899</v>
      </c>
      <c r="D2564">
        <v>38.572928264905997</v>
      </c>
      <c r="E2564">
        <v>8.33893057241308</v>
      </c>
      <c r="F2564">
        <v>0.470503896320704</v>
      </c>
      <c r="G2564">
        <v>0.90534102923251203</v>
      </c>
      <c r="H2564">
        <v>8.8951965065502101</v>
      </c>
      <c r="I2564">
        <v>3.2773060029282499</v>
      </c>
    </row>
    <row r="2565" spans="1:9" x14ac:dyDescent="0.25">
      <c r="A2565">
        <v>2563</v>
      </c>
      <c r="B2565">
        <v>78.199856562275798</v>
      </c>
      <c r="C2565">
        <v>187.21019219569001</v>
      </c>
      <c r="D2565">
        <v>40.549260021353199</v>
      </c>
      <c r="E2565">
        <v>6.0048862698996803</v>
      </c>
      <c r="F2565">
        <v>0.40705056248781601</v>
      </c>
      <c r="G2565">
        <v>0.93053024345283997</v>
      </c>
      <c r="H2565">
        <v>9.7223695844385496</v>
      </c>
      <c r="I2565">
        <v>2.9099751187514098</v>
      </c>
    </row>
    <row r="2566" spans="1:9" x14ac:dyDescent="0.25">
      <c r="A2566">
        <v>2564</v>
      </c>
      <c r="B2566">
        <v>52.761484918793499</v>
      </c>
      <c r="C2566">
        <v>166.58405463007199</v>
      </c>
      <c r="D2566">
        <v>48.033217989381299</v>
      </c>
      <c r="E2566">
        <v>5.4703074856512197</v>
      </c>
      <c r="F2566">
        <v>0.29968986057451102</v>
      </c>
      <c r="G2566">
        <v>0.93938801587357101</v>
      </c>
      <c r="H2566">
        <v>12.196638655462101</v>
      </c>
      <c r="I2566">
        <v>2.48261019283746</v>
      </c>
    </row>
    <row r="2567" spans="1:9" x14ac:dyDescent="0.25">
      <c r="A2567">
        <v>2565</v>
      </c>
      <c r="B2567">
        <v>54.448388721047301</v>
      </c>
      <c r="C2567">
        <v>167.293856767411</v>
      </c>
      <c r="D2567">
        <v>42.435809836485099</v>
      </c>
      <c r="E2567">
        <v>11.236809794010799</v>
      </c>
      <c r="F2567">
        <v>0.31465761130123898</v>
      </c>
      <c r="G2567">
        <v>0.88761566236011302</v>
      </c>
      <c r="H2567">
        <v>9.9250000000000007</v>
      </c>
      <c r="I2567">
        <v>4.9366391184573004</v>
      </c>
    </row>
    <row r="2568" spans="1:9" x14ac:dyDescent="0.25">
      <c r="A2568">
        <v>2566</v>
      </c>
      <c r="B2568">
        <v>54.202609050142598</v>
      </c>
      <c r="C2568">
        <v>185.68803418803401</v>
      </c>
      <c r="D2568">
        <v>40.9851876855003</v>
      </c>
      <c r="E2568">
        <v>9.8365800103391603</v>
      </c>
      <c r="F2568">
        <v>0.31858484332798898</v>
      </c>
      <c r="G2568">
        <v>0.90468432869800897</v>
      </c>
      <c r="H2568">
        <v>9.0940711462450601</v>
      </c>
      <c r="I2568">
        <v>2.7986798679867899</v>
      </c>
    </row>
    <row r="2569" spans="1:9" x14ac:dyDescent="0.25">
      <c r="A2569">
        <v>2567</v>
      </c>
      <c r="B2569">
        <v>104.99195810734901</v>
      </c>
      <c r="C2569">
        <v>131.994516040581</v>
      </c>
      <c r="D2569">
        <v>39.293819954444899</v>
      </c>
      <c r="E2569">
        <v>17.6088372469593</v>
      </c>
      <c r="F2569">
        <v>0.50212111902123702</v>
      </c>
      <c r="G2569">
        <v>0.77111626449299597</v>
      </c>
      <c r="H2569">
        <v>8.9352861035422304</v>
      </c>
      <c r="I2569">
        <v>6.72839084386744</v>
      </c>
    </row>
    <row r="2570" spans="1:9" x14ac:dyDescent="0.25">
      <c r="A2570">
        <v>2568</v>
      </c>
      <c r="B2570">
        <v>94.098606645230404</v>
      </c>
      <c r="C2570">
        <v>163.09420826544201</v>
      </c>
      <c r="D2570">
        <v>40.379075312711798</v>
      </c>
      <c r="E2570">
        <v>6.6784934583921798</v>
      </c>
      <c r="F2570">
        <v>0.45607587036189101</v>
      </c>
      <c r="G2570">
        <v>0.92797748337131802</v>
      </c>
      <c r="H2570">
        <v>8.8640000000000008</v>
      </c>
      <c r="I2570">
        <v>3.2301527673428501</v>
      </c>
    </row>
    <row r="2571" spans="1:9" x14ac:dyDescent="0.25">
      <c r="A2571">
        <v>2569</v>
      </c>
      <c r="B2571">
        <v>91.901925925925894</v>
      </c>
      <c r="C2571">
        <v>150.37724079059601</v>
      </c>
      <c r="D2571">
        <v>39.619090675913803</v>
      </c>
      <c r="E2571">
        <v>11.9963015760381</v>
      </c>
      <c r="F2571">
        <v>0.44541603995498702</v>
      </c>
      <c r="G2571">
        <v>0.85725396015863797</v>
      </c>
      <c r="H2571">
        <v>9.8807053941908691</v>
      </c>
      <c r="I2571">
        <v>5.1391692091058401</v>
      </c>
    </row>
    <row r="2572" spans="1:9" x14ac:dyDescent="0.25">
      <c r="A2572">
        <v>2570</v>
      </c>
      <c r="B2572">
        <v>85.152827305145095</v>
      </c>
      <c r="C2572">
        <v>146.91964209629299</v>
      </c>
      <c r="D2572">
        <v>39.534638285129098</v>
      </c>
      <c r="E2572">
        <v>3.7044335251282199</v>
      </c>
      <c r="F2572">
        <v>0.43399886256173498</v>
      </c>
      <c r="G2572">
        <v>0.94662679543649397</v>
      </c>
      <c r="H2572">
        <v>10.0401459854014</v>
      </c>
      <c r="I2572">
        <v>2.6162904808635901</v>
      </c>
    </row>
    <row r="2573" spans="1:9" x14ac:dyDescent="0.25">
      <c r="A2573">
        <v>2571</v>
      </c>
      <c r="B2573">
        <v>62.309529439583798</v>
      </c>
      <c r="C2573">
        <v>164.19559228650101</v>
      </c>
      <c r="D2573">
        <v>47.626941072308398</v>
      </c>
      <c r="E2573">
        <v>15.509515875183601</v>
      </c>
      <c r="F2573">
        <v>0.365646622148528</v>
      </c>
      <c r="G2573">
        <v>0.82114990747263195</v>
      </c>
      <c r="H2573">
        <v>14.3057921635434</v>
      </c>
      <c r="I2573">
        <v>4.7771739130434696</v>
      </c>
    </row>
    <row r="2574" spans="1:9" x14ac:dyDescent="0.25">
      <c r="A2574">
        <v>2572</v>
      </c>
      <c r="B2574">
        <v>104.677523770989</v>
      </c>
      <c r="C2574">
        <v>153.46609071274199</v>
      </c>
      <c r="D2574">
        <v>35.376382792998797</v>
      </c>
      <c r="E2574">
        <v>13.4486843112388</v>
      </c>
      <c r="F2574">
        <v>0.52675866371785696</v>
      </c>
      <c r="G2574">
        <v>0.83756851100542895</v>
      </c>
      <c r="H2574">
        <v>9.5939622641509406</v>
      </c>
      <c r="I2574">
        <v>4.9624365482233497</v>
      </c>
    </row>
    <row r="2575" spans="1:9" x14ac:dyDescent="0.25">
      <c r="A2575">
        <v>2573</v>
      </c>
      <c r="B2575">
        <v>48.860117242773399</v>
      </c>
      <c r="C2575">
        <v>191.47331327889901</v>
      </c>
      <c r="D2575">
        <v>55.040992976142299</v>
      </c>
      <c r="E2575">
        <v>6.6738986938469296</v>
      </c>
      <c r="F2575">
        <v>0.29446212214704298</v>
      </c>
      <c r="G2575">
        <v>0.93639423579258796</v>
      </c>
      <c r="H2575">
        <v>15.897017045454501</v>
      </c>
      <c r="I2575">
        <v>3.0760068065796902</v>
      </c>
    </row>
    <row r="2576" spans="1:9" x14ac:dyDescent="0.25">
      <c r="A2576">
        <v>2574</v>
      </c>
      <c r="B2576">
        <v>51.7244363470735</v>
      </c>
      <c r="C2576">
        <v>153.54809857795499</v>
      </c>
      <c r="D2576">
        <v>49.271958448926199</v>
      </c>
      <c r="E2576">
        <v>7.0395637994940499</v>
      </c>
      <c r="F2576">
        <v>0.30571862580509701</v>
      </c>
      <c r="G2576">
        <v>0.92414994291044605</v>
      </c>
      <c r="H2576">
        <v>14.3993260320134</v>
      </c>
      <c r="I2576">
        <v>3.37635756056808</v>
      </c>
    </row>
    <row r="2577" spans="1:9" x14ac:dyDescent="0.25">
      <c r="A2577">
        <v>2575</v>
      </c>
      <c r="B2577">
        <v>44.443345577846799</v>
      </c>
      <c r="C2577">
        <v>178.98830118232701</v>
      </c>
      <c r="D2577">
        <v>54.641838455286099</v>
      </c>
      <c r="E2577">
        <v>10.9141839227179</v>
      </c>
      <c r="F2577">
        <v>0.25702885139668302</v>
      </c>
      <c r="G2577">
        <v>0.89172445191077798</v>
      </c>
      <c r="H2577">
        <v>16.330348258706401</v>
      </c>
      <c r="I2577">
        <v>4.0620437956204301</v>
      </c>
    </row>
    <row r="2578" spans="1:9" x14ac:dyDescent="0.25">
      <c r="A2578">
        <v>2576</v>
      </c>
      <c r="B2578">
        <v>59.007971656332998</v>
      </c>
      <c r="C2578">
        <v>170.63579374889599</v>
      </c>
      <c r="D2578">
        <v>52.723454390664202</v>
      </c>
      <c r="E2578">
        <v>5.6046999023064403</v>
      </c>
      <c r="F2578">
        <v>0.33436478858931801</v>
      </c>
      <c r="G2578">
        <v>0.93695456991946202</v>
      </c>
      <c r="H2578">
        <v>15.5344129554655</v>
      </c>
      <c r="I2578">
        <v>2.6129331683168302</v>
      </c>
    </row>
    <row r="2579" spans="1:9" x14ac:dyDescent="0.25">
      <c r="A2579">
        <v>2577</v>
      </c>
      <c r="B2579">
        <v>77.239501192004397</v>
      </c>
      <c r="C2579">
        <v>177.32250724037999</v>
      </c>
      <c r="D2579">
        <v>47.543151038972397</v>
      </c>
      <c r="E2579">
        <v>11.7018544153246</v>
      </c>
      <c r="F2579">
        <v>0.43683483472451501</v>
      </c>
      <c r="G2579">
        <v>0.87206711206270004</v>
      </c>
      <c r="H2579">
        <v>15.9524100061012</v>
      </c>
      <c r="I2579">
        <v>4.6185303514377001</v>
      </c>
    </row>
    <row r="2580" spans="1:9" x14ac:dyDescent="0.25">
      <c r="A2580">
        <v>2578</v>
      </c>
      <c r="B2580">
        <v>73.557607282184605</v>
      </c>
      <c r="C2580">
        <v>139.01203470472899</v>
      </c>
      <c r="D2580">
        <v>45.674148684008301</v>
      </c>
      <c r="E2580">
        <v>27.266957518793099</v>
      </c>
      <c r="F2580">
        <v>0.40483232737804398</v>
      </c>
      <c r="G2580">
        <v>0.73355828130194201</v>
      </c>
      <c r="H2580">
        <v>14.1459459459459</v>
      </c>
      <c r="I2580">
        <v>11.6485260770975</v>
      </c>
    </row>
    <row r="2581" spans="1:9" x14ac:dyDescent="0.25">
      <c r="A2581">
        <v>2579</v>
      </c>
      <c r="B2581">
        <v>33.274257425742498</v>
      </c>
      <c r="C2581">
        <v>181.563484611371</v>
      </c>
      <c r="D2581">
        <v>45.8871460858253</v>
      </c>
      <c r="E2581">
        <v>7.4371433169086698</v>
      </c>
      <c r="F2581">
        <v>0.25750216089181799</v>
      </c>
      <c r="G2581">
        <v>0.89864342625574301</v>
      </c>
      <c r="H2581">
        <v>14.357657657657599</v>
      </c>
      <c r="I2581">
        <v>2.9454880294659298</v>
      </c>
    </row>
    <row r="2582" spans="1:9" x14ac:dyDescent="0.25">
      <c r="A2582">
        <v>2580</v>
      </c>
      <c r="B2582">
        <v>43.391540642722099</v>
      </c>
      <c r="C2582">
        <v>146.25562600153199</v>
      </c>
      <c r="D2582">
        <v>41.406152499395802</v>
      </c>
      <c r="E2582">
        <v>11.984760979310099</v>
      </c>
      <c r="F2582">
        <v>0.33652542311389899</v>
      </c>
      <c r="G2582">
        <v>0.871417480510425</v>
      </c>
      <c r="H2582">
        <v>13.5517536355859</v>
      </c>
      <c r="I2582">
        <v>4.6174103877103096</v>
      </c>
    </row>
    <row r="2583" spans="1:9" x14ac:dyDescent="0.25">
      <c r="A2583">
        <v>2581</v>
      </c>
      <c r="B2583">
        <v>42.277577505407301</v>
      </c>
      <c r="C2583">
        <v>117.477489768076</v>
      </c>
      <c r="D2583">
        <v>40.008059515770498</v>
      </c>
      <c r="E2583">
        <v>13.732359798887501</v>
      </c>
      <c r="F2583">
        <v>0.32995919833892601</v>
      </c>
      <c r="G2583">
        <v>0.78490939861915099</v>
      </c>
      <c r="H2583">
        <v>12.267716535432999</v>
      </c>
      <c r="I2583">
        <v>5.3694721825962901</v>
      </c>
    </row>
    <row r="2584" spans="1:9" x14ac:dyDescent="0.25">
      <c r="A2584">
        <v>2582</v>
      </c>
      <c r="B2584">
        <v>31.788990825688</v>
      </c>
      <c r="C2584">
        <v>153.64998192988699</v>
      </c>
      <c r="D2584">
        <v>45.637148067449601</v>
      </c>
      <c r="E2584">
        <v>2.5191244105556101</v>
      </c>
      <c r="F2584">
        <v>0.246895060795777</v>
      </c>
      <c r="G2584">
        <v>0.97195442200703397</v>
      </c>
      <c r="H2584">
        <v>13.738615664845099</v>
      </c>
      <c r="I2584">
        <v>2.2569832402234602</v>
      </c>
    </row>
    <row r="2585" spans="1:9" x14ac:dyDescent="0.25">
      <c r="A2585">
        <v>2583</v>
      </c>
      <c r="B2585">
        <v>95.851441241685094</v>
      </c>
      <c r="C2585">
        <v>202.78601367747601</v>
      </c>
      <c r="D2585">
        <v>46.836449481481203</v>
      </c>
      <c r="E2585">
        <v>5.3899608165267203</v>
      </c>
      <c r="F2585">
        <v>0.462957211342164</v>
      </c>
      <c r="G2585">
        <v>0.95336331111085404</v>
      </c>
      <c r="H2585">
        <v>14.113748763600301</v>
      </c>
      <c r="I2585">
        <v>2.7941281775868201</v>
      </c>
    </row>
    <row r="2586" spans="1:9" x14ac:dyDescent="0.25">
      <c r="A2586">
        <v>2584</v>
      </c>
      <c r="B2586">
        <v>51.4413381123058</v>
      </c>
      <c r="C2586">
        <v>124.620725460335</v>
      </c>
      <c r="D2586">
        <v>47.738315414863898</v>
      </c>
      <c r="E2586">
        <v>4.1608269586562798</v>
      </c>
      <c r="F2586">
        <v>0.30446059502864897</v>
      </c>
      <c r="G2586">
        <v>0.94304062200764505</v>
      </c>
      <c r="H2586">
        <v>13.671748878923699</v>
      </c>
      <c r="I2586">
        <v>3.0270574971815098</v>
      </c>
    </row>
    <row r="2587" spans="1:9" x14ac:dyDescent="0.25">
      <c r="A2587">
        <v>2585</v>
      </c>
      <c r="B2587">
        <v>44.551176937318097</v>
      </c>
      <c r="C2587">
        <v>200.655136268343</v>
      </c>
      <c r="D2587">
        <v>51.122753586250099</v>
      </c>
      <c r="E2587">
        <v>4.9446778291928402</v>
      </c>
      <c r="F2587">
        <v>0.26989139653296801</v>
      </c>
      <c r="G2587">
        <v>0.94827329089566303</v>
      </c>
      <c r="H2587">
        <v>16.486590038314102</v>
      </c>
      <c r="I2587">
        <v>2.7385065885797899</v>
      </c>
    </row>
    <row r="2588" spans="1:9" x14ac:dyDescent="0.25">
      <c r="A2588">
        <v>2586</v>
      </c>
      <c r="B2588">
        <v>60.260457334076897</v>
      </c>
      <c r="C2588">
        <v>166.84928780896499</v>
      </c>
      <c r="D2588">
        <v>40.615133418198297</v>
      </c>
      <c r="E2588">
        <v>19.428632467588301</v>
      </c>
      <c r="F2588">
        <v>0.36294318041976398</v>
      </c>
      <c r="G2588">
        <v>0.82023554755116601</v>
      </c>
      <c r="H2588">
        <v>10.1674087266251</v>
      </c>
      <c r="I2588">
        <v>6.5511945392491402</v>
      </c>
    </row>
    <row r="2589" spans="1:9" x14ac:dyDescent="0.25">
      <c r="A2589">
        <v>2587</v>
      </c>
      <c r="B2589">
        <v>61.556664867781897</v>
      </c>
      <c r="C2589">
        <v>165.14199143825999</v>
      </c>
      <c r="D2589">
        <v>36.637506384389603</v>
      </c>
      <c r="E2589">
        <v>7.7688828894239101</v>
      </c>
      <c r="F2589">
        <v>0.39601262164856699</v>
      </c>
      <c r="G2589">
        <v>0.90191665484780603</v>
      </c>
      <c r="H2589">
        <v>7.4669275929549901</v>
      </c>
      <c r="I2589">
        <v>3.35877350044762</v>
      </c>
    </row>
    <row r="2590" spans="1:9" x14ac:dyDescent="0.25">
      <c r="A2590">
        <v>2588</v>
      </c>
      <c r="B2590">
        <v>48.598228068997898</v>
      </c>
      <c r="C2590">
        <v>188.29924953095599</v>
      </c>
      <c r="D2590">
        <v>39.051068465316497</v>
      </c>
      <c r="E2590">
        <v>13.072693456559101</v>
      </c>
      <c r="F2590">
        <v>0.325187189593383</v>
      </c>
      <c r="G2590">
        <v>0.88858997411128304</v>
      </c>
      <c r="H2590">
        <v>8.4266431924882603</v>
      </c>
      <c r="I2590">
        <v>5.1210673038629997</v>
      </c>
    </row>
    <row r="2591" spans="1:9" x14ac:dyDescent="0.25">
      <c r="A2591">
        <v>2589</v>
      </c>
      <c r="B2591">
        <v>38.0782217697463</v>
      </c>
      <c r="C2591">
        <v>171.254299030374</v>
      </c>
      <c r="D2591">
        <v>36.3283341355313</v>
      </c>
      <c r="E2591">
        <v>7.4084273031384704</v>
      </c>
      <c r="F2591">
        <v>0.25817997395391001</v>
      </c>
      <c r="G2591">
        <v>0.91362249905953397</v>
      </c>
      <c r="H2591">
        <v>7.9143179255918801</v>
      </c>
      <c r="I2591">
        <v>3.0368003525782199</v>
      </c>
    </row>
    <row r="2592" spans="1:9" x14ac:dyDescent="0.25">
      <c r="A2592">
        <v>2590</v>
      </c>
      <c r="B2592">
        <v>52.446923897581698</v>
      </c>
      <c r="C2592">
        <v>100.75613079019</v>
      </c>
      <c r="D2592">
        <v>38.929120508364903</v>
      </c>
      <c r="E2592">
        <v>5.8653520733653499</v>
      </c>
      <c r="F2592">
        <v>0.32688912577073298</v>
      </c>
      <c r="G2592">
        <v>0.89063398855006504</v>
      </c>
      <c r="H2592">
        <v>8.3453768453768404</v>
      </c>
      <c r="I2592">
        <v>3.3663743804803601</v>
      </c>
    </row>
    <row r="2593" spans="1:9" x14ac:dyDescent="0.25">
      <c r="A2593">
        <v>2591</v>
      </c>
      <c r="B2593">
        <v>46.315811209439502</v>
      </c>
      <c r="C2593">
        <v>175.91038197845199</v>
      </c>
      <c r="D2593">
        <v>28.7185561345682</v>
      </c>
      <c r="E2593">
        <v>8.5295764998203296</v>
      </c>
      <c r="F2593">
        <v>0.35103399027021498</v>
      </c>
      <c r="G2593">
        <v>0.91213145993157896</v>
      </c>
      <c r="H2593">
        <v>5.4115104025938896</v>
      </c>
      <c r="I2593">
        <v>2.8053216571236099</v>
      </c>
    </row>
    <row r="2594" spans="1:9" x14ac:dyDescent="0.25">
      <c r="A2594">
        <v>2592</v>
      </c>
      <c r="B2594">
        <v>90.698337001711906</v>
      </c>
      <c r="C2594">
        <v>155.66061964940801</v>
      </c>
      <c r="D2594">
        <v>28.926854397585</v>
      </c>
      <c r="E2594">
        <v>6.0141239640214001</v>
      </c>
      <c r="F2594">
        <v>0.54445905530154604</v>
      </c>
      <c r="G2594">
        <v>0.92606991939780303</v>
      </c>
      <c r="H2594">
        <v>8.8877079482439907</v>
      </c>
      <c r="I2594">
        <v>3.3265889074029902</v>
      </c>
    </row>
    <row r="2595" spans="1:9" x14ac:dyDescent="0.25">
      <c r="A2595">
        <v>2593</v>
      </c>
      <c r="B2595">
        <v>94.904709748083206</v>
      </c>
      <c r="C2595">
        <v>148.84175734770599</v>
      </c>
      <c r="D2595">
        <v>24.593624249895299</v>
      </c>
      <c r="E2595">
        <v>8.4848290984465304</v>
      </c>
      <c r="F2595">
        <v>0.56688660338644803</v>
      </c>
      <c r="G2595">
        <v>0.89561016522798098</v>
      </c>
      <c r="H2595">
        <v>6.9282700421940904</v>
      </c>
      <c r="I2595">
        <v>3.7013546798029502</v>
      </c>
    </row>
    <row r="2596" spans="1:9" x14ac:dyDescent="0.25">
      <c r="A2596">
        <v>2594</v>
      </c>
      <c r="B2596">
        <v>62.350540921919098</v>
      </c>
      <c r="C2596">
        <v>168.30416282533099</v>
      </c>
      <c r="D2596">
        <v>30.8911690348889</v>
      </c>
      <c r="E2596">
        <v>7.3591916928621997</v>
      </c>
      <c r="F2596">
        <v>0.43307566348707799</v>
      </c>
      <c r="G2596">
        <v>0.91048135275947695</v>
      </c>
      <c r="H2596">
        <v>6.1020352781546796</v>
      </c>
      <c r="I2596">
        <v>2.73513084853291</v>
      </c>
    </row>
    <row r="2597" spans="1:9" x14ac:dyDescent="0.25">
      <c r="A2597">
        <v>2595</v>
      </c>
      <c r="B2597">
        <v>65.271299056135106</v>
      </c>
      <c r="C2597">
        <v>142.56881974974601</v>
      </c>
      <c r="D2597">
        <v>30.536882453960001</v>
      </c>
      <c r="E2597">
        <v>19.098153934913199</v>
      </c>
      <c r="F2597">
        <v>0.45367998958977102</v>
      </c>
      <c r="G2597">
        <v>0.76737614486128503</v>
      </c>
      <c r="H2597">
        <v>5.7243319268635702</v>
      </c>
      <c r="I2597">
        <v>6.8958147818343702</v>
      </c>
    </row>
    <row r="2598" spans="1:9" x14ac:dyDescent="0.25">
      <c r="A2598">
        <v>2596</v>
      </c>
      <c r="B2598">
        <v>69.576689445709903</v>
      </c>
      <c r="C2598">
        <v>180.60801822323401</v>
      </c>
      <c r="D2598">
        <v>26.6817300260157</v>
      </c>
      <c r="E2598">
        <v>11.8265158685846</v>
      </c>
      <c r="F2598">
        <v>0.47899743300293901</v>
      </c>
      <c r="G2598">
        <v>0.90818368651044001</v>
      </c>
      <c r="H2598">
        <v>5.1054709531866802</v>
      </c>
      <c r="I2598">
        <v>3.8762301286903802</v>
      </c>
    </row>
    <row r="2599" spans="1:9" x14ac:dyDescent="0.25">
      <c r="A2599">
        <v>2597</v>
      </c>
      <c r="B2599">
        <v>60.205779440154402</v>
      </c>
      <c r="C2599">
        <v>149.19053734834699</v>
      </c>
      <c r="D2599">
        <v>32.078094478843397</v>
      </c>
      <c r="E2599">
        <v>10.206859436089299</v>
      </c>
      <c r="F2599">
        <v>0.40887759304680799</v>
      </c>
      <c r="G2599">
        <v>0.91456975123475104</v>
      </c>
      <c r="H2599">
        <v>5.9014598540145897</v>
      </c>
      <c r="I2599">
        <v>2.7036954832981901</v>
      </c>
    </row>
    <row r="2600" spans="1:9" x14ac:dyDescent="0.25">
      <c r="A2600">
        <v>2598</v>
      </c>
      <c r="B2600">
        <v>56.847377539770001</v>
      </c>
      <c r="C2600">
        <v>184.506764393602</v>
      </c>
      <c r="D2600">
        <v>30.480378851084101</v>
      </c>
      <c r="E2600">
        <v>9.1504105991829192</v>
      </c>
      <c r="F2600">
        <v>0.38739485457616601</v>
      </c>
      <c r="G2600">
        <v>0.91546657775026496</v>
      </c>
      <c r="H2600">
        <v>5.8194740582800204</v>
      </c>
      <c r="I2600">
        <v>2.6862464183380999</v>
      </c>
    </row>
    <row r="2601" spans="1:9" x14ac:dyDescent="0.25">
      <c r="A2601">
        <v>2599</v>
      </c>
      <c r="B2601">
        <v>60.068708765315698</v>
      </c>
      <c r="C2601">
        <v>137.223949232042</v>
      </c>
      <c r="D2601">
        <v>26.1523867851785</v>
      </c>
      <c r="E2601">
        <v>7.3250005217657304</v>
      </c>
      <c r="F2601">
        <v>0.39632739514574999</v>
      </c>
      <c r="G2601">
        <v>0.89291830071023204</v>
      </c>
      <c r="H2601">
        <v>6.1452784503631896</v>
      </c>
      <c r="I2601">
        <v>3.0923409512044402</v>
      </c>
    </row>
    <row r="2602" spans="1:9" x14ac:dyDescent="0.25">
      <c r="A2602">
        <v>2600</v>
      </c>
      <c r="B2602">
        <v>78.579169919333793</v>
      </c>
      <c r="C2602">
        <v>192.63146241558701</v>
      </c>
      <c r="D2602">
        <v>27.760882910898701</v>
      </c>
      <c r="E2602">
        <v>10.2949571964082</v>
      </c>
      <c r="F2602">
        <v>0.48300773970386002</v>
      </c>
      <c r="G2602">
        <v>0.91394444802324004</v>
      </c>
      <c r="H2602">
        <v>4.1237518910741304</v>
      </c>
      <c r="I2602">
        <v>4.6679662118258598</v>
      </c>
    </row>
    <row r="2603" spans="1:9" x14ac:dyDescent="0.25">
      <c r="A2603">
        <v>2601</v>
      </c>
      <c r="B2603">
        <v>72.685789726356205</v>
      </c>
      <c r="C2603">
        <v>165.097519516494</v>
      </c>
      <c r="D2603">
        <v>33.484365087624298</v>
      </c>
      <c r="E2603">
        <v>6.0837557740179102</v>
      </c>
      <c r="F2603">
        <v>0.436131073489264</v>
      </c>
      <c r="G2603">
        <v>0.92355588331697303</v>
      </c>
      <c r="H2603">
        <v>5.4666433810688</v>
      </c>
      <c r="I2603">
        <v>2.77932551319648</v>
      </c>
    </row>
    <row r="2604" spans="1:9" x14ac:dyDescent="0.25">
      <c r="A2604">
        <v>2602</v>
      </c>
      <c r="B2604">
        <v>75.053029484825501</v>
      </c>
      <c r="C2604">
        <v>166.56342364532</v>
      </c>
      <c r="D2604">
        <v>40.339861357093604</v>
      </c>
      <c r="E2604">
        <v>20.969277170812699</v>
      </c>
      <c r="F2604">
        <v>0.41257936342561302</v>
      </c>
      <c r="G2604">
        <v>0.77387292830161503</v>
      </c>
      <c r="H2604">
        <v>7.5288673424416004</v>
      </c>
      <c r="I2604">
        <v>6.9015151515151496</v>
      </c>
    </row>
    <row r="2605" spans="1:9" x14ac:dyDescent="0.25">
      <c r="A2605">
        <v>2603</v>
      </c>
      <c r="B2605">
        <v>62.408835231170201</v>
      </c>
      <c r="C2605">
        <v>164.65242352169199</v>
      </c>
      <c r="D2605">
        <v>46.236532816783601</v>
      </c>
      <c r="E2605">
        <v>9.2175074230545508</v>
      </c>
      <c r="F2605">
        <v>0.34002189623958301</v>
      </c>
      <c r="G2605">
        <v>0.89736922210803705</v>
      </c>
      <c r="H2605">
        <v>10.9760845383759</v>
      </c>
      <c r="I2605">
        <v>4.0819270549809401</v>
      </c>
    </row>
    <row r="2606" spans="1:9" x14ac:dyDescent="0.25">
      <c r="A2606">
        <v>2604</v>
      </c>
      <c r="B2606">
        <v>63.061847389558203</v>
      </c>
      <c r="C2606">
        <v>109.654383735705</v>
      </c>
      <c r="D2606">
        <v>46.942493596457702</v>
      </c>
      <c r="E2606">
        <v>11.022956839726</v>
      </c>
      <c r="F2606">
        <v>0.357068960894391</v>
      </c>
      <c r="G2606">
        <v>0.82096232378535905</v>
      </c>
      <c r="H2606">
        <v>11.5715575620767</v>
      </c>
      <c r="I2606">
        <v>4.7125171939477299</v>
      </c>
    </row>
    <row r="2607" spans="1:9" x14ac:dyDescent="0.25">
      <c r="A2607">
        <v>2605</v>
      </c>
      <c r="B2607">
        <v>60.260877366107401</v>
      </c>
      <c r="C2607">
        <v>173.888578916222</v>
      </c>
      <c r="D2607">
        <v>39.6995206797571</v>
      </c>
      <c r="E2607">
        <v>8.2595701359401694</v>
      </c>
      <c r="F2607">
        <v>0.36210156156269702</v>
      </c>
      <c r="G2607">
        <v>0.92227394794085105</v>
      </c>
      <c r="H2607">
        <v>8.9216402760860696</v>
      </c>
      <c r="I2607">
        <v>3.48735244519392</v>
      </c>
    </row>
    <row r="2608" spans="1:9" x14ac:dyDescent="0.25">
      <c r="A2608">
        <v>2606</v>
      </c>
      <c r="B2608">
        <v>57.513129661796199</v>
      </c>
      <c r="C2608">
        <v>128.94277183378901</v>
      </c>
      <c r="D2608">
        <v>41.273830721726</v>
      </c>
      <c r="E2608">
        <v>8.5981728011876708</v>
      </c>
      <c r="F2608">
        <v>0.34178514688714301</v>
      </c>
      <c r="G2608">
        <v>0.86817935737211605</v>
      </c>
      <c r="H2608">
        <v>10.492106450157801</v>
      </c>
      <c r="I2608">
        <v>3.6092493297587098</v>
      </c>
    </row>
    <row r="2609" spans="1:9" x14ac:dyDescent="0.25">
      <c r="A2609">
        <v>2607</v>
      </c>
      <c r="B2609">
        <v>111.573431558935</v>
      </c>
      <c r="C2609">
        <v>110.493347847121</v>
      </c>
      <c r="D2609">
        <v>36.231662435126999</v>
      </c>
      <c r="E2609">
        <v>6.45089159981113</v>
      </c>
      <c r="F2609">
        <v>0.57367377458895796</v>
      </c>
      <c r="G2609">
        <v>0.88912933579107001</v>
      </c>
      <c r="H2609">
        <v>8.0560999510044091</v>
      </c>
      <c r="I2609">
        <v>2.9513332090247899</v>
      </c>
    </row>
    <row r="2610" spans="1:9" x14ac:dyDescent="0.25">
      <c r="A2610">
        <v>2608</v>
      </c>
      <c r="B2610">
        <v>46.591933867735399</v>
      </c>
      <c r="C2610">
        <v>168.92272202998799</v>
      </c>
      <c r="D2610">
        <v>42.824579267504397</v>
      </c>
      <c r="E2610">
        <v>12.394777076793501</v>
      </c>
      <c r="F2610">
        <v>0.26893889015638001</v>
      </c>
      <c r="G2610">
        <v>0.85732583782067595</v>
      </c>
      <c r="H2610">
        <v>12.177884615384601</v>
      </c>
      <c r="I2610">
        <v>4.2225165562913904</v>
      </c>
    </row>
    <row r="2611" spans="1:9" x14ac:dyDescent="0.25">
      <c r="A2611">
        <v>2609</v>
      </c>
      <c r="B2611">
        <v>123.78021884807799</v>
      </c>
      <c r="C2611">
        <v>188.454310173203</v>
      </c>
      <c r="D2611">
        <v>37.520306009679501</v>
      </c>
      <c r="E2611">
        <v>4.26295704957968</v>
      </c>
      <c r="F2611">
        <v>0.61580307738066797</v>
      </c>
      <c r="G2611">
        <v>0.95001925295152301</v>
      </c>
      <c r="H2611">
        <v>8.7794273594909793</v>
      </c>
      <c r="I2611">
        <v>2.3653259361997199</v>
      </c>
    </row>
    <row r="2612" spans="1:9" x14ac:dyDescent="0.25">
      <c r="A2612">
        <v>2610</v>
      </c>
      <c r="B2612">
        <v>80.300189393939306</v>
      </c>
      <c r="C2612">
        <v>131.85558279474</v>
      </c>
      <c r="D2612">
        <v>43.271097969665597</v>
      </c>
      <c r="E2612">
        <v>17.877573683363401</v>
      </c>
      <c r="F2612">
        <v>0.40033243990331302</v>
      </c>
      <c r="G2612">
        <v>0.737734245082595</v>
      </c>
      <c r="H2612">
        <v>11.21875</v>
      </c>
      <c r="I2612">
        <v>6.3113865220759102</v>
      </c>
    </row>
    <row r="2613" spans="1:9" x14ac:dyDescent="0.25">
      <c r="A2613">
        <v>2611</v>
      </c>
      <c r="B2613">
        <v>66.502100840336098</v>
      </c>
      <c r="C2613">
        <v>186.08980001544199</v>
      </c>
      <c r="D2613">
        <v>44.8910143559971</v>
      </c>
      <c r="E2613">
        <v>4.3055949442410197</v>
      </c>
      <c r="F2613">
        <v>0.34442079021917499</v>
      </c>
      <c r="G2613">
        <v>0.94871774042785595</v>
      </c>
      <c r="H2613">
        <v>11.8567041965199</v>
      </c>
      <c r="I2613">
        <v>2.60164835164835</v>
      </c>
    </row>
    <row r="2614" spans="1:9" x14ac:dyDescent="0.25">
      <c r="A2614">
        <v>2612</v>
      </c>
      <c r="B2614">
        <v>79.583932070542104</v>
      </c>
      <c r="C2614">
        <v>146.280303030303</v>
      </c>
      <c r="D2614">
        <v>39.315059131020497</v>
      </c>
      <c r="E2614">
        <v>25.0384549858056</v>
      </c>
      <c r="F2614">
        <v>0.46109766432921201</v>
      </c>
      <c r="G2614">
        <v>0.68022559176638098</v>
      </c>
      <c r="H2614">
        <v>10.698703279938901</v>
      </c>
      <c r="I2614">
        <v>7.82</v>
      </c>
    </row>
    <row r="2615" spans="1:9" x14ac:dyDescent="0.25">
      <c r="A2615">
        <v>2613</v>
      </c>
      <c r="B2615">
        <v>74.099476042220303</v>
      </c>
      <c r="C2615">
        <v>158.79095951651601</v>
      </c>
      <c r="D2615">
        <v>43.567221065251303</v>
      </c>
      <c r="E2615">
        <v>6.26390731509714</v>
      </c>
      <c r="F2615">
        <v>0.420707180775025</v>
      </c>
      <c r="G2615">
        <v>0.91496259095729304</v>
      </c>
      <c r="H2615">
        <v>10.587245063127201</v>
      </c>
      <c r="I2615">
        <v>2.7606041131105399</v>
      </c>
    </row>
    <row r="2616" spans="1:9" x14ac:dyDescent="0.25">
      <c r="A2616">
        <v>2614</v>
      </c>
      <c r="B2616">
        <v>67.338036565977703</v>
      </c>
      <c r="C2616">
        <v>171.81492818460001</v>
      </c>
      <c r="D2616">
        <v>47.117953578732603</v>
      </c>
      <c r="E2616">
        <v>6.73496953251923</v>
      </c>
      <c r="F2616">
        <v>0.37752150475497598</v>
      </c>
      <c r="G2616">
        <v>0.91253165141401604</v>
      </c>
      <c r="H2616">
        <v>11.597099113618</v>
      </c>
      <c r="I2616">
        <v>2.8003273322422202</v>
      </c>
    </row>
    <row r="2617" spans="1:9" x14ac:dyDescent="0.25">
      <c r="A2617">
        <v>2615</v>
      </c>
      <c r="B2617">
        <v>88.474926406032097</v>
      </c>
      <c r="C2617">
        <v>140.55140186915801</v>
      </c>
      <c r="D2617">
        <v>39.074740825120898</v>
      </c>
      <c r="E2617">
        <v>19.524028136830399</v>
      </c>
      <c r="F2617">
        <v>0.53984212192651004</v>
      </c>
      <c r="G2617">
        <v>0.75201353856941799</v>
      </c>
      <c r="H2617">
        <v>10.862363238512</v>
      </c>
      <c r="I2617">
        <v>6.2455089820359202</v>
      </c>
    </row>
    <row r="2618" spans="1:9" x14ac:dyDescent="0.25">
      <c r="A2618">
        <v>2616</v>
      </c>
      <c r="B2618">
        <v>74.845929495308098</v>
      </c>
      <c r="C2618">
        <v>126.074136478517</v>
      </c>
      <c r="D2618">
        <v>29.459793004601298</v>
      </c>
      <c r="E2618">
        <v>27.701606448396699</v>
      </c>
      <c r="F2618">
        <v>0.470059177758612</v>
      </c>
      <c r="G2618">
        <v>0.69337386171355198</v>
      </c>
      <c r="H2618">
        <v>7.0996916752312398</v>
      </c>
      <c r="I2618">
        <v>11.1588594704684</v>
      </c>
    </row>
    <row r="2619" spans="1:9" x14ac:dyDescent="0.25">
      <c r="A2619">
        <v>2617</v>
      </c>
      <c r="B2619">
        <v>69.462127807765896</v>
      </c>
      <c r="C2619">
        <v>163.78828451882799</v>
      </c>
      <c r="D2619">
        <v>33.809983271847301</v>
      </c>
      <c r="E2619">
        <v>6.9516040971719502</v>
      </c>
      <c r="F2619">
        <v>0.41844430278334799</v>
      </c>
      <c r="G2619">
        <v>0.91126606775070196</v>
      </c>
      <c r="H2619">
        <v>6.6013173188686496</v>
      </c>
      <c r="I2619">
        <v>2.8560045532156999</v>
      </c>
    </row>
    <row r="2620" spans="1:9" x14ac:dyDescent="0.25">
      <c r="A2620">
        <v>2618</v>
      </c>
      <c r="B2620">
        <v>78.951771162481293</v>
      </c>
      <c r="C2620">
        <v>149.653183176281</v>
      </c>
      <c r="D2620">
        <v>39.900053126697898</v>
      </c>
      <c r="E2620">
        <v>10.2972562872867</v>
      </c>
      <c r="F2620">
        <v>0.45050566414376197</v>
      </c>
      <c r="G2620">
        <v>0.85772502159090402</v>
      </c>
      <c r="H2620">
        <v>9.6281730425455798</v>
      </c>
      <c r="I2620">
        <v>3.8705650459921102</v>
      </c>
    </row>
    <row r="2621" spans="1:9" x14ac:dyDescent="0.25">
      <c r="A2621">
        <v>2619</v>
      </c>
      <c r="B2621">
        <v>70.119498731910994</v>
      </c>
      <c r="C2621">
        <v>116.97534516765199</v>
      </c>
      <c r="D2621">
        <v>42.323079749249104</v>
      </c>
      <c r="E2621">
        <v>25.0916622536819</v>
      </c>
      <c r="F2621">
        <v>0.417735053672252</v>
      </c>
      <c r="G2621">
        <v>0.70295687928525097</v>
      </c>
      <c r="H2621">
        <v>12.0498409331919</v>
      </c>
      <c r="I2621">
        <v>9.0888888888888797</v>
      </c>
    </row>
    <row r="2622" spans="1:9" x14ac:dyDescent="0.25">
      <c r="A2622">
        <v>2620</v>
      </c>
      <c r="B2622">
        <v>68.372275013974203</v>
      </c>
      <c r="C2622">
        <v>157.19428627527901</v>
      </c>
      <c r="D2622">
        <v>47.908832189113603</v>
      </c>
      <c r="E2622">
        <v>8.8586744455853594</v>
      </c>
      <c r="F2622">
        <v>0.39291812229700301</v>
      </c>
      <c r="G2622">
        <v>0.90885210170702302</v>
      </c>
      <c r="H2622">
        <v>14.448121645796</v>
      </c>
      <c r="I2622">
        <v>4.0499723909442196</v>
      </c>
    </row>
    <row r="2623" spans="1:9" x14ac:dyDescent="0.25">
      <c r="A2623">
        <v>2621</v>
      </c>
      <c r="B2623">
        <v>90.232943595014703</v>
      </c>
      <c r="C2623">
        <v>157.361930625848</v>
      </c>
      <c r="D2623">
        <v>29.910320780869998</v>
      </c>
      <c r="E2623">
        <v>15.4892333002008</v>
      </c>
      <c r="F2623">
        <v>0.52400531019383401</v>
      </c>
      <c r="G2623">
        <v>0.85376192543679896</v>
      </c>
      <c r="H2623">
        <v>8.2644797539723207</v>
      </c>
      <c r="I2623">
        <v>7.1695948368590896</v>
      </c>
    </row>
    <row r="2624" spans="1:9" x14ac:dyDescent="0.25">
      <c r="A2624">
        <v>2622</v>
      </c>
      <c r="B2624">
        <v>53.273357508532399</v>
      </c>
      <c r="C2624">
        <v>179.83073511624701</v>
      </c>
      <c r="D2624">
        <v>38.822431943117103</v>
      </c>
      <c r="E2624">
        <v>6.0368043359627901</v>
      </c>
      <c r="F2624">
        <v>0.33423011426593002</v>
      </c>
      <c r="G2624">
        <v>0.94560212003145505</v>
      </c>
      <c r="H2624">
        <v>8.8857010643220704</v>
      </c>
      <c r="I2624">
        <v>3.12901744719926</v>
      </c>
    </row>
    <row r="2625" spans="1:9" x14ac:dyDescent="0.25">
      <c r="A2625">
        <v>2623</v>
      </c>
      <c r="B2625">
        <v>66.995365542810802</v>
      </c>
      <c r="C2625">
        <v>121.015915119363</v>
      </c>
      <c r="D2625">
        <v>42.6249561412953</v>
      </c>
      <c r="E2625">
        <v>30.426382911360299</v>
      </c>
      <c r="F2625">
        <v>0.394720411218486</v>
      </c>
      <c r="G2625">
        <v>0.63667088881280298</v>
      </c>
      <c r="H2625">
        <v>12.4410681399631</v>
      </c>
      <c r="I2625">
        <v>10.414965986394501</v>
      </c>
    </row>
    <row r="2626" spans="1:9" x14ac:dyDescent="0.25">
      <c r="A2626">
        <v>2624</v>
      </c>
      <c r="B2626">
        <v>93.385896574882395</v>
      </c>
      <c r="C2626">
        <v>189.90685042197799</v>
      </c>
      <c r="D2626">
        <v>40.399112033774202</v>
      </c>
      <c r="E2626">
        <v>4.6657990012744799</v>
      </c>
      <c r="F2626">
        <v>0.46881624787049903</v>
      </c>
      <c r="G2626">
        <v>0.94915397529838896</v>
      </c>
      <c r="H2626">
        <v>8.8726362625139004</v>
      </c>
      <c r="I2626">
        <v>2.4115176964607001</v>
      </c>
    </row>
    <row r="2627" spans="1:9" x14ac:dyDescent="0.25">
      <c r="A2627">
        <v>2625</v>
      </c>
      <c r="B2627">
        <v>113.896385330759</v>
      </c>
      <c r="C2627">
        <v>137.90125240847701</v>
      </c>
      <c r="D2627">
        <v>36.080509149316804</v>
      </c>
      <c r="E2627">
        <v>23.870765241758701</v>
      </c>
      <c r="F2627">
        <v>0.57198074178093095</v>
      </c>
      <c r="G2627">
        <v>0.79007513425174702</v>
      </c>
      <c r="H2627">
        <v>8.5796178343949006</v>
      </c>
      <c r="I2627">
        <v>8.7361268403171</v>
      </c>
    </row>
    <row r="2628" spans="1:9" x14ac:dyDescent="0.25">
      <c r="A2628">
        <v>2626</v>
      </c>
      <c r="B2628">
        <v>103.662796928022</v>
      </c>
      <c r="C2628">
        <v>190.48709569297799</v>
      </c>
      <c r="D2628">
        <v>38.149384413746603</v>
      </c>
      <c r="E2628">
        <v>4.5092229896473404</v>
      </c>
      <c r="F2628">
        <v>0.567099040283633</v>
      </c>
      <c r="G2628">
        <v>0.95718742203780205</v>
      </c>
      <c r="H2628">
        <v>9.2031410916580807</v>
      </c>
      <c r="I2628">
        <v>2.5851282051281999</v>
      </c>
    </row>
    <row r="2629" spans="1:9" x14ac:dyDescent="0.25">
      <c r="A2629">
        <v>2627</v>
      </c>
      <c r="B2629">
        <v>108.47780553420399</v>
      </c>
      <c r="C2629">
        <v>199.005441411014</v>
      </c>
      <c r="D2629">
        <v>25.825998681968599</v>
      </c>
      <c r="E2629">
        <v>7.9402100201933603</v>
      </c>
      <c r="F2629">
        <v>0.620547702675458</v>
      </c>
      <c r="G2629">
        <v>0.92331157960519805</v>
      </c>
      <c r="H2629">
        <v>4.7613070763903904</v>
      </c>
      <c r="I2629">
        <v>2.8697017268445801</v>
      </c>
    </row>
    <row r="2630" spans="1:9" x14ac:dyDescent="0.25">
      <c r="A2630">
        <v>2628</v>
      </c>
      <c r="B2630">
        <v>136.95319202624199</v>
      </c>
      <c r="C2630">
        <v>196.223231511254</v>
      </c>
      <c r="D2630">
        <v>28.7677595314549</v>
      </c>
      <c r="E2630">
        <v>5.8526135497567298</v>
      </c>
      <c r="F2630">
        <v>0.65949933732153199</v>
      </c>
      <c r="G2630">
        <v>0.94203449570813502</v>
      </c>
      <c r="H2630">
        <v>6.1779290228488</v>
      </c>
      <c r="I2630">
        <v>2.9140600315955698</v>
      </c>
    </row>
    <row r="2631" spans="1:9" x14ac:dyDescent="0.25">
      <c r="A2631">
        <v>2629</v>
      </c>
      <c r="B2631">
        <v>49.959335263754198</v>
      </c>
      <c r="C2631">
        <v>151.308300395256</v>
      </c>
      <c r="D2631">
        <v>40.629669517260901</v>
      </c>
      <c r="E2631">
        <v>15.439992777622299</v>
      </c>
      <c r="F2631">
        <v>0.29602256209218297</v>
      </c>
      <c r="G2631">
        <v>0.79522542479260405</v>
      </c>
      <c r="H2631">
        <v>9.8635869565217398</v>
      </c>
      <c r="I2631">
        <v>5.1368948247078396</v>
      </c>
    </row>
    <row r="2632" spans="1:9" x14ac:dyDescent="0.25">
      <c r="A2632">
        <v>2630</v>
      </c>
      <c r="B2632">
        <v>48.548191417658899</v>
      </c>
      <c r="C2632">
        <v>150.70895222802</v>
      </c>
      <c r="D2632">
        <v>40.945357927524498</v>
      </c>
      <c r="E2632">
        <v>19.478591770547801</v>
      </c>
      <c r="F2632">
        <v>0.29890058231404898</v>
      </c>
      <c r="G2632">
        <v>0.76091520892003806</v>
      </c>
      <c r="H2632">
        <v>9.2158377595364502</v>
      </c>
      <c r="I2632">
        <v>7.4832826747720302</v>
      </c>
    </row>
    <row r="2633" spans="1:9" x14ac:dyDescent="0.25">
      <c r="A2633">
        <v>2631</v>
      </c>
      <c r="B2633">
        <v>39.531253532270803</v>
      </c>
      <c r="C2633">
        <v>170.02336795252199</v>
      </c>
      <c r="D2633">
        <v>48.615829530601303</v>
      </c>
      <c r="E2633">
        <v>12.5460513743781</v>
      </c>
      <c r="F2633">
        <v>0.25102061866042402</v>
      </c>
      <c r="G2633">
        <v>0.88063901662900801</v>
      </c>
      <c r="H2633">
        <v>11.354028436018901</v>
      </c>
      <c r="I2633">
        <v>5.0769610261470097</v>
      </c>
    </row>
    <row r="2634" spans="1:9" x14ac:dyDescent="0.25">
      <c r="A2634">
        <v>2632</v>
      </c>
      <c r="B2634">
        <v>48.8560436832961</v>
      </c>
      <c r="C2634">
        <v>188.32094639754001</v>
      </c>
      <c r="D2634">
        <v>50.023031163516698</v>
      </c>
      <c r="E2634">
        <v>4.39565763869519</v>
      </c>
      <c r="F2634">
        <v>0.27241995353409199</v>
      </c>
      <c r="G2634">
        <v>0.95094094614594205</v>
      </c>
      <c r="H2634">
        <v>13.109461966604799</v>
      </c>
      <c r="I2634">
        <v>2.4867951463240501</v>
      </c>
    </row>
    <row r="2635" spans="1:9" x14ac:dyDescent="0.25">
      <c r="A2635">
        <v>2633</v>
      </c>
      <c r="B2635">
        <v>87.055969120485202</v>
      </c>
      <c r="C2635">
        <v>155.73263701302599</v>
      </c>
      <c r="D2635">
        <v>38.04261377529</v>
      </c>
      <c r="E2635">
        <v>16.939448592689999</v>
      </c>
      <c r="F2635">
        <v>0.45848719523889903</v>
      </c>
      <c r="G2635">
        <v>0.85502104991202499</v>
      </c>
      <c r="H2635">
        <v>7.6482352941176401</v>
      </c>
      <c r="I2635">
        <v>6.2208341728793002</v>
      </c>
    </row>
    <row r="2636" spans="1:9" x14ac:dyDescent="0.25">
      <c r="A2636">
        <v>2634</v>
      </c>
      <c r="B2636">
        <v>59.401247788434603</v>
      </c>
      <c r="C2636">
        <v>138.62190476190401</v>
      </c>
      <c r="D2636">
        <v>36.906478415249197</v>
      </c>
      <c r="E2636">
        <v>14.1169852165965</v>
      </c>
      <c r="F2636">
        <v>0.37373849710915802</v>
      </c>
      <c r="G2636">
        <v>0.82533441017886899</v>
      </c>
      <c r="H2636">
        <v>9.4695441710367092</v>
      </c>
      <c r="I2636">
        <v>3.9735449735449699</v>
      </c>
    </row>
    <row r="2637" spans="1:9" x14ac:dyDescent="0.25">
      <c r="A2637">
        <v>2635</v>
      </c>
      <c r="B2637">
        <v>63.1256015006932</v>
      </c>
      <c r="C2637">
        <v>142.22524491943901</v>
      </c>
      <c r="D2637">
        <v>35.368625286916398</v>
      </c>
      <c r="E2637">
        <v>11.7708220962014</v>
      </c>
      <c r="F2637">
        <v>0.402456200921465</v>
      </c>
      <c r="G2637">
        <v>0.85936467071210598</v>
      </c>
      <c r="H2637">
        <v>8.7393330942990293</v>
      </c>
      <c r="I2637">
        <v>4.5439757375241197</v>
      </c>
    </row>
    <row r="2638" spans="1:9" x14ac:dyDescent="0.25">
      <c r="A2638">
        <v>2636</v>
      </c>
      <c r="B2638">
        <v>56.795093178320997</v>
      </c>
      <c r="C2638">
        <v>176.04098865335499</v>
      </c>
      <c r="D2638">
        <v>36.305920950043202</v>
      </c>
      <c r="E2638">
        <v>9.5892986803763698</v>
      </c>
      <c r="F2638">
        <v>0.36294100050495098</v>
      </c>
      <c r="G2638">
        <v>0.91883268429279796</v>
      </c>
      <c r="H2638">
        <v>9.1723744292237406</v>
      </c>
      <c r="I2638">
        <v>4.6340326340326303</v>
      </c>
    </row>
    <row r="2639" spans="1:9" x14ac:dyDescent="0.25">
      <c r="A2639">
        <v>2637</v>
      </c>
      <c r="B2639">
        <v>54.884367863815598</v>
      </c>
      <c r="C2639">
        <v>180.01400683260101</v>
      </c>
      <c r="D2639">
        <v>36.454946176512003</v>
      </c>
      <c r="E2639">
        <v>8.4400326434920192</v>
      </c>
      <c r="F2639">
        <v>0.34384923688786201</v>
      </c>
      <c r="G2639">
        <v>0.90463402156010198</v>
      </c>
      <c r="H2639">
        <v>9.2859084730403207</v>
      </c>
      <c r="I2639">
        <v>2.8217179902755198</v>
      </c>
    </row>
    <row r="2640" spans="1:9" x14ac:dyDescent="0.25">
      <c r="A2640">
        <v>2638</v>
      </c>
      <c r="B2640">
        <v>59.529013646954397</v>
      </c>
      <c r="C2640">
        <v>186.356703318874</v>
      </c>
      <c r="D2640">
        <v>34.837295813837301</v>
      </c>
      <c r="E2640">
        <v>8.1956519527405298</v>
      </c>
      <c r="F2640">
        <v>0.36516658770587002</v>
      </c>
      <c r="G2640">
        <v>0.91912360519678005</v>
      </c>
      <c r="H2640">
        <v>9.7048394825107795</v>
      </c>
      <c r="I2640">
        <v>3.40434782608695</v>
      </c>
    </row>
    <row r="2641" spans="1:9" x14ac:dyDescent="0.25">
      <c r="A2641">
        <v>2639</v>
      </c>
      <c r="B2641">
        <v>64.448755851194804</v>
      </c>
      <c r="C2641">
        <v>178.91111909583799</v>
      </c>
      <c r="D2641">
        <v>43.712954321397</v>
      </c>
      <c r="E2641">
        <v>4.3541845932608503</v>
      </c>
      <c r="F2641">
        <v>0.38166357368165099</v>
      </c>
      <c r="G2641">
        <v>0.95662442301418804</v>
      </c>
      <c r="H2641">
        <v>12.362447698744701</v>
      </c>
      <c r="I2641">
        <v>2.6190753974041101</v>
      </c>
    </row>
    <row r="2642" spans="1:9" x14ac:dyDescent="0.25">
      <c r="A2642">
        <v>2640</v>
      </c>
      <c r="B2642">
        <v>39.018278018277996</v>
      </c>
      <c r="C2642">
        <v>134.45542949756799</v>
      </c>
      <c r="D2642">
        <v>43.239755529267399</v>
      </c>
      <c r="E2642">
        <v>30.114024512577998</v>
      </c>
      <c r="F2642">
        <v>0.23728974394335201</v>
      </c>
      <c r="G2642">
        <v>0.65185734824652697</v>
      </c>
      <c r="H2642">
        <v>8.7710233029381897</v>
      </c>
      <c r="I2642">
        <v>7.6877022653721596</v>
      </c>
    </row>
    <row r="2643" spans="1:9" x14ac:dyDescent="0.25">
      <c r="A2643">
        <v>2641</v>
      </c>
      <c r="B2643">
        <v>59.307952622673398</v>
      </c>
      <c r="C2643">
        <v>178.836311887741</v>
      </c>
      <c r="D2643">
        <v>45.880453354148898</v>
      </c>
      <c r="E2643">
        <v>5.1887768731182602</v>
      </c>
      <c r="F2643">
        <v>0.36735879511056901</v>
      </c>
      <c r="G2643">
        <v>0.93645106960909397</v>
      </c>
      <c r="H2643">
        <v>12.8712366836498</v>
      </c>
      <c r="I2643">
        <v>2.68449197860962</v>
      </c>
    </row>
    <row r="2644" spans="1:9" x14ac:dyDescent="0.25">
      <c r="A2644">
        <v>2642</v>
      </c>
      <c r="B2644">
        <v>68.581933231507705</v>
      </c>
      <c r="C2644">
        <v>178.11261297288601</v>
      </c>
      <c r="D2644">
        <v>38.180261061337902</v>
      </c>
      <c r="E2644">
        <v>8.4448113918862493</v>
      </c>
      <c r="F2644">
        <v>0.43319186451285302</v>
      </c>
      <c r="G2644">
        <v>0.90997533636942496</v>
      </c>
      <c r="H2644">
        <v>9.9069565217391293</v>
      </c>
      <c r="I2644">
        <v>3.8069755058572898</v>
      </c>
    </row>
    <row r="2645" spans="1:9" x14ac:dyDescent="0.25">
      <c r="A2645">
        <v>2643</v>
      </c>
      <c r="B2645">
        <v>70.956959137108399</v>
      </c>
      <c r="C2645">
        <v>181.05482840358599</v>
      </c>
      <c r="D2645">
        <v>32.398614334638303</v>
      </c>
      <c r="E2645">
        <v>7.1690679185693797</v>
      </c>
      <c r="F2645">
        <v>0.40749129451739702</v>
      </c>
      <c r="G2645">
        <v>0.91993201587486695</v>
      </c>
      <c r="H2645">
        <v>6.3529411764705799</v>
      </c>
      <c r="I2645">
        <v>2.60850911691097</v>
      </c>
    </row>
    <row r="2646" spans="1:9" x14ac:dyDescent="0.25">
      <c r="A2646">
        <v>2644</v>
      </c>
      <c r="B2646">
        <v>65.461960967628798</v>
      </c>
      <c r="C2646">
        <v>158.416023473878</v>
      </c>
      <c r="D2646">
        <v>33.959213928615398</v>
      </c>
      <c r="E2646">
        <v>8.2655786684623802</v>
      </c>
      <c r="F2646">
        <v>0.37731581066956799</v>
      </c>
      <c r="G2646">
        <v>0.89986421855807097</v>
      </c>
      <c r="H2646">
        <v>6.6959325396825298</v>
      </c>
      <c r="I2646">
        <v>3.82493946731234</v>
      </c>
    </row>
    <row r="2647" spans="1:9" x14ac:dyDescent="0.25">
      <c r="A2647">
        <v>2645</v>
      </c>
      <c r="B2647">
        <v>43.588276440962503</v>
      </c>
      <c r="C2647">
        <v>179.466093600764</v>
      </c>
      <c r="D2647">
        <v>40.326158885311003</v>
      </c>
      <c r="E2647">
        <v>10.798862782009</v>
      </c>
      <c r="F2647">
        <v>0.26792378676205197</v>
      </c>
      <c r="G2647">
        <v>0.85921768003480203</v>
      </c>
      <c r="H2647">
        <v>7.9872167344567098</v>
      </c>
      <c r="I2647">
        <v>3.46428571428571</v>
      </c>
    </row>
    <row r="2648" spans="1:9" x14ac:dyDescent="0.25">
      <c r="A2648">
        <v>2646</v>
      </c>
      <c r="B2648">
        <v>37.580496780128797</v>
      </c>
      <c r="C2648">
        <v>164.78811369509</v>
      </c>
      <c r="D2648">
        <v>41.394573692246901</v>
      </c>
      <c r="E2648">
        <v>8.1041224301051606</v>
      </c>
      <c r="F2648">
        <v>0.23328788635647099</v>
      </c>
      <c r="G2648">
        <v>0.90673346909661101</v>
      </c>
      <c r="H2648">
        <v>8.7779441117764403</v>
      </c>
      <c r="I2648">
        <v>3.3945459820133399</v>
      </c>
    </row>
    <row r="2649" spans="1:9" x14ac:dyDescent="0.25">
      <c r="A2649">
        <v>2647</v>
      </c>
      <c r="B2649">
        <v>119.67397576457</v>
      </c>
      <c r="C2649">
        <v>179.475288546907</v>
      </c>
      <c r="D2649">
        <v>27.708937312064698</v>
      </c>
      <c r="E2649">
        <v>16.886889729941</v>
      </c>
      <c r="F2649">
        <v>0.62942695468763998</v>
      </c>
      <c r="G2649">
        <v>0.83243656833465596</v>
      </c>
      <c r="H2649">
        <v>5.5820174025136904</v>
      </c>
      <c r="I2649">
        <v>5.9076271186440596</v>
      </c>
    </row>
    <row r="2650" spans="1:9" x14ac:dyDescent="0.25">
      <c r="A2650">
        <v>2648</v>
      </c>
      <c r="B2650">
        <v>94.410641200545697</v>
      </c>
      <c r="C2650">
        <v>142.764334929347</v>
      </c>
      <c r="D2650">
        <v>41.607117045938701</v>
      </c>
      <c r="E2650">
        <v>7.7495062101527799</v>
      </c>
      <c r="F2650">
        <v>0.48270950857064299</v>
      </c>
      <c r="G2650">
        <v>0.88410118619299705</v>
      </c>
      <c r="H2650">
        <v>11.5405214940098</v>
      </c>
      <c r="I2650">
        <v>3.3851481338976499</v>
      </c>
    </row>
    <row r="2651" spans="1:9" x14ac:dyDescent="0.25">
      <c r="A2651">
        <v>2649</v>
      </c>
      <c r="B2651">
        <v>52.532812499999999</v>
      </c>
      <c r="C2651">
        <v>175.82378762541799</v>
      </c>
      <c r="D2651">
        <v>43.000674973819301</v>
      </c>
      <c r="E2651">
        <v>7.0960441289955796</v>
      </c>
      <c r="F2651">
        <v>0.31704044590434199</v>
      </c>
      <c r="G2651">
        <v>0.92703477481915797</v>
      </c>
      <c r="H2651">
        <v>10.711335254562901</v>
      </c>
      <c r="I2651">
        <v>3.1302045728038501</v>
      </c>
    </row>
    <row r="2652" spans="1:9" x14ac:dyDescent="0.25">
      <c r="A2652">
        <v>2650</v>
      </c>
      <c r="B2652">
        <v>62.101076555023901</v>
      </c>
      <c r="C2652">
        <v>155.75863609291201</v>
      </c>
      <c r="D2652">
        <v>50.4103550876371</v>
      </c>
      <c r="E2652">
        <v>8.9832966772954101</v>
      </c>
      <c r="F2652">
        <v>0.35510291570027003</v>
      </c>
      <c r="G2652">
        <v>0.86918239791810903</v>
      </c>
      <c r="H2652">
        <v>15.2582710779082</v>
      </c>
      <c r="I2652">
        <v>2.9362397820163402</v>
      </c>
    </row>
    <row r="2653" spans="1:9" x14ac:dyDescent="0.25">
      <c r="A2653">
        <v>2651</v>
      </c>
      <c r="B2653">
        <v>49.320757937862702</v>
      </c>
      <c r="C2653">
        <v>157.76076288199801</v>
      </c>
      <c r="D2653">
        <v>37.260426290253001</v>
      </c>
      <c r="E2653">
        <v>9.0790463266296193</v>
      </c>
      <c r="F2653">
        <v>0.30227773589166501</v>
      </c>
      <c r="G2653">
        <v>0.88497322961321301</v>
      </c>
      <c r="H2653">
        <v>8.6069719753930194</v>
      </c>
      <c r="I2653">
        <v>3.56222222222222</v>
      </c>
    </row>
    <row r="2654" spans="1:9" x14ac:dyDescent="0.25">
      <c r="A2654">
        <v>2652</v>
      </c>
      <c r="B2654">
        <v>44.716072782410897</v>
      </c>
      <c r="C2654">
        <v>180.769105248844</v>
      </c>
      <c r="D2654">
        <v>37.422067491193197</v>
      </c>
      <c r="E2654">
        <v>7.7606688265093302</v>
      </c>
      <c r="F2654">
        <v>0.27810879994458099</v>
      </c>
      <c r="G2654">
        <v>0.92944712372856897</v>
      </c>
      <c r="H2654">
        <v>8.8734177215189796</v>
      </c>
      <c r="I2654">
        <v>3.0879662209711398</v>
      </c>
    </row>
    <row r="2655" spans="1:9" x14ac:dyDescent="0.25">
      <c r="A2655">
        <v>2653</v>
      </c>
      <c r="B2655">
        <v>43.346463154439498</v>
      </c>
      <c r="C2655">
        <v>182.36900526540401</v>
      </c>
      <c r="D2655">
        <v>43.412978243225702</v>
      </c>
      <c r="E2655">
        <v>7.16898798334232</v>
      </c>
      <c r="F2655">
        <v>0.26666751431566299</v>
      </c>
      <c r="G2655">
        <v>0.91611224012653802</v>
      </c>
      <c r="H2655">
        <v>10.597625329815299</v>
      </c>
      <c r="I2655">
        <v>2.72473478503629</v>
      </c>
    </row>
    <row r="2656" spans="1:9" x14ac:dyDescent="0.25">
      <c r="A2656">
        <v>2654</v>
      </c>
      <c r="B2656">
        <v>45.550841121495303</v>
      </c>
      <c r="C2656">
        <v>132.71620325982701</v>
      </c>
      <c r="D2656">
        <v>39.747707706684899</v>
      </c>
      <c r="E2656">
        <v>6.9640360999950399</v>
      </c>
      <c r="F2656">
        <v>0.28085810153434398</v>
      </c>
      <c r="G2656">
        <v>0.90727861621488404</v>
      </c>
      <c r="H2656">
        <v>8.4529540481400396</v>
      </c>
      <c r="I2656">
        <v>3.37802367472979</v>
      </c>
    </row>
    <row r="2657" spans="1:9" x14ac:dyDescent="0.25">
      <c r="A2657">
        <v>2655</v>
      </c>
      <c r="B2657">
        <v>41.400743757747399</v>
      </c>
      <c r="C2657">
        <v>178.360500720461</v>
      </c>
      <c r="D2657">
        <v>42.740158474356697</v>
      </c>
      <c r="E2657">
        <v>5.0980261721218101</v>
      </c>
      <c r="F2657">
        <v>0.25410816487808302</v>
      </c>
      <c r="G2657">
        <v>0.93848708648741597</v>
      </c>
      <c r="H2657">
        <v>9.8907446068197604</v>
      </c>
      <c r="I2657">
        <v>2.63580812710051</v>
      </c>
    </row>
    <row r="2658" spans="1:9" x14ac:dyDescent="0.25">
      <c r="A2658">
        <v>2656</v>
      </c>
      <c r="B2658">
        <v>64.329678103997097</v>
      </c>
      <c r="C2658">
        <v>146.15051843713499</v>
      </c>
      <c r="D2658">
        <v>49.959013179675502</v>
      </c>
      <c r="E2658">
        <v>10.414399058723999</v>
      </c>
      <c r="F2658">
        <v>0.369026332801146</v>
      </c>
      <c r="G2658">
        <v>0.84205627310915698</v>
      </c>
      <c r="H2658">
        <v>15.8509389671361</v>
      </c>
      <c r="I2658">
        <v>3.2895773168810698</v>
      </c>
    </row>
    <row r="2659" spans="1:9" x14ac:dyDescent="0.25">
      <c r="A2659">
        <v>2657</v>
      </c>
      <c r="B2659">
        <v>51.530893181090597</v>
      </c>
      <c r="C2659">
        <v>177.334781671933</v>
      </c>
      <c r="D2659">
        <v>38.312857533372501</v>
      </c>
      <c r="E2659">
        <v>10.500787814618599</v>
      </c>
      <c r="F2659">
        <v>0.33449496062633899</v>
      </c>
      <c r="G2659">
        <v>0.89640644796671698</v>
      </c>
      <c r="H2659">
        <v>9.0916488222698</v>
      </c>
      <c r="I2659">
        <v>3.4539933191618499</v>
      </c>
    </row>
    <row r="2660" spans="1:9" x14ac:dyDescent="0.25">
      <c r="A2660">
        <v>2658</v>
      </c>
      <c r="B2660">
        <v>91.979351032448307</v>
      </c>
      <c r="C2660">
        <v>156.428146385004</v>
      </c>
      <c r="D2660">
        <v>36.458573328528303</v>
      </c>
      <c r="E2660">
        <v>2.8717912871828299</v>
      </c>
      <c r="F2660">
        <v>0.49022189145177397</v>
      </c>
      <c r="G2660">
        <v>0.96540680915317501</v>
      </c>
      <c r="H2660">
        <v>8.2770632368703101</v>
      </c>
      <c r="I2660">
        <v>2.3191560616208902</v>
      </c>
    </row>
    <row r="2661" spans="1:9" x14ac:dyDescent="0.25">
      <c r="A2661">
        <v>2659</v>
      </c>
      <c r="B2661">
        <v>75.042254983388702</v>
      </c>
      <c r="C2661">
        <v>181.24200073556401</v>
      </c>
      <c r="D2661">
        <v>38.607578850156699</v>
      </c>
      <c r="E2661">
        <v>4.2805101356292301</v>
      </c>
      <c r="F2661">
        <v>0.423556507360003</v>
      </c>
      <c r="G2661">
        <v>0.95458182456108298</v>
      </c>
      <c r="H2661">
        <v>8.0835846617837106</v>
      </c>
      <c r="I2661">
        <v>2.6024622716441601</v>
      </c>
    </row>
    <row r="2662" spans="1:9" x14ac:dyDescent="0.25">
      <c r="A2662">
        <v>2660</v>
      </c>
      <c r="B2662">
        <v>52.494491185897402</v>
      </c>
      <c r="C2662">
        <v>163.933189057211</v>
      </c>
      <c r="D2662">
        <v>39.0455675312324</v>
      </c>
      <c r="E2662">
        <v>16.196869224962601</v>
      </c>
      <c r="F2662">
        <v>0.33529469817129198</v>
      </c>
      <c r="G2662">
        <v>0.80982255208686005</v>
      </c>
      <c r="H2662">
        <v>8.8290089323692005</v>
      </c>
      <c r="I2662">
        <v>5.0997271148598298</v>
      </c>
    </row>
    <row r="2663" spans="1:9" x14ac:dyDescent="0.25">
      <c r="A2663">
        <v>2661</v>
      </c>
      <c r="B2663">
        <v>66.543103448275801</v>
      </c>
      <c r="C2663">
        <v>181.694504947414</v>
      </c>
      <c r="D2663">
        <v>35.486739584506097</v>
      </c>
      <c r="E2663">
        <v>9.8987851333339592</v>
      </c>
      <c r="F2663">
        <v>0.43052294658913298</v>
      </c>
      <c r="G2663">
        <v>0.90965679623808304</v>
      </c>
      <c r="H2663">
        <v>10.189655172413699</v>
      </c>
      <c r="I2663">
        <v>4.3749738439003902</v>
      </c>
    </row>
    <row r="2664" spans="1:9" x14ac:dyDescent="0.25">
      <c r="A2664">
        <v>2662</v>
      </c>
      <c r="B2664">
        <v>43.4710336124813</v>
      </c>
      <c r="C2664">
        <v>151.48942598187301</v>
      </c>
      <c r="D2664">
        <v>35.098935320374302</v>
      </c>
      <c r="E2664">
        <v>11.4119906623765</v>
      </c>
      <c r="F2664">
        <v>0.28593534099321499</v>
      </c>
      <c r="G2664">
        <v>0.85596255824303502</v>
      </c>
      <c r="H2664">
        <v>8.7637872132747603</v>
      </c>
      <c r="I2664">
        <v>4.6332429990966499</v>
      </c>
    </row>
    <row r="2665" spans="1:9" x14ac:dyDescent="0.25">
      <c r="A2665">
        <v>2663</v>
      </c>
      <c r="B2665">
        <v>88.5875289656625</v>
      </c>
      <c r="C2665">
        <v>147.17684069611701</v>
      </c>
      <c r="D2665">
        <v>49.753701868408399</v>
      </c>
      <c r="E2665">
        <v>10.904134166235901</v>
      </c>
      <c r="F2665">
        <v>0.42485000365037001</v>
      </c>
      <c r="G2665">
        <v>0.847564366243032</v>
      </c>
      <c r="H2665">
        <v>14.8926905132192</v>
      </c>
      <c r="I2665">
        <v>3.9618741387230099</v>
      </c>
    </row>
    <row r="2666" spans="1:9" x14ac:dyDescent="0.25">
      <c r="A2666">
        <v>2664</v>
      </c>
      <c r="B2666">
        <v>60.930204468984499</v>
      </c>
      <c r="C2666">
        <v>156.723165294924</v>
      </c>
      <c r="D2666">
        <v>39.536598208915798</v>
      </c>
      <c r="E2666">
        <v>5.0066870394670202</v>
      </c>
      <c r="F2666">
        <v>0.36625519778879001</v>
      </c>
      <c r="G2666">
        <v>0.94020035833356697</v>
      </c>
      <c r="H2666">
        <v>8.7437953417334793</v>
      </c>
      <c r="I2666">
        <v>2.56326673676831</v>
      </c>
    </row>
    <row r="2667" spans="1:9" x14ac:dyDescent="0.25">
      <c r="A2667">
        <v>2665</v>
      </c>
      <c r="B2667">
        <v>48.037430924825301</v>
      </c>
      <c r="C2667">
        <v>131.44384615384601</v>
      </c>
      <c r="D2667">
        <v>43.159610164663398</v>
      </c>
      <c r="E2667">
        <v>16.6797878207596</v>
      </c>
      <c r="F2667">
        <v>0.29434811627055202</v>
      </c>
      <c r="G2667">
        <v>0.76920350747788702</v>
      </c>
      <c r="H2667">
        <v>10.759754493643101</v>
      </c>
      <c r="I2667">
        <v>5.0702380952380901</v>
      </c>
    </row>
    <row r="2668" spans="1:9" x14ac:dyDescent="0.25">
      <c r="A2668">
        <v>2666</v>
      </c>
      <c r="B2668">
        <v>60.051890941072998</v>
      </c>
      <c r="C2668">
        <v>142.91328382838199</v>
      </c>
      <c r="D2668">
        <v>39.795708764515901</v>
      </c>
      <c r="E2668">
        <v>9.66860275994628</v>
      </c>
      <c r="F2668">
        <v>0.335474694812259</v>
      </c>
      <c r="G2668">
        <v>0.87291775550274897</v>
      </c>
      <c r="H2668">
        <v>7.8135274776890498</v>
      </c>
      <c r="I2668">
        <v>3.8114532685035099</v>
      </c>
    </row>
    <row r="2669" spans="1:9" x14ac:dyDescent="0.25">
      <c r="A2669">
        <v>2667</v>
      </c>
      <c r="B2669">
        <v>52.266375545851503</v>
      </c>
      <c r="C2669">
        <v>123.07209650271101</v>
      </c>
      <c r="D2669">
        <v>44.843967351838003</v>
      </c>
      <c r="E2669">
        <v>14.4850774353225</v>
      </c>
      <c r="F2669">
        <v>0.33299876425318298</v>
      </c>
      <c r="G2669">
        <v>0.74824316221686205</v>
      </c>
      <c r="H2669">
        <v>12.727312013828801</v>
      </c>
      <c r="I2669">
        <v>3.9810276679841898</v>
      </c>
    </row>
    <row r="2670" spans="1:9" x14ac:dyDescent="0.25">
      <c r="A2670">
        <v>2668</v>
      </c>
      <c r="B2670">
        <v>61.662411190053199</v>
      </c>
      <c r="C2670">
        <v>144.336858355847</v>
      </c>
      <c r="D2670">
        <v>41.453548039442197</v>
      </c>
      <c r="E2670">
        <v>17.780435418844501</v>
      </c>
      <c r="F2670">
        <v>0.355602877166041</v>
      </c>
      <c r="G2670">
        <v>0.78991416438598305</v>
      </c>
      <c r="H2670">
        <v>10.140890316659</v>
      </c>
      <c r="I2670">
        <v>6.4642331468943102</v>
      </c>
    </row>
    <row r="2671" spans="1:9" x14ac:dyDescent="0.25">
      <c r="A2671">
        <v>2669</v>
      </c>
      <c r="B2671">
        <v>51.124749642346202</v>
      </c>
      <c r="C2671">
        <v>156.274442099878</v>
      </c>
      <c r="D2671">
        <v>34.443138360301504</v>
      </c>
      <c r="E2671">
        <v>15.8679254814777</v>
      </c>
      <c r="F2671">
        <v>0.35131523805935599</v>
      </c>
      <c r="G2671">
        <v>0.84763662162886599</v>
      </c>
      <c r="H2671">
        <v>10.2226169330965</v>
      </c>
      <c r="I2671">
        <v>6.8878708551483401</v>
      </c>
    </row>
    <row r="2672" spans="1:9" x14ac:dyDescent="0.25">
      <c r="A2672">
        <v>2670</v>
      </c>
      <c r="B2672">
        <v>58.373089601438402</v>
      </c>
      <c r="C2672">
        <v>177.52685132843399</v>
      </c>
      <c r="D2672">
        <v>31.386676612684901</v>
      </c>
      <c r="E2672">
        <v>6.1115305701602303</v>
      </c>
      <c r="F2672">
        <v>0.37497443588443302</v>
      </c>
      <c r="G2672">
        <v>0.933646262901899</v>
      </c>
      <c r="H2672">
        <v>6.2849718492853999</v>
      </c>
      <c r="I2672">
        <v>2.84986162361623</v>
      </c>
    </row>
    <row r="2673" spans="1:9" x14ac:dyDescent="0.25">
      <c r="A2673">
        <v>2671</v>
      </c>
      <c r="B2673">
        <v>60.455874562983297</v>
      </c>
      <c r="C2673">
        <v>148.74095437860501</v>
      </c>
      <c r="D2673">
        <v>34.2976446563924</v>
      </c>
      <c r="E2673">
        <v>9.79096644357438</v>
      </c>
      <c r="F2673">
        <v>0.36817788379889899</v>
      </c>
      <c r="G2673">
        <v>0.900951799485598</v>
      </c>
      <c r="H2673">
        <v>8.6408163265306097</v>
      </c>
      <c r="I2673">
        <v>4.2657004830917797</v>
      </c>
    </row>
    <row r="2674" spans="1:9" x14ac:dyDescent="0.25">
      <c r="A2674">
        <v>2672</v>
      </c>
      <c r="B2674">
        <v>55.960837887067399</v>
      </c>
      <c r="C2674">
        <v>145.27683197631299</v>
      </c>
      <c r="D2674">
        <v>33.932154616359298</v>
      </c>
      <c r="E2674">
        <v>33.880859376470802</v>
      </c>
      <c r="F2674">
        <v>0.33679675783955898</v>
      </c>
      <c r="G2674">
        <v>0.71040747099117996</v>
      </c>
      <c r="H2674">
        <v>8.6459353574926503</v>
      </c>
      <c r="I2674">
        <v>12.336414048059099</v>
      </c>
    </row>
    <row r="2675" spans="1:9" x14ac:dyDescent="0.25">
      <c r="A2675">
        <v>2673</v>
      </c>
      <c r="B2675">
        <v>57.637095020656602</v>
      </c>
      <c r="C2675">
        <v>168.156208718626</v>
      </c>
      <c r="D2675">
        <v>33.986519209950302</v>
      </c>
      <c r="E2675">
        <v>16.212665936786301</v>
      </c>
      <c r="F2675">
        <v>0.36383937279582301</v>
      </c>
      <c r="G2675">
        <v>0.81929066267384498</v>
      </c>
      <c r="H2675">
        <v>7.6211635364177699</v>
      </c>
      <c r="I2675">
        <v>5.3541167066346897</v>
      </c>
    </row>
    <row r="2676" spans="1:9" x14ac:dyDescent="0.25">
      <c r="A2676">
        <v>2674</v>
      </c>
      <c r="B2676">
        <v>77.905149051490497</v>
      </c>
      <c r="C2676">
        <v>162.84607745779499</v>
      </c>
      <c r="D2676">
        <v>35.4912608037857</v>
      </c>
      <c r="E2676">
        <v>18.6740986180127</v>
      </c>
      <c r="F2676">
        <v>0.47672381223230598</v>
      </c>
      <c r="G2676">
        <v>0.79504667883554703</v>
      </c>
      <c r="H2676">
        <v>10.5887159533073</v>
      </c>
      <c r="I2676">
        <v>6.9072580645161201</v>
      </c>
    </row>
    <row r="2677" spans="1:9" x14ac:dyDescent="0.25">
      <c r="A2677">
        <v>2675</v>
      </c>
      <c r="B2677">
        <v>80.762911477941799</v>
      </c>
      <c r="C2677">
        <v>188.58649414116701</v>
      </c>
      <c r="D2677">
        <v>33.416930083005802</v>
      </c>
      <c r="E2677">
        <v>5.4088545591854302</v>
      </c>
      <c r="F2677">
        <v>0.44529555500179102</v>
      </c>
      <c r="G2677">
        <v>0.93639015119192903</v>
      </c>
      <c r="H2677">
        <v>7.5650727650727596</v>
      </c>
      <c r="I2677">
        <v>2.6559792027729601</v>
      </c>
    </row>
    <row r="2678" spans="1:9" x14ac:dyDescent="0.25">
      <c r="A2678">
        <v>2676</v>
      </c>
      <c r="B2678">
        <v>62.969702892885003</v>
      </c>
      <c r="C2678">
        <v>146.68685320045901</v>
      </c>
      <c r="D2678">
        <v>28.628263498181301</v>
      </c>
      <c r="E2678">
        <v>8.8773115744171491</v>
      </c>
      <c r="F2678">
        <v>0.45452131044483701</v>
      </c>
      <c r="G2678">
        <v>0.88479460123005205</v>
      </c>
      <c r="H2678">
        <v>6.7754326720135003</v>
      </c>
      <c r="I2678">
        <v>3.81075697211155</v>
      </c>
    </row>
    <row r="2679" spans="1:9" x14ac:dyDescent="0.25">
      <c r="A2679">
        <v>2677</v>
      </c>
      <c r="B2679">
        <v>73.889580862000699</v>
      </c>
      <c r="C2679">
        <v>126.449182917198</v>
      </c>
      <c r="D2679">
        <v>36.9246946630971</v>
      </c>
      <c r="E2679">
        <v>6.9594309122019098</v>
      </c>
      <c r="F2679">
        <v>0.40077524584020902</v>
      </c>
      <c r="G2679">
        <v>0.92908188983857598</v>
      </c>
      <c r="H2679">
        <v>8.1205281090289603</v>
      </c>
      <c r="I2679">
        <v>3.57068654019873</v>
      </c>
    </row>
    <row r="2680" spans="1:9" x14ac:dyDescent="0.25">
      <c r="A2680">
        <v>2678</v>
      </c>
      <c r="B2680">
        <v>72.263032524049393</v>
      </c>
      <c r="C2680">
        <v>154.621436716077</v>
      </c>
      <c r="D2680">
        <v>38.196476537450202</v>
      </c>
      <c r="E2680">
        <v>15.164981788277499</v>
      </c>
      <c r="F2680">
        <v>0.401502241893192</v>
      </c>
      <c r="G2680">
        <v>0.82338191259921001</v>
      </c>
      <c r="H2680">
        <v>8.3570293884034896</v>
      </c>
      <c r="I2680">
        <v>5.8311306901615199</v>
      </c>
    </row>
    <row r="2681" spans="1:9" x14ac:dyDescent="0.25">
      <c r="A2681">
        <v>2679</v>
      </c>
      <c r="B2681">
        <v>75.631803797468294</v>
      </c>
      <c r="C2681">
        <v>132.746894409937</v>
      </c>
      <c r="D2681">
        <v>43.9816005493673</v>
      </c>
      <c r="E2681">
        <v>24.565582864710599</v>
      </c>
      <c r="F2681">
        <v>0.411429396156266</v>
      </c>
      <c r="G2681">
        <v>0.68417097466670296</v>
      </c>
      <c r="H2681">
        <v>10.833435021354401</v>
      </c>
      <c r="I2681">
        <v>8.5145833333333307</v>
      </c>
    </row>
    <row r="2682" spans="1:9" x14ac:dyDescent="0.25">
      <c r="A2682">
        <v>2680</v>
      </c>
      <c r="B2682">
        <v>46.861021897810197</v>
      </c>
      <c r="C2682">
        <v>167.29489024828999</v>
      </c>
      <c r="D2682">
        <v>48.027884164603499</v>
      </c>
      <c r="E2682">
        <v>12.726506320755099</v>
      </c>
      <c r="F2682">
        <v>0.29577907207627402</v>
      </c>
      <c r="G2682">
        <v>0.86944323804052304</v>
      </c>
      <c r="H2682">
        <v>14.2371663244353</v>
      </c>
      <c r="I2682">
        <v>5.1664823008849501</v>
      </c>
    </row>
    <row r="2683" spans="1:9" x14ac:dyDescent="0.25">
      <c r="A2683">
        <v>2681</v>
      </c>
      <c r="B2683">
        <v>49.960035366931898</v>
      </c>
      <c r="C2683">
        <v>147.76476683937801</v>
      </c>
      <c r="D2683">
        <v>46.282606694273703</v>
      </c>
      <c r="E2683">
        <v>16.6568496990405</v>
      </c>
      <c r="F2683">
        <v>0.30152500742543498</v>
      </c>
      <c r="G2683">
        <v>0.76825809810703505</v>
      </c>
      <c r="H2683">
        <v>10.915637860082301</v>
      </c>
      <c r="I2683">
        <v>4.9672619047618998</v>
      </c>
    </row>
    <row r="2684" spans="1:9" x14ac:dyDescent="0.25">
      <c r="A2684">
        <v>2682</v>
      </c>
      <c r="B2684">
        <v>91.294811320754704</v>
      </c>
      <c r="C2684">
        <v>173.488522238163</v>
      </c>
      <c r="D2684">
        <v>35.564310860664001</v>
      </c>
      <c r="E2684">
        <v>18.534542956294199</v>
      </c>
      <c r="F2684">
        <v>0.47539136519368702</v>
      </c>
      <c r="G2684">
        <v>0.80775592405695495</v>
      </c>
      <c r="H2684">
        <v>7.7893992932862099</v>
      </c>
      <c r="I2684">
        <v>6.3468992248061999</v>
      </c>
    </row>
    <row r="2685" spans="1:9" x14ac:dyDescent="0.25">
      <c r="A2685">
        <v>2683</v>
      </c>
      <c r="B2685">
        <v>42.694882914136997</v>
      </c>
      <c r="C2685">
        <v>192.706080431017</v>
      </c>
      <c r="D2685">
        <v>38.8057413837792</v>
      </c>
      <c r="E2685">
        <v>5.6044846960372601</v>
      </c>
      <c r="F2685">
        <v>0.27479093910533098</v>
      </c>
      <c r="G2685">
        <v>0.93193531891863401</v>
      </c>
      <c r="H2685">
        <v>10.308896525391299</v>
      </c>
      <c r="I2685">
        <v>2.5579053373615301</v>
      </c>
    </row>
    <row r="2686" spans="1:9" x14ac:dyDescent="0.25">
      <c r="A2686">
        <v>2684</v>
      </c>
      <c r="B2686">
        <v>45.826384752829</v>
      </c>
      <c r="C2686">
        <v>168.974163630341</v>
      </c>
      <c r="D2686">
        <v>38.7061157944554</v>
      </c>
      <c r="E2686">
        <v>7.8180731325510902</v>
      </c>
      <c r="F2686">
        <v>0.294195859649451</v>
      </c>
      <c r="G2686">
        <v>0.90515461810284803</v>
      </c>
      <c r="H2686">
        <v>10.4112349914236</v>
      </c>
      <c r="I2686">
        <v>2.9444774346793299</v>
      </c>
    </row>
    <row r="2687" spans="1:9" x14ac:dyDescent="0.25">
      <c r="A2687">
        <v>2685</v>
      </c>
      <c r="B2687">
        <v>51.576206034979798</v>
      </c>
      <c r="C2687">
        <v>164.62123980569501</v>
      </c>
      <c r="D2687">
        <v>31.260746711158902</v>
      </c>
      <c r="E2687">
        <v>4.89791224095808</v>
      </c>
      <c r="F2687">
        <v>0.375355745346801</v>
      </c>
      <c r="G2687">
        <v>0.9434295850562</v>
      </c>
      <c r="H2687">
        <v>6.9757365684575303</v>
      </c>
      <c r="I2687">
        <v>2.5250978996083999</v>
      </c>
    </row>
    <row r="2688" spans="1:9" x14ac:dyDescent="0.25">
      <c r="A2688">
        <v>2686</v>
      </c>
      <c r="B2688">
        <v>43.932805938079802</v>
      </c>
      <c r="C2688">
        <v>152.67539849252401</v>
      </c>
      <c r="D2688">
        <v>33.831749044438901</v>
      </c>
      <c r="E2688">
        <v>9.4842701941528595</v>
      </c>
      <c r="F2688">
        <v>0.29926553042816301</v>
      </c>
      <c r="G2688">
        <v>0.88618096068830798</v>
      </c>
      <c r="H2688">
        <v>9.2379339542760306</v>
      </c>
      <c r="I2688">
        <v>3.3404202719406602</v>
      </c>
    </row>
    <row r="2689" spans="1:9" x14ac:dyDescent="0.25">
      <c r="A2689">
        <v>2687</v>
      </c>
      <c r="B2689">
        <v>37.5945584725537</v>
      </c>
      <c r="C2689">
        <v>180.09413892908799</v>
      </c>
      <c r="D2689">
        <v>35.939659521435502</v>
      </c>
      <c r="E2689">
        <v>6.5190728001456204</v>
      </c>
      <c r="F2689">
        <v>0.25598344382006599</v>
      </c>
      <c r="G2689">
        <v>0.925071927768083</v>
      </c>
      <c r="H2689">
        <v>8.1949117767747204</v>
      </c>
      <c r="I2689">
        <v>2.6959495002630098</v>
      </c>
    </row>
    <row r="2690" spans="1:9" x14ac:dyDescent="0.25">
      <c r="A2690">
        <v>2688</v>
      </c>
      <c r="B2690">
        <v>42.730360127640097</v>
      </c>
      <c r="C2690">
        <v>153.68617021276501</v>
      </c>
      <c r="D2690">
        <v>29.899412048467301</v>
      </c>
      <c r="E2690">
        <v>13.589679100020501</v>
      </c>
      <c r="F2690">
        <v>0.30245208993910999</v>
      </c>
      <c r="G2690">
        <v>0.83121335787453399</v>
      </c>
      <c r="H2690">
        <v>5.8025676613462798</v>
      </c>
      <c r="I2690">
        <v>4.9457627118643996</v>
      </c>
    </row>
    <row r="2691" spans="1:9" x14ac:dyDescent="0.25">
      <c r="A2691">
        <v>2689</v>
      </c>
      <c r="B2691">
        <v>79.665437082405305</v>
      </c>
      <c r="C2691">
        <v>193.59544671071501</v>
      </c>
      <c r="D2691">
        <v>33.016444495026199</v>
      </c>
      <c r="E2691">
        <v>4.3357883618256299</v>
      </c>
      <c r="F2691">
        <v>0.46801371879495601</v>
      </c>
      <c r="G2691">
        <v>0.95749025414042099</v>
      </c>
      <c r="H2691">
        <v>8.1097904285267397</v>
      </c>
      <c r="I2691">
        <v>2.5323224261771702</v>
      </c>
    </row>
    <row r="2692" spans="1:9" x14ac:dyDescent="0.25">
      <c r="A2692">
        <v>2690</v>
      </c>
      <c r="B2692">
        <v>48.365746298519397</v>
      </c>
      <c r="C2692">
        <v>138.217997465145</v>
      </c>
      <c r="D2692">
        <v>40.496112910859502</v>
      </c>
      <c r="E2692">
        <v>10.935077317685799</v>
      </c>
      <c r="F2692">
        <v>0.33832337999627798</v>
      </c>
      <c r="G2692">
        <v>0.85952775220899802</v>
      </c>
      <c r="H2692">
        <v>12.010865022983699</v>
      </c>
      <c r="I2692">
        <v>4.7529373368146199</v>
      </c>
    </row>
    <row r="2693" spans="1:9" x14ac:dyDescent="0.25">
      <c r="A2693">
        <v>2691</v>
      </c>
      <c r="B2693">
        <v>47.955377574370701</v>
      </c>
      <c r="C2693">
        <v>129.88781309198001</v>
      </c>
      <c r="D2693">
        <v>54.493063516278703</v>
      </c>
      <c r="E2693">
        <v>8.9117190157493305</v>
      </c>
      <c r="F2693">
        <v>0.29471298655543099</v>
      </c>
      <c r="G2693">
        <v>0.88598707444509806</v>
      </c>
      <c r="H2693">
        <v>18.537700865265698</v>
      </c>
      <c r="I2693">
        <v>3.8433774834437</v>
      </c>
    </row>
    <row r="2694" spans="1:9" x14ac:dyDescent="0.25">
      <c r="A2694">
        <v>2692</v>
      </c>
      <c r="B2694">
        <v>74.219228210246101</v>
      </c>
      <c r="C2694">
        <v>130.04984740590001</v>
      </c>
      <c r="D2694">
        <v>47.517650977543902</v>
      </c>
      <c r="E2694">
        <v>29.017421212933002</v>
      </c>
      <c r="F2694">
        <v>0.40819813446498798</v>
      </c>
      <c r="G2694">
        <v>0.68957341599618704</v>
      </c>
      <c r="H2694">
        <v>15.4997007779772</v>
      </c>
      <c r="I2694">
        <v>11.264150943396199</v>
      </c>
    </row>
    <row r="2695" spans="1:9" x14ac:dyDescent="0.25">
      <c r="A2695">
        <v>2693</v>
      </c>
      <c r="B2695">
        <v>62.8384</v>
      </c>
      <c r="C2695">
        <v>169.247825758148</v>
      </c>
      <c r="D2695">
        <v>49.152101811237102</v>
      </c>
      <c r="E2695">
        <v>6.1751266400220697</v>
      </c>
      <c r="F2695">
        <v>0.39332956689287302</v>
      </c>
      <c r="G2695">
        <v>0.93251360287180296</v>
      </c>
      <c r="H2695">
        <v>20.048818897637702</v>
      </c>
      <c r="I2695">
        <v>3.0838308457711401</v>
      </c>
    </row>
    <row r="2696" spans="1:9" x14ac:dyDescent="0.25">
      <c r="A2696">
        <v>2694</v>
      </c>
      <c r="B2696">
        <v>57.425462012320303</v>
      </c>
      <c r="C2696">
        <v>179.79011753418001</v>
      </c>
      <c r="D2696">
        <v>34.749125983525502</v>
      </c>
      <c r="E2696">
        <v>9.5876652063494294</v>
      </c>
      <c r="F2696">
        <v>0.402327953105581</v>
      </c>
      <c r="G2696">
        <v>0.88352596196968503</v>
      </c>
      <c r="H2696">
        <v>8.9907727797001105</v>
      </c>
      <c r="I2696">
        <v>3.4815396700706902</v>
      </c>
    </row>
    <row r="2697" spans="1:9" x14ac:dyDescent="0.25">
      <c r="A2697">
        <v>2695</v>
      </c>
      <c r="B2697">
        <v>44.821037515706301</v>
      </c>
      <c r="C2697">
        <v>140.379424011103</v>
      </c>
      <c r="D2697">
        <v>37.742773853815997</v>
      </c>
      <c r="E2697">
        <v>7.0304753904551696</v>
      </c>
      <c r="F2697">
        <v>0.310789900297407</v>
      </c>
      <c r="G2697">
        <v>0.91543981436456401</v>
      </c>
      <c r="H2697">
        <v>9.5458276333789307</v>
      </c>
      <c r="I2697">
        <v>3.3262527233115402</v>
      </c>
    </row>
    <row r="2698" spans="1:9" x14ac:dyDescent="0.25">
      <c r="A2698">
        <v>2696</v>
      </c>
      <c r="B2698">
        <v>61.918761525769099</v>
      </c>
      <c r="C2698">
        <v>148.94091940034201</v>
      </c>
      <c r="D2698">
        <v>28.891385024055001</v>
      </c>
      <c r="E2698">
        <v>7.6923679774417799</v>
      </c>
      <c r="F2698">
        <v>0.44247166681108102</v>
      </c>
      <c r="G2698">
        <v>0.892845803517748</v>
      </c>
      <c r="H2698">
        <v>7.3562320032908204</v>
      </c>
      <c r="I2698">
        <v>3.27339958400739</v>
      </c>
    </row>
    <row r="2699" spans="1:9" x14ac:dyDescent="0.25">
      <c r="A2699">
        <v>2697</v>
      </c>
      <c r="B2699">
        <v>48.957572827269402</v>
      </c>
      <c r="C2699">
        <v>225.82505721962301</v>
      </c>
      <c r="D2699">
        <v>27.928767091139299</v>
      </c>
      <c r="E2699">
        <v>3.7786825540834799</v>
      </c>
      <c r="F2699">
        <v>0.352834034933314</v>
      </c>
      <c r="G2699">
        <v>0.96577263030209304</v>
      </c>
      <c r="H2699">
        <v>6.0156006240249598</v>
      </c>
      <c r="I2699">
        <v>2.2094373865698702</v>
      </c>
    </row>
    <row r="2700" spans="1:9" x14ac:dyDescent="0.25">
      <c r="A2700">
        <v>2698</v>
      </c>
      <c r="B2700">
        <v>40.063046647230301</v>
      </c>
      <c r="C2700">
        <v>163.32221594120901</v>
      </c>
      <c r="D2700">
        <v>27.077054986255</v>
      </c>
      <c r="E2700">
        <v>11.3065019999308</v>
      </c>
      <c r="F2700">
        <v>0.30426534624629897</v>
      </c>
      <c r="G2700">
        <v>0.89011317391228295</v>
      </c>
      <c r="H2700">
        <v>5.6758441558441497</v>
      </c>
      <c r="I2700">
        <v>4.7212880143112699</v>
      </c>
    </row>
    <row r="2701" spans="1:9" x14ac:dyDescent="0.25">
      <c r="A2701">
        <v>2699</v>
      </c>
      <c r="B2701">
        <v>45.943908458604398</v>
      </c>
      <c r="C2701">
        <v>165.68775359645801</v>
      </c>
      <c r="D2701">
        <v>31.218331498799898</v>
      </c>
      <c r="E2701">
        <v>6.09117852402923</v>
      </c>
      <c r="F2701">
        <v>0.32139611808916402</v>
      </c>
      <c r="G2701">
        <v>0.93882798803609102</v>
      </c>
      <c r="H2701">
        <v>7.4665048543689299</v>
      </c>
      <c r="I2701">
        <v>2.6452882611715598</v>
      </c>
    </row>
    <row r="2702" spans="1:9" x14ac:dyDescent="0.25">
      <c r="A2702">
        <v>2700</v>
      </c>
      <c r="B2702">
        <v>49.5267471480784</v>
      </c>
      <c r="C2702">
        <v>155.49928718517299</v>
      </c>
      <c r="D2702">
        <v>35.042026270326403</v>
      </c>
      <c r="E2702">
        <v>7.3069864252750998</v>
      </c>
      <c r="F2702">
        <v>0.33995456735179302</v>
      </c>
      <c r="G2702">
        <v>0.91991912162362299</v>
      </c>
      <c r="H2702">
        <v>8.01760228353948</v>
      </c>
      <c r="I2702">
        <v>3.3219645293315101</v>
      </c>
    </row>
    <row r="2703" spans="1:9" x14ac:dyDescent="0.25">
      <c r="A2703">
        <v>2701</v>
      </c>
      <c r="B2703">
        <v>45.711219967343098</v>
      </c>
      <c r="C2703">
        <v>169.71026000311301</v>
      </c>
      <c r="D2703">
        <v>33.283566399717301</v>
      </c>
      <c r="E2703">
        <v>6.6535256074347204</v>
      </c>
      <c r="F2703">
        <v>0.322978588337962</v>
      </c>
      <c r="G2703">
        <v>0.91833613115545898</v>
      </c>
      <c r="H2703">
        <v>9.6442115768463008</v>
      </c>
      <c r="I2703">
        <v>2.8008493518104598</v>
      </c>
    </row>
    <row r="2704" spans="1:9" x14ac:dyDescent="0.25">
      <c r="A2704">
        <v>2702</v>
      </c>
      <c r="B2704">
        <v>42.393592677345502</v>
      </c>
      <c r="C2704">
        <v>144.83902291002801</v>
      </c>
      <c r="D2704">
        <v>39.145915516990499</v>
      </c>
      <c r="E2704">
        <v>10.6487307715217</v>
      </c>
      <c r="F2704">
        <v>0.29444121755834302</v>
      </c>
      <c r="G2704">
        <v>0.86162127499215202</v>
      </c>
      <c r="H2704">
        <v>10.215094339622601</v>
      </c>
      <c r="I2704">
        <v>4.5215992647058796</v>
      </c>
    </row>
    <row r="2705" spans="1:9" x14ac:dyDescent="0.25">
      <c r="A2705">
        <v>2703</v>
      </c>
      <c r="B2705">
        <v>45.939933767271803</v>
      </c>
      <c r="C2705">
        <v>138.867459991793</v>
      </c>
      <c r="D2705">
        <v>38.640923035036302</v>
      </c>
      <c r="E2705">
        <v>30.9173296168678</v>
      </c>
      <c r="F2705">
        <v>0.33931153899650002</v>
      </c>
      <c r="G2705">
        <v>0.70613141716475303</v>
      </c>
      <c r="H2705">
        <v>9.8734177215189796</v>
      </c>
      <c r="I2705">
        <v>12.53125</v>
      </c>
    </row>
    <row r="2706" spans="1:9" x14ac:dyDescent="0.25">
      <c r="A2706">
        <v>2704</v>
      </c>
      <c r="B2706">
        <v>72.083035075161007</v>
      </c>
      <c r="C2706">
        <v>154.25169875424601</v>
      </c>
      <c r="D2706">
        <v>45.047112215692103</v>
      </c>
      <c r="E2706">
        <v>10.804270306122501</v>
      </c>
      <c r="F2706">
        <v>0.43661160712549002</v>
      </c>
      <c r="G2706">
        <v>0.86642076386560596</v>
      </c>
      <c r="H2706">
        <v>13.9224137931034</v>
      </c>
      <c r="I2706">
        <v>4.3728971962616798</v>
      </c>
    </row>
    <row r="2707" spans="1:9" x14ac:dyDescent="0.25">
      <c r="A2707">
        <v>2705</v>
      </c>
      <c r="B2707">
        <v>46.232622798887803</v>
      </c>
      <c r="C2707">
        <v>133.78461844197099</v>
      </c>
      <c r="D2707">
        <v>33.858275759439103</v>
      </c>
      <c r="E2707">
        <v>12.322949232883399</v>
      </c>
      <c r="F2707">
        <v>0.377115379898735</v>
      </c>
      <c r="G2707">
        <v>0.85590330796786096</v>
      </c>
      <c r="H2707">
        <v>9.9742468415937804</v>
      </c>
      <c r="I2707">
        <v>5.1289099526066302</v>
      </c>
    </row>
    <row r="2708" spans="1:9" x14ac:dyDescent="0.25">
      <c r="A2708">
        <v>2706</v>
      </c>
      <c r="B2708">
        <v>59.351495224675098</v>
      </c>
      <c r="C2708">
        <v>168.369600322971</v>
      </c>
      <c r="D2708">
        <v>32.714603064698402</v>
      </c>
      <c r="E2708">
        <v>14.4613922134203</v>
      </c>
      <c r="F2708">
        <v>0.48369660741702802</v>
      </c>
      <c r="G2708">
        <v>0.84904733112617903</v>
      </c>
      <c r="H2708">
        <v>9.90127195639006</v>
      </c>
      <c r="I2708">
        <v>5.1358907672301601</v>
      </c>
    </row>
    <row r="2709" spans="1:9" x14ac:dyDescent="0.25">
      <c r="A2709">
        <v>2707</v>
      </c>
      <c r="B2709">
        <v>48.074299258037897</v>
      </c>
      <c r="C2709">
        <v>166.41936645068299</v>
      </c>
      <c r="D2709">
        <v>33.795081861053497</v>
      </c>
      <c r="E2709">
        <v>12.106902713500901</v>
      </c>
      <c r="F2709">
        <v>0.38968046946061702</v>
      </c>
      <c r="G2709">
        <v>0.86101923515721701</v>
      </c>
      <c r="H2709">
        <v>10.3875106928999</v>
      </c>
      <c r="I2709">
        <v>3.9887133182844199</v>
      </c>
    </row>
    <row r="2710" spans="1:9" x14ac:dyDescent="0.25">
      <c r="A2710">
        <v>2708</v>
      </c>
      <c r="B2710">
        <v>80.168241965973493</v>
      </c>
      <c r="C2710">
        <v>168.13331327114</v>
      </c>
      <c r="D2710">
        <v>37.469012273401702</v>
      </c>
      <c r="E2710">
        <v>9.4070106740781796</v>
      </c>
      <c r="F2710">
        <v>0.51093110170494405</v>
      </c>
      <c r="G2710">
        <v>0.90774403992816199</v>
      </c>
      <c r="H2710">
        <v>12.6937984496124</v>
      </c>
      <c r="I2710">
        <v>4.2794074074074002</v>
      </c>
    </row>
    <row r="2711" spans="1:9" x14ac:dyDescent="0.25">
      <c r="A2711">
        <v>2709</v>
      </c>
      <c r="B2711">
        <v>81.5641525187865</v>
      </c>
      <c r="C2711">
        <v>197.92559473595401</v>
      </c>
      <c r="D2711">
        <v>36.305938473446098</v>
      </c>
      <c r="E2711">
        <v>5.1649189024191502</v>
      </c>
      <c r="F2711">
        <v>0.517718459110732</v>
      </c>
      <c r="G2711">
        <v>0.94852209745796501</v>
      </c>
      <c r="H2711">
        <v>14.385104450499499</v>
      </c>
      <c r="I2711">
        <v>2.71566164154103</v>
      </c>
    </row>
    <row r="2712" spans="1:9" x14ac:dyDescent="0.25">
      <c r="A2712">
        <v>2710</v>
      </c>
      <c r="B2712">
        <v>81.7184596577017</v>
      </c>
      <c r="C2712">
        <v>127.089230440815</v>
      </c>
      <c r="D2712">
        <v>44.991177142278502</v>
      </c>
      <c r="E2712">
        <v>9.6732151328174503</v>
      </c>
      <c r="F2712">
        <v>0.42351710722802399</v>
      </c>
      <c r="G2712">
        <v>0.85772533369562398</v>
      </c>
      <c r="H2712">
        <v>10.718288334182301</v>
      </c>
      <c r="I2712">
        <v>3.5752372345232701</v>
      </c>
    </row>
    <row r="2713" spans="1:9" x14ac:dyDescent="0.25">
      <c r="A2713">
        <v>2711</v>
      </c>
      <c r="B2713">
        <v>84.087825356842899</v>
      </c>
      <c r="C2713">
        <v>108.466709935637</v>
      </c>
      <c r="D2713">
        <v>45.726883420582197</v>
      </c>
      <c r="E2713">
        <v>14.877879549734899</v>
      </c>
      <c r="F2713">
        <v>0.424925088544441</v>
      </c>
      <c r="G2713">
        <v>0.80959821478057103</v>
      </c>
      <c r="H2713">
        <v>12.3243967828418</v>
      </c>
      <c r="I2713">
        <v>5.3556128520428397</v>
      </c>
    </row>
    <row r="2714" spans="1:9" x14ac:dyDescent="0.25">
      <c r="A2714">
        <v>2712</v>
      </c>
      <c r="B2714">
        <v>51.645316804407699</v>
      </c>
      <c r="C2714">
        <v>133.64817580541899</v>
      </c>
      <c r="D2714">
        <v>43.343444977769799</v>
      </c>
      <c r="E2714">
        <v>9.7688520946203301</v>
      </c>
      <c r="F2714">
        <v>0.31201068993435299</v>
      </c>
      <c r="G2714">
        <v>0.84453639741646902</v>
      </c>
      <c r="H2714">
        <v>9.4699828473413294</v>
      </c>
      <c r="I2714">
        <v>3.7341597796143202</v>
      </c>
    </row>
    <row r="2715" spans="1:9" x14ac:dyDescent="0.25">
      <c r="A2715">
        <v>2713</v>
      </c>
      <c r="B2715">
        <v>67.506612784717106</v>
      </c>
      <c r="C2715">
        <v>146.39900322486</v>
      </c>
      <c r="D2715">
        <v>41.812139520080699</v>
      </c>
      <c r="E2715">
        <v>9.8311490027814994</v>
      </c>
      <c r="F2715">
        <v>0.39109450753791603</v>
      </c>
      <c r="G2715">
        <v>0.87291075275954999</v>
      </c>
      <c r="H2715">
        <v>10.9032467532467</v>
      </c>
      <c r="I2715">
        <v>4.0582716049382697</v>
      </c>
    </row>
    <row r="2716" spans="1:9" x14ac:dyDescent="0.25">
      <c r="A2716">
        <v>2714</v>
      </c>
      <c r="B2716">
        <v>75.944822888283298</v>
      </c>
      <c r="C2716">
        <v>148.29998039984301</v>
      </c>
      <c r="D2716">
        <v>36.693655582752797</v>
      </c>
      <c r="E2716">
        <v>7.1674398083964803</v>
      </c>
      <c r="F2716">
        <v>0.45147196270448797</v>
      </c>
      <c r="G2716">
        <v>0.89771849506620605</v>
      </c>
      <c r="H2716">
        <v>10.171371966319899</v>
      </c>
      <c r="I2716">
        <v>2.9310463121783799</v>
      </c>
    </row>
    <row r="2717" spans="1:9" x14ac:dyDescent="0.25">
      <c r="A2717">
        <v>2715</v>
      </c>
      <c r="B2717">
        <v>59.068788171006098</v>
      </c>
      <c r="C2717">
        <v>165.735568203139</v>
      </c>
      <c r="D2717">
        <v>43.194736692591597</v>
      </c>
      <c r="E2717">
        <v>8.4994433379160697</v>
      </c>
      <c r="F2717">
        <v>0.34506590229834899</v>
      </c>
      <c r="G2717">
        <v>0.91213240687424901</v>
      </c>
      <c r="H2717">
        <v>9.4936247723132894</v>
      </c>
      <c r="I2717">
        <v>3.3727252302853201</v>
      </c>
    </row>
    <row r="2718" spans="1:9" x14ac:dyDescent="0.25">
      <c r="A2718">
        <v>2716</v>
      </c>
      <c r="B2718">
        <v>68.1860679686298</v>
      </c>
      <c r="C2718">
        <v>159.52748691099401</v>
      </c>
      <c r="D2718">
        <v>43.538088187612402</v>
      </c>
      <c r="E2718">
        <v>21.8768526178653</v>
      </c>
      <c r="F2718">
        <v>0.36443815313085998</v>
      </c>
      <c r="G2718">
        <v>0.78660310077469497</v>
      </c>
      <c r="H2718">
        <v>9.6751237623762307</v>
      </c>
      <c r="I2718">
        <v>9.0987755102040797</v>
      </c>
    </row>
    <row r="2719" spans="1:9" x14ac:dyDescent="0.25">
      <c r="A2719">
        <v>2717</v>
      </c>
      <c r="B2719">
        <v>77.200991786765798</v>
      </c>
      <c r="C2719">
        <v>179.410352063418</v>
      </c>
      <c r="D2719">
        <v>49.467004716393703</v>
      </c>
      <c r="E2719">
        <v>16.142580714128002</v>
      </c>
      <c r="F2719">
        <v>0.38772450874039299</v>
      </c>
      <c r="G2719">
        <v>0.85658525902975602</v>
      </c>
      <c r="H2719">
        <v>11.910030395136699</v>
      </c>
      <c r="I2719">
        <v>5.11795642374154</v>
      </c>
    </row>
    <row r="2720" spans="1:9" x14ac:dyDescent="0.25">
      <c r="A2720">
        <v>2718</v>
      </c>
      <c r="B2720">
        <v>78.612798703928704</v>
      </c>
      <c r="C2720">
        <v>104.09983145339</v>
      </c>
      <c r="D2720">
        <v>47.764676316912499</v>
      </c>
      <c r="E2720">
        <v>9.1939589168934592</v>
      </c>
      <c r="F2720">
        <v>0.43035543762755801</v>
      </c>
      <c r="G2720">
        <v>0.84586524983135203</v>
      </c>
      <c r="H2720">
        <v>14.868945868945801</v>
      </c>
      <c r="I2720">
        <v>4.2947322594688702</v>
      </c>
    </row>
    <row r="2721" spans="1:9" x14ac:dyDescent="0.25">
      <c r="A2721">
        <v>2719</v>
      </c>
      <c r="B2721">
        <v>31.173552045362399</v>
      </c>
      <c r="C2721">
        <v>176.76160291438899</v>
      </c>
      <c r="D2721">
        <v>53.342772815823999</v>
      </c>
      <c r="E2721">
        <v>6.5090855458364496</v>
      </c>
      <c r="F2721">
        <v>0.18805344115408401</v>
      </c>
      <c r="G2721">
        <v>0.92633928212425698</v>
      </c>
      <c r="H2721">
        <v>15.7037605525709</v>
      </c>
      <c r="I2721">
        <v>3.07646448937273</v>
      </c>
    </row>
    <row r="2722" spans="1:9" x14ac:dyDescent="0.25">
      <c r="A2722">
        <v>2720</v>
      </c>
      <c r="B2722">
        <v>25.6270403449337</v>
      </c>
      <c r="C2722">
        <v>155.16596931659601</v>
      </c>
      <c r="D2722">
        <v>59.195847524897403</v>
      </c>
      <c r="E2722">
        <v>12.5493913703449</v>
      </c>
      <c r="F2722">
        <v>0.15322435556533801</v>
      </c>
      <c r="G2722">
        <v>0.84951215446132999</v>
      </c>
      <c r="H2722">
        <v>14.654261704681799</v>
      </c>
      <c r="I2722">
        <v>5.0165771655381697</v>
      </c>
    </row>
    <row r="2723" spans="1:9" x14ac:dyDescent="0.25">
      <c r="A2723">
        <v>2721</v>
      </c>
      <c r="B2723">
        <v>44.367897487775998</v>
      </c>
      <c r="C2723">
        <v>171.70181290790401</v>
      </c>
      <c r="D2723">
        <v>52.755377991120803</v>
      </c>
      <c r="E2723">
        <v>5.5957885129263598</v>
      </c>
      <c r="F2723">
        <v>0.244565827077906</v>
      </c>
      <c r="G2723">
        <v>0.93334227022733696</v>
      </c>
      <c r="H2723">
        <v>13.4507133592736</v>
      </c>
      <c r="I2723">
        <v>2.8521008403361301</v>
      </c>
    </row>
    <row r="2724" spans="1:9" x14ac:dyDescent="0.25">
      <c r="A2724">
        <v>2722</v>
      </c>
      <c r="B2724">
        <v>35.013727937243701</v>
      </c>
      <c r="C2724">
        <v>164.759203623155</v>
      </c>
      <c r="D2724">
        <v>49.6336253488357</v>
      </c>
      <c r="E2724">
        <v>6.6983522605358496</v>
      </c>
      <c r="F2724">
        <v>0.209357326339629</v>
      </c>
      <c r="G2724">
        <v>0.92073845416267597</v>
      </c>
      <c r="H2724">
        <v>12.064604810996499</v>
      </c>
      <c r="I2724">
        <v>2.9901685393258401</v>
      </c>
    </row>
    <row r="2725" spans="1:9" x14ac:dyDescent="0.25">
      <c r="A2725">
        <v>2723</v>
      </c>
      <c r="B2725">
        <v>56.409804193861902</v>
      </c>
      <c r="C2725">
        <v>167.04498445530101</v>
      </c>
      <c r="D2725">
        <v>44.696090699930302</v>
      </c>
      <c r="E2725">
        <v>7.1514385347329403</v>
      </c>
      <c r="F2725">
        <v>0.33419237749302899</v>
      </c>
      <c r="G2725">
        <v>0.91029786504082699</v>
      </c>
      <c r="H2725">
        <v>9.7303116147308693</v>
      </c>
      <c r="I2725">
        <v>2.91069699903194</v>
      </c>
    </row>
    <row r="2726" spans="1:9" x14ac:dyDescent="0.25">
      <c r="A2726">
        <v>2724</v>
      </c>
      <c r="B2726">
        <v>32.000192344681601</v>
      </c>
      <c r="C2726">
        <v>177.94756554307099</v>
      </c>
      <c r="D2726">
        <v>61.159964629426803</v>
      </c>
      <c r="E2726">
        <v>6.2332375044917097</v>
      </c>
      <c r="F2726">
        <v>0.187632782937803</v>
      </c>
      <c r="G2726">
        <v>0.92245379762173096</v>
      </c>
      <c r="H2726">
        <v>15.6068313953488</v>
      </c>
      <c r="I2726">
        <v>2.5170361247947399</v>
      </c>
    </row>
    <row r="2727" spans="1:9" x14ac:dyDescent="0.25">
      <c r="A2727">
        <v>2725</v>
      </c>
      <c r="B2727">
        <v>43.4448844884488</v>
      </c>
      <c r="C2727">
        <v>156.461409122959</v>
      </c>
      <c r="D2727">
        <v>44.013553772982398</v>
      </c>
      <c r="E2727">
        <v>4.8695574326290201</v>
      </c>
      <c r="F2727">
        <v>0.26635506674253701</v>
      </c>
      <c r="G2727">
        <v>0.94148725520980503</v>
      </c>
      <c r="H2727">
        <v>10.6666666666666</v>
      </c>
      <c r="I2727">
        <v>2.58970649028524</v>
      </c>
    </row>
    <row r="2728" spans="1:9" x14ac:dyDescent="0.25">
      <c r="A2728">
        <v>2726</v>
      </c>
      <c r="B2728">
        <v>61.689904840711598</v>
      </c>
      <c r="C2728">
        <v>162.24797613975201</v>
      </c>
      <c r="D2728">
        <v>52.792827346234198</v>
      </c>
      <c r="E2728">
        <v>7.6397649474185503</v>
      </c>
      <c r="F2728">
        <v>0.33037940362002</v>
      </c>
      <c r="G2728">
        <v>0.91999198931828197</v>
      </c>
      <c r="H2728">
        <v>12.622119815668199</v>
      </c>
      <c r="I2728">
        <v>2.8440941481321498</v>
      </c>
    </row>
    <row r="2729" spans="1:9" x14ac:dyDescent="0.25">
      <c r="A2729">
        <v>2727</v>
      </c>
      <c r="B2729">
        <v>46.162240877162901</v>
      </c>
      <c r="C2729">
        <v>122.892857142857</v>
      </c>
      <c r="D2729">
        <v>55.253006030455097</v>
      </c>
      <c r="E2729">
        <v>26.936447677835702</v>
      </c>
      <c r="F2729">
        <v>0.27073757536120602</v>
      </c>
      <c r="G2729">
        <v>0.64112271801600795</v>
      </c>
      <c r="H2729">
        <v>15.933660933660899</v>
      </c>
      <c r="I2729">
        <v>7.7867647058823497</v>
      </c>
    </row>
    <row r="2730" spans="1:9" x14ac:dyDescent="0.25">
      <c r="A2730">
        <v>2728</v>
      </c>
      <c r="B2730">
        <v>66.602915578764097</v>
      </c>
      <c r="C2730">
        <v>115.13509544787</v>
      </c>
      <c r="D2730">
        <v>49.419080816865197</v>
      </c>
      <c r="E2730">
        <v>25.115451772692101</v>
      </c>
      <c r="F2730">
        <v>0.35343658537837103</v>
      </c>
      <c r="G2730">
        <v>0.67601478433822104</v>
      </c>
      <c r="H2730">
        <v>12.814935064935</v>
      </c>
      <c r="I2730">
        <v>9.3326771653543297</v>
      </c>
    </row>
    <row r="2731" spans="1:9" x14ac:dyDescent="0.25">
      <c r="A2731">
        <v>2729</v>
      </c>
      <c r="B2731">
        <v>36.574967405475803</v>
      </c>
      <c r="C2731">
        <v>169.881211708645</v>
      </c>
      <c r="D2731">
        <v>49.049669125695701</v>
      </c>
      <c r="E2731">
        <v>16.691329132809301</v>
      </c>
      <c r="F2731">
        <v>0.233132634700458</v>
      </c>
      <c r="G2731">
        <v>0.79127164739995803</v>
      </c>
      <c r="H2731">
        <v>11.323731997495299</v>
      </c>
      <c r="I2731">
        <v>5.5940959409594004</v>
      </c>
    </row>
    <row r="2732" spans="1:9" x14ac:dyDescent="0.25">
      <c r="A2732">
        <v>2730</v>
      </c>
      <c r="B2732">
        <v>51.925848925848904</v>
      </c>
      <c r="C2732">
        <v>139.84704541136199</v>
      </c>
      <c r="D2732">
        <v>54.966053036497698</v>
      </c>
      <c r="E2732">
        <v>19.1677856843407</v>
      </c>
      <c r="F2732">
        <v>0.28837685620394399</v>
      </c>
      <c r="G2732">
        <v>0.78856260206983098</v>
      </c>
      <c r="H2732">
        <v>17.308307692307601</v>
      </c>
      <c r="I2732">
        <v>8.4241670810542004</v>
      </c>
    </row>
    <row r="2733" spans="1:9" x14ac:dyDescent="0.25">
      <c r="A2733">
        <v>2731</v>
      </c>
      <c r="B2733">
        <v>39.054705609643001</v>
      </c>
      <c r="C2733">
        <v>187.117520531873</v>
      </c>
      <c r="D2733">
        <v>57.137497411570102</v>
      </c>
      <c r="E2733">
        <v>4.5850391874936198</v>
      </c>
      <c r="F2733">
        <v>0.22348883642534401</v>
      </c>
      <c r="G2733">
        <v>0.95108525908173003</v>
      </c>
      <c r="H2733">
        <v>14.5293617021276</v>
      </c>
      <c r="I2733">
        <v>2.63830653368613</v>
      </c>
    </row>
    <row r="2734" spans="1:9" x14ac:dyDescent="0.25">
      <c r="A2734">
        <v>2732</v>
      </c>
      <c r="B2734">
        <v>28.720835455934701</v>
      </c>
      <c r="C2734">
        <v>164.69638095238</v>
      </c>
      <c r="D2734">
        <v>58.270879461802998</v>
      </c>
      <c r="E2734">
        <v>19.406022530129899</v>
      </c>
      <c r="F2734">
        <v>0.170169103707458</v>
      </c>
      <c r="G2734">
        <v>0.80163827681500199</v>
      </c>
      <c r="H2734">
        <v>14.9064814814814</v>
      </c>
      <c r="I2734">
        <v>7.2304609218436804</v>
      </c>
    </row>
    <row r="2735" spans="1:9" x14ac:dyDescent="0.25">
      <c r="A2735">
        <v>2733</v>
      </c>
      <c r="B2735">
        <v>34.697443181818102</v>
      </c>
      <c r="C2735">
        <v>164.12076617612701</v>
      </c>
      <c r="D2735">
        <v>56.497557449772998</v>
      </c>
      <c r="E2735">
        <v>10.891961943762499</v>
      </c>
      <c r="F2735">
        <v>0.20363308481560899</v>
      </c>
      <c r="G2735">
        <v>0.86729421583872202</v>
      </c>
      <c r="H2735">
        <v>14.926470588235199</v>
      </c>
      <c r="I2735">
        <v>4.3606681852695504</v>
      </c>
    </row>
    <row r="2736" spans="1:9" x14ac:dyDescent="0.25">
      <c r="A2736">
        <v>2734</v>
      </c>
      <c r="B2736">
        <v>45.101604278074802</v>
      </c>
      <c r="C2736">
        <v>170.989312433202</v>
      </c>
      <c r="D2736">
        <v>56.857072033357397</v>
      </c>
      <c r="E2736">
        <v>11.570241112758399</v>
      </c>
      <c r="F2736">
        <v>0.250973077867025</v>
      </c>
      <c r="G2736">
        <v>0.88100633952908902</v>
      </c>
      <c r="H2736">
        <v>15.5211267605633</v>
      </c>
      <c r="I2736">
        <v>3.7620614035087701</v>
      </c>
    </row>
    <row r="2737" spans="1:9" x14ac:dyDescent="0.25">
      <c r="A2737">
        <v>2735</v>
      </c>
      <c r="B2737">
        <v>64.891017666086</v>
      </c>
      <c r="C2737">
        <v>166.40692124104999</v>
      </c>
      <c r="D2737">
        <v>50.575446310519503</v>
      </c>
      <c r="E2737">
        <v>8.5175804169060196</v>
      </c>
      <c r="F2737">
        <v>0.3478341408742</v>
      </c>
      <c r="G2737">
        <v>0.89983961403719004</v>
      </c>
      <c r="H2737">
        <v>14.25</v>
      </c>
      <c r="I2737">
        <v>3.2976222281592298</v>
      </c>
    </row>
    <row r="2738" spans="1:9" x14ac:dyDescent="0.25">
      <c r="A2738">
        <v>2736</v>
      </c>
      <c r="B2738">
        <v>50.107352107352099</v>
      </c>
      <c r="C2738">
        <v>189.426949856649</v>
      </c>
      <c r="D2738">
        <v>55.218995986259998</v>
      </c>
      <c r="E2738">
        <v>5.6298261359089397</v>
      </c>
      <c r="F2738">
        <v>0.26996362122892498</v>
      </c>
      <c r="G2738">
        <v>0.94049575708158195</v>
      </c>
      <c r="H2738">
        <v>14.3897505057316</v>
      </c>
      <c r="I2738">
        <v>2.7561151079136601</v>
      </c>
    </row>
    <row r="2739" spans="1:9" x14ac:dyDescent="0.25">
      <c r="A2739">
        <v>2737</v>
      </c>
      <c r="B2739">
        <v>54.266407766990199</v>
      </c>
      <c r="C2739">
        <v>152.81741115096099</v>
      </c>
      <c r="D2739">
        <v>46.019230043860603</v>
      </c>
      <c r="E2739">
        <v>12.6208174088168</v>
      </c>
      <c r="F2739">
        <v>0.31399291409785002</v>
      </c>
      <c r="G2739">
        <v>0.84975042055160699</v>
      </c>
      <c r="H2739">
        <v>10.4496693607641</v>
      </c>
      <c r="I2739">
        <v>5.4127516778523397</v>
      </c>
    </row>
    <row r="2740" spans="1:9" x14ac:dyDescent="0.25">
      <c r="A2740">
        <v>2738</v>
      </c>
      <c r="B2740">
        <v>77.112627986348102</v>
      </c>
      <c r="C2740">
        <v>146.53420382165601</v>
      </c>
      <c r="D2740">
        <v>42.501280421089902</v>
      </c>
      <c r="E2740">
        <v>4.0577694138939497</v>
      </c>
      <c r="F2740">
        <v>0.45132417958896898</v>
      </c>
      <c r="G2740">
        <v>0.95336494929191895</v>
      </c>
      <c r="H2740">
        <v>15.787968441814501</v>
      </c>
      <c r="I2740">
        <v>2.7220153340635198</v>
      </c>
    </row>
    <row r="2741" spans="1:9" x14ac:dyDescent="0.25">
      <c r="A2741">
        <v>2739</v>
      </c>
      <c r="B2741">
        <v>55.630454967502303</v>
      </c>
      <c r="C2741">
        <v>190.76944240645599</v>
      </c>
      <c r="D2741">
        <v>59.290134991028701</v>
      </c>
      <c r="E2741">
        <v>6.1937324146659902</v>
      </c>
      <c r="F2741">
        <v>0.30089817765979199</v>
      </c>
      <c r="G2741">
        <v>0.93896147738784996</v>
      </c>
      <c r="H2741">
        <v>17.6075224856909</v>
      </c>
      <c r="I2741">
        <v>2.9168421052631501</v>
      </c>
    </row>
    <row r="2742" spans="1:9" x14ac:dyDescent="0.25">
      <c r="A2742">
        <v>2740</v>
      </c>
      <c r="B2742">
        <v>65.517197180089696</v>
      </c>
      <c r="C2742">
        <v>109.74130589070199</v>
      </c>
      <c r="D2742">
        <v>49.852523696937702</v>
      </c>
      <c r="E2742">
        <v>7.14380985246052</v>
      </c>
      <c r="F2742">
        <v>0.36639547105824799</v>
      </c>
      <c r="G2742">
        <v>0.88743996507935397</v>
      </c>
      <c r="H2742">
        <v>15.4940523394131</v>
      </c>
      <c r="I2742">
        <v>3.2239229024943299</v>
      </c>
    </row>
    <row r="2743" spans="1:9" x14ac:dyDescent="0.25">
      <c r="A2743">
        <v>2741</v>
      </c>
      <c r="B2743">
        <v>57.364696086594499</v>
      </c>
      <c r="C2743">
        <v>160.95968821352599</v>
      </c>
      <c r="D2743">
        <v>53.125225176257302</v>
      </c>
      <c r="E2743">
        <v>10.673114412138601</v>
      </c>
      <c r="F2743">
        <v>0.32246243501227001</v>
      </c>
      <c r="G2743">
        <v>0.86100174211869296</v>
      </c>
      <c r="H2743">
        <v>16.064371257485</v>
      </c>
      <c r="I2743">
        <v>3.8122823678379198</v>
      </c>
    </row>
    <row r="2744" spans="1:9" x14ac:dyDescent="0.25">
      <c r="A2744">
        <v>2742</v>
      </c>
      <c r="B2744">
        <v>80.191693290734804</v>
      </c>
      <c r="C2744">
        <v>191.332658910807</v>
      </c>
      <c r="D2744">
        <v>51.200141803419001</v>
      </c>
      <c r="E2744">
        <v>12.8967986236268</v>
      </c>
      <c r="F2744">
        <v>0.40293753573347302</v>
      </c>
      <c r="G2744">
        <v>0.884538373092421</v>
      </c>
      <c r="H2744">
        <v>14.5272058823529</v>
      </c>
      <c r="I2744">
        <v>5.3762223365928898</v>
      </c>
    </row>
    <row r="2745" spans="1:9" x14ac:dyDescent="0.25">
      <c r="A2745">
        <v>2743</v>
      </c>
      <c r="B2745">
        <v>72.487482190107798</v>
      </c>
      <c r="C2745">
        <v>115.706414053722</v>
      </c>
      <c r="D2745">
        <v>55.165172529744503</v>
      </c>
      <c r="E2745">
        <v>4.3056459080980201</v>
      </c>
      <c r="F2745">
        <v>0.36765669620428698</v>
      </c>
      <c r="G2745">
        <v>0.94095820378692796</v>
      </c>
      <c r="H2745">
        <v>15.9281437125748</v>
      </c>
      <c r="I2745">
        <v>2.9784800310197701</v>
      </c>
    </row>
    <row r="2746" spans="1:9" x14ac:dyDescent="0.25">
      <c r="A2746">
        <v>2744</v>
      </c>
      <c r="B2746">
        <v>91.3757537289749</v>
      </c>
      <c r="C2746">
        <v>121.92666666666599</v>
      </c>
      <c r="D2746">
        <v>40.643634237580798</v>
      </c>
      <c r="E2746">
        <v>24.063791090903901</v>
      </c>
      <c r="F2746">
        <v>0.495509185560365</v>
      </c>
      <c r="G2746">
        <v>0.70133590540618196</v>
      </c>
      <c r="H2746">
        <v>13.1404958677685</v>
      </c>
      <c r="I2746">
        <v>8.4831460674157295</v>
      </c>
    </row>
    <row r="2747" spans="1:9" x14ac:dyDescent="0.25">
      <c r="A2747">
        <v>2745</v>
      </c>
      <c r="B2747">
        <v>53.470728319110897</v>
      </c>
      <c r="C2747">
        <v>191.01110912022901</v>
      </c>
      <c r="D2747">
        <v>53.837878935229497</v>
      </c>
      <c r="E2747">
        <v>4.1031342598025704</v>
      </c>
      <c r="F2747">
        <v>0.289986902991069</v>
      </c>
      <c r="G2747">
        <v>0.96011623706747995</v>
      </c>
      <c r="H2747">
        <v>13.741124260355001</v>
      </c>
      <c r="I2747">
        <v>2.5357680722891498</v>
      </c>
    </row>
    <row r="2748" spans="1:9" x14ac:dyDescent="0.25">
      <c r="A2748">
        <v>2746</v>
      </c>
      <c r="B2748">
        <v>52.842494454030003</v>
      </c>
      <c r="C2748">
        <v>119.698744769874</v>
      </c>
      <c r="D2748">
        <v>55.173618557299299</v>
      </c>
      <c r="E2748">
        <v>30.5272655159613</v>
      </c>
      <c r="F2748">
        <v>0.28817576128254202</v>
      </c>
      <c r="G2748">
        <v>0.66392833261395001</v>
      </c>
      <c r="H2748">
        <v>15.2338003502626</v>
      </c>
      <c r="I2748">
        <v>11.3434959349593</v>
      </c>
    </row>
    <row r="2749" spans="1:9" x14ac:dyDescent="0.25">
      <c r="A2749">
        <v>2747</v>
      </c>
      <c r="B2749">
        <v>54.449598747308599</v>
      </c>
      <c r="C2749">
        <v>169.26359516616299</v>
      </c>
      <c r="D2749">
        <v>44.956017500104203</v>
      </c>
      <c r="E2749">
        <v>10.1271226181708</v>
      </c>
      <c r="F2749">
        <v>0.31773804434940101</v>
      </c>
      <c r="G2749">
        <v>0.90074041116234604</v>
      </c>
      <c r="H2749">
        <v>11.832452830188601</v>
      </c>
      <c r="I2749">
        <v>4.1758664955070603</v>
      </c>
    </row>
    <row r="2750" spans="1:9" x14ac:dyDescent="0.25">
      <c r="A2750">
        <v>2748</v>
      </c>
      <c r="B2750">
        <v>37.7647344166868</v>
      </c>
      <c r="C2750">
        <v>177.54078625619101</v>
      </c>
      <c r="D2750">
        <v>54.974172779307096</v>
      </c>
      <c r="E2750">
        <v>4.3495763828260303</v>
      </c>
      <c r="F2750">
        <v>0.22431145090701299</v>
      </c>
      <c r="G2750">
        <v>0.95739562152445501</v>
      </c>
      <c r="H2750">
        <v>15.894459102902299</v>
      </c>
      <c r="I2750">
        <v>2.8111419325011502</v>
      </c>
    </row>
    <row r="2751" spans="1:9" x14ac:dyDescent="0.25">
      <c r="A2751">
        <v>2749</v>
      </c>
      <c r="B2751">
        <v>45.2561964849031</v>
      </c>
      <c r="C2751">
        <v>131.51768101996601</v>
      </c>
      <c r="D2751">
        <v>53.8468622946612</v>
      </c>
      <c r="E2751">
        <v>17.995245879153501</v>
      </c>
      <c r="F2751">
        <v>0.26661281247837798</v>
      </c>
      <c r="G2751">
        <v>0.80710341624777104</v>
      </c>
      <c r="H2751">
        <v>15.7736298649722</v>
      </c>
      <c r="I2751">
        <v>7.8305504019789698</v>
      </c>
    </row>
    <row r="2752" spans="1:9" x14ac:dyDescent="0.25">
      <c r="A2752">
        <v>2750</v>
      </c>
      <c r="B2752">
        <v>95.6676747311828</v>
      </c>
      <c r="C2752">
        <v>163.50432704727399</v>
      </c>
      <c r="D2752">
        <v>42.528750118988697</v>
      </c>
      <c r="E2752">
        <v>5.7131733600701304</v>
      </c>
      <c r="F2752">
        <v>0.489453787578782</v>
      </c>
      <c r="G2752">
        <v>0.91207471400490103</v>
      </c>
      <c r="H2752">
        <v>11.651750972762599</v>
      </c>
      <c r="I2752">
        <v>2.6316511245200198</v>
      </c>
    </row>
    <row r="2753" spans="1:9" x14ac:dyDescent="0.25">
      <c r="A2753">
        <v>2751</v>
      </c>
      <c r="B2753">
        <v>96.959926179804896</v>
      </c>
      <c r="C2753">
        <v>152.73875181422301</v>
      </c>
      <c r="D2753">
        <v>44.631796242240704</v>
      </c>
      <c r="E2753">
        <v>12.8722087111687</v>
      </c>
      <c r="F2753">
        <v>0.48102899241166902</v>
      </c>
      <c r="G2753">
        <v>0.88730679325208595</v>
      </c>
      <c r="H2753">
        <v>13.7990697674418</v>
      </c>
      <c r="I2753">
        <v>5.4368587213891004</v>
      </c>
    </row>
    <row r="2754" spans="1:9" x14ac:dyDescent="0.25">
      <c r="A2754">
        <v>2752</v>
      </c>
      <c r="B2754">
        <v>76.7904530744336</v>
      </c>
      <c r="C2754">
        <v>158.26791369025699</v>
      </c>
      <c r="D2754">
        <v>44.649775852376699</v>
      </c>
      <c r="E2754">
        <v>4.7853908230490401</v>
      </c>
      <c r="F2754">
        <v>0.40751937102701902</v>
      </c>
      <c r="G2754">
        <v>0.94380897942064701</v>
      </c>
      <c r="H2754">
        <v>11.7983348751156</v>
      </c>
      <c r="I2754">
        <v>2.82653310530173</v>
      </c>
    </row>
    <row r="2755" spans="1:9" x14ac:dyDescent="0.25">
      <c r="A2755">
        <v>2753</v>
      </c>
      <c r="B2755">
        <v>68.327731092436906</v>
      </c>
      <c r="C2755">
        <v>128.66108786610801</v>
      </c>
      <c r="D2755">
        <v>47.647696688237403</v>
      </c>
      <c r="E2755">
        <v>26.422120735049401</v>
      </c>
      <c r="F2755">
        <v>0.374368848661148</v>
      </c>
      <c r="G2755">
        <v>0.66069508421880396</v>
      </c>
      <c r="H2755">
        <v>12.7948717948717</v>
      </c>
      <c r="I2755">
        <v>9.3823529411764692</v>
      </c>
    </row>
    <row r="2756" spans="1:9" x14ac:dyDescent="0.25">
      <c r="A2756">
        <v>2754</v>
      </c>
      <c r="B2756">
        <v>75.7867557715674</v>
      </c>
      <c r="C2756">
        <v>121.09868593955299</v>
      </c>
      <c r="D2756">
        <v>40.614068076588197</v>
      </c>
      <c r="E2756">
        <v>21.283642572215701</v>
      </c>
      <c r="F2756">
        <v>0.41862509012839</v>
      </c>
      <c r="G2756">
        <v>0.77532088826816004</v>
      </c>
      <c r="H2756">
        <v>11.1686838124054</v>
      </c>
      <c r="I2756">
        <v>8.7636766880236507</v>
      </c>
    </row>
    <row r="2757" spans="1:9" x14ac:dyDescent="0.25">
      <c r="A2757">
        <v>2755</v>
      </c>
      <c r="B2757">
        <v>82.697437829690998</v>
      </c>
      <c r="C2757">
        <v>186.778545080209</v>
      </c>
      <c r="D2757">
        <v>39.366142933824399</v>
      </c>
      <c r="E2757">
        <v>4.2671899790071004</v>
      </c>
      <c r="F2757">
        <v>0.44879865211640602</v>
      </c>
      <c r="G2757">
        <v>0.95527580181364702</v>
      </c>
      <c r="H2757">
        <v>10.1480701754385</v>
      </c>
      <c r="I2757">
        <v>2.18302153194493</v>
      </c>
    </row>
    <row r="2758" spans="1:9" x14ac:dyDescent="0.25">
      <c r="A2758">
        <v>2756</v>
      </c>
      <c r="B2758">
        <v>85.728903654484995</v>
      </c>
      <c r="C2758">
        <v>161.942083726786</v>
      </c>
      <c r="D2758">
        <v>44.188669626432997</v>
      </c>
      <c r="E2758">
        <v>7.1452984846995999</v>
      </c>
      <c r="F2758">
        <v>0.45977835387174998</v>
      </c>
      <c r="G2758">
        <v>0.90122968152588201</v>
      </c>
      <c r="H2758">
        <v>10.6660421545667</v>
      </c>
      <c r="I2758">
        <v>3.0477247502774598</v>
      </c>
    </row>
    <row r="2759" spans="1:9" x14ac:dyDescent="0.25">
      <c r="A2759">
        <v>2757</v>
      </c>
      <c r="B2759">
        <v>70.421038362477901</v>
      </c>
      <c r="C2759">
        <v>96.102399314481502</v>
      </c>
      <c r="D2759">
        <v>46.654063421973198</v>
      </c>
      <c r="E2759">
        <v>36.366119257976898</v>
      </c>
      <c r="F2759">
        <v>0.39545432743326803</v>
      </c>
      <c r="G2759">
        <v>0.49833143871176</v>
      </c>
      <c r="H2759">
        <v>11.6812865497076</v>
      </c>
      <c r="I2759">
        <v>8.4756838905774998</v>
      </c>
    </row>
    <row r="2760" spans="1:9" x14ac:dyDescent="0.25">
      <c r="A2760">
        <v>2758</v>
      </c>
      <c r="B2760">
        <v>159.97747264535499</v>
      </c>
      <c r="C2760">
        <v>153.30919139034299</v>
      </c>
      <c r="D2760">
        <v>11.302198251378799</v>
      </c>
      <c r="E2760">
        <v>7.0061472671429001</v>
      </c>
      <c r="F2760">
        <v>0.85500639614464602</v>
      </c>
      <c r="G2760">
        <v>0.91126416383474096</v>
      </c>
      <c r="H2760">
        <v>4.3600508905852404</v>
      </c>
      <c r="I2760">
        <v>3.1071873701703301</v>
      </c>
    </row>
    <row r="2761" spans="1:9" x14ac:dyDescent="0.25">
      <c r="A2761">
        <v>2759</v>
      </c>
      <c r="B2761">
        <v>65.219395866454605</v>
      </c>
      <c r="C2761">
        <v>197.70692734279501</v>
      </c>
      <c r="D2761">
        <v>41.058994141312901</v>
      </c>
      <c r="E2761">
        <v>6.1127097306307503</v>
      </c>
      <c r="F2761">
        <v>0.38548013901533701</v>
      </c>
      <c r="G2761">
        <v>0.94279318535303103</v>
      </c>
      <c r="H2761">
        <v>10.459942363112299</v>
      </c>
      <c r="I2761">
        <v>2.8458893404188799</v>
      </c>
    </row>
    <row r="2762" spans="1:9" x14ac:dyDescent="0.25">
      <c r="A2762">
        <v>2760</v>
      </c>
      <c r="B2762">
        <v>162.50004156621401</v>
      </c>
      <c r="C2762">
        <v>124.72499999999999</v>
      </c>
      <c r="D2762">
        <v>7.7422747030045702</v>
      </c>
      <c r="E2762">
        <v>27.2009928204223</v>
      </c>
      <c r="F2762">
        <v>0.89999406076277899</v>
      </c>
      <c r="G2762">
        <v>0.64857942994641604</v>
      </c>
      <c r="H2762">
        <v>3.34922901199314</v>
      </c>
      <c r="I2762">
        <v>8.2352941176470509</v>
      </c>
    </row>
    <row r="2763" spans="1:9" x14ac:dyDescent="0.25">
      <c r="A2763">
        <v>2761</v>
      </c>
      <c r="B2763">
        <v>67.860693769332698</v>
      </c>
      <c r="C2763">
        <v>104.76706906788</v>
      </c>
      <c r="D2763">
        <v>35.674257747898501</v>
      </c>
      <c r="E2763">
        <v>5.90392020887034</v>
      </c>
      <c r="F2763">
        <v>0.41379206286980402</v>
      </c>
      <c r="G2763">
        <v>0.90423497262339503</v>
      </c>
      <c r="H2763">
        <v>7.28487848784878</v>
      </c>
      <c r="I2763">
        <v>3.9861495844875301</v>
      </c>
    </row>
    <row r="2764" spans="1:9" x14ac:dyDescent="0.25">
      <c r="A2764">
        <v>2762</v>
      </c>
      <c r="B2764">
        <v>64.264082687338501</v>
      </c>
      <c r="C2764">
        <v>179.59794464977901</v>
      </c>
      <c r="D2764">
        <v>40.237841046277701</v>
      </c>
      <c r="E2764">
        <v>17.2414364921515</v>
      </c>
      <c r="F2764">
        <v>0.379188862134274</v>
      </c>
      <c r="G2764">
        <v>0.85000476137172898</v>
      </c>
      <c r="H2764">
        <v>8.8240259740259699</v>
      </c>
      <c r="I2764">
        <v>8.0313266140016299</v>
      </c>
    </row>
    <row r="2765" spans="1:9" x14ac:dyDescent="0.25">
      <c r="A2765">
        <v>2763</v>
      </c>
      <c r="B2765">
        <v>63.043124691966398</v>
      </c>
      <c r="C2765">
        <v>143.0978865406</v>
      </c>
      <c r="D2765">
        <v>54.789269116254196</v>
      </c>
      <c r="E2765">
        <v>27.4801703683707</v>
      </c>
      <c r="F2765">
        <v>0.32794180060010197</v>
      </c>
      <c r="G2765">
        <v>0.73831754226986102</v>
      </c>
      <c r="H2765">
        <v>16.7898936170212</v>
      </c>
      <c r="I2765">
        <v>10.6384439359267</v>
      </c>
    </row>
    <row r="2766" spans="1:9" x14ac:dyDescent="0.25">
      <c r="A2766">
        <v>2764</v>
      </c>
      <c r="B2766">
        <v>49.408620325374997</v>
      </c>
      <c r="C2766">
        <v>173.06491479120501</v>
      </c>
      <c r="D2766">
        <v>57.864794355078999</v>
      </c>
      <c r="E2766">
        <v>6.8101219099469397</v>
      </c>
      <c r="F2766">
        <v>0.28135107173481699</v>
      </c>
      <c r="G2766">
        <v>0.921099262352717</v>
      </c>
      <c r="H2766">
        <v>19.064697609001399</v>
      </c>
      <c r="I2766">
        <v>2.91352459016393</v>
      </c>
    </row>
    <row r="2767" spans="1:9" x14ac:dyDescent="0.25">
      <c r="A2767">
        <v>2765</v>
      </c>
      <c r="B2767">
        <v>37.624846550454201</v>
      </c>
      <c r="C2767">
        <v>169.85321441843101</v>
      </c>
      <c r="D2767">
        <v>60.679057838977201</v>
      </c>
      <c r="E2767">
        <v>7.73180882804491</v>
      </c>
      <c r="F2767">
        <v>0.21861282921932401</v>
      </c>
      <c r="G2767">
        <v>0.92101900992993802</v>
      </c>
      <c r="H2767">
        <v>18.618592528236299</v>
      </c>
      <c r="I2767">
        <v>3.5902677800172702</v>
      </c>
    </row>
    <row r="2768" spans="1:9" x14ac:dyDescent="0.25">
      <c r="A2768">
        <v>2766</v>
      </c>
      <c r="B2768">
        <v>40.235359422703297</v>
      </c>
      <c r="C2768">
        <v>163.89847604429301</v>
      </c>
      <c r="D2768">
        <v>59.187062287893397</v>
      </c>
      <c r="E2768">
        <v>10.560319533839801</v>
      </c>
      <c r="F2768">
        <v>0.23533482835059299</v>
      </c>
      <c r="G2768">
        <v>0.88938820653780204</v>
      </c>
      <c r="H2768">
        <v>18.089887640449401</v>
      </c>
      <c r="I2768">
        <v>4.0294416243654796</v>
      </c>
    </row>
    <row r="2769" spans="1:9" x14ac:dyDescent="0.25">
      <c r="A2769">
        <v>2767</v>
      </c>
      <c r="B2769">
        <v>53.1677156608663</v>
      </c>
      <c r="C2769">
        <v>156.40636991557901</v>
      </c>
      <c r="D2769">
        <v>49.751775751383803</v>
      </c>
      <c r="E2769">
        <v>17.4342248288172</v>
      </c>
      <c r="F2769">
        <v>0.318410737542904</v>
      </c>
      <c r="G2769">
        <v>0.84058276446429303</v>
      </c>
      <c r="H2769">
        <v>15.0814111261872</v>
      </c>
      <c r="I2769">
        <v>8.0325779036827196</v>
      </c>
    </row>
    <row r="2770" spans="1:9" x14ac:dyDescent="0.25">
      <c r="A2770">
        <v>2768</v>
      </c>
      <c r="B2770">
        <v>34.649589753852297</v>
      </c>
      <c r="C2770">
        <v>175.648746166335</v>
      </c>
      <c r="D2770">
        <v>55.955831529150799</v>
      </c>
      <c r="E2770">
        <v>8.8973257216247408</v>
      </c>
      <c r="F2770">
        <v>0.195723162059046</v>
      </c>
      <c r="G2770">
        <v>0.90266368350688497</v>
      </c>
      <c r="H2770">
        <v>15.0096296296296</v>
      </c>
      <c r="I2770">
        <v>3.5532433030772599</v>
      </c>
    </row>
    <row r="2771" spans="1:9" x14ac:dyDescent="0.25">
      <c r="A2771">
        <v>2769</v>
      </c>
      <c r="B2771">
        <v>40.212612260835598</v>
      </c>
      <c r="C2771">
        <v>153.958831675689</v>
      </c>
      <c r="D2771">
        <v>54.930495070114603</v>
      </c>
      <c r="E2771">
        <v>14.719292904941501</v>
      </c>
      <c r="F2771">
        <v>0.22341681818397</v>
      </c>
      <c r="G2771">
        <v>0.81920969343460703</v>
      </c>
      <c r="H2771">
        <v>15.015294974508301</v>
      </c>
      <c r="I2771">
        <v>4.0893752849977201</v>
      </c>
    </row>
    <row r="2772" spans="1:9" x14ac:dyDescent="0.25">
      <c r="A2772">
        <v>2770</v>
      </c>
      <c r="B2772">
        <v>46.489505384194103</v>
      </c>
      <c r="C2772">
        <v>176.621132198597</v>
      </c>
      <c r="D2772">
        <v>55.244525097427001</v>
      </c>
      <c r="E2772">
        <v>5.6010163171435803</v>
      </c>
      <c r="F2772">
        <v>0.25886265513335199</v>
      </c>
      <c r="G2772">
        <v>0.94151205987343101</v>
      </c>
      <c r="H2772">
        <v>16.760079312623901</v>
      </c>
      <c r="I2772">
        <v>2.9327315710294402</v>
      </c>
    </row>
    <row r="2773" spans="1:9" x14ac:dyDescent="0.25">
      <c r="A2773">
        <v>2771</v>
      </c>
      <c r="B2773">
        <v>64.513149243918406</v>
      </c>
      <c r="C2773">
        <v>146.078156312625</v>
      </c>
      <c r="D2773">
        <v>51.348290591713898</v>
      </c>
      <c r="E2773">
        <v>11.223802356049299</v>
      </c>
      <c r="F2773">
        <v>0.37160184346612501</v>
      </c>
      <c r="G2773">
        <v>0.86130469991870795</v>
      </c>
      <c r="H2773">
        <v>13.1838371375694</v>
      </c>
      <c r="I2773">
        <v>4.3104033970276001</v>
      </c>
    </row>
    <row r="2774" spans="1:9" x14ac:dyDescent="0.25">
      <c r="A2774">
        <v>2772</v>
      </c>
      <c r="B2774">
        <v>59.7066745890275</v>
      </c>
      <c r="C2774">
        <v>85.222884386174002</v>
      </c>
      <c r="D2774">
        <v>50.142709845655801</v>
      </c>
      <c r="E2774">
        <v>20.320653412127601</v>
      </c>
      <c r="F2774">
        <v>0.34391913181174399</v>
      </c>
      <c r="G2774">
        <v>0.63776868165550105</v>
      </c>
      <c r="H2774">
        <v>13.3749077490774</v>
      </c>
      <c r="I2774">
        <v>6.5610278372591004</v>
      </c>
    </row>
    <row r="2775" spans="1:9" x14ac:dyDescent="0.25">
      <c r="A2775">
        <v>2773</v>
      </c>
      <c r="B2775">
        <v>58.032853451458102</v>
      </c>
      <c r="C2775">
        <v>158.448846498736</v>
      </c>
      <c r="D2775">
        <v>43.658760765622397</v>
      </c>
      <c r="E2775">
        <v>8.8281657505244606</v>
      </c>
      <c r="F2775">
        <v>0.36614762733638501</v>
      </c>
      <c r="G2775">
        <v>0.89678575882663802</v>
      </c>
      <c r="H2775">
        <v>11.1700268817204</v>
      </c>
      <c r="I2775">
        <v>4.2453257790368202</v>
      </c>
    </row>
    <row r="2776" spans="1:9" x14ac:dyDescent="0.25">
      <c r="A2776">
        <v>2774</v>
      </c>
      <c r="B2776">
        <v>59.916465621230401</v>
      </c>
      <c r="C2776">
        <v>149.84481008988101</v>
      </c>
      <c r="D2776">
        <v>45.811069235446098</v>
      </c>
      <c r="E2776">
        <v>7.8793489302410702</v>
      </c>
      <c r="F2776">
        <v>0.38149900134715198</v>
      </c>
      <c r="G2776">
        <v>0.91880378660755502</v>
      </c>
      <c r="H2776">
        <v>10.4266666666666</v>
      </c>
      <c r="I2776">
        <v>3.2935052057511101</v>
      </c>
    </row>
    <row r="2777" spans="1:9" x14ac:dyDescent="0.25">
      <c r="A2777">
        <v>2775</v>
      </c>
      <c r="B2777">
        <v>65.807505444798096</v>
      </c>
      <c r="C2777">
        <v>154.11649061032799</v>
      </c>
      <c r="D2777">
        <v>41.907619493409896</v>
      </c>
      <c r="E2777">
        <v>6.76782744632904</v>
      </c>
      <c r="F2777">
        <v>0.40767808267966699</v>
      </c>
      <c r="G2777">
        <v>0.915764195889743</v>
      </c>
      <c r="H2777">
        <v>10.341650671785001</v>
      </c>
      <c r="I2777">
        <v>2.82480368264283</v>
      </c>
    </row>
    <row r="2778" spans="1:9" x14ac:dyDescent="0.25">
      <c r="A2778">
        <v>2776</v>
      </c>
      <c r="B2778">
        <v>59.862444608567202</v>
      </c>
      <c r="C2778">
        <v>169.18191433104101</v>
      </c>
      <c r="D2778">
        <v>54.945254477874997</v>
      </c>
      <c r="E2778">
        <v>8.7829882593725106</v>
      </c>
      <c r="F2778">
        <v>0.32880128740868297</v>
      </c>
      <c r="G2778">
        <v>0.89550303327018799</v>
      </c>
      <c r="H2778">
        <v>16.660863509749301</v>
      </c>
      <c r="I2778">
        <v>3.2845345345345298</v>
      </c>
    </row>
    <row r="2779" spans="1:9" x14ac:dyDescent="0.25">
      <c r="A2779">
        <v>2777</v>
      </c>
      <c r="B2779">
        <v>62.167740046838396</v>
      </c>
      <c r="C2779">
        <v>167.05553270259099</v>
      </c>
      <c r="D2779">
        <v>57.142562983343701</v>
      </c>
      <c r="E2779">
        <v>9.5788591358194903</v>
      </c>
      <c r="F2779">
        <v>0.367293556769479</v>
      </c>
      <c r="G2779">
        <v>0.89974344590748601</v>
      </c>
      <c r="H2779">
        <v>22.318135764944198</v>
      </c>
      <c r="I2779">
        <v>4.0449162011173101</v>
      </c>
    </row>
    <row r="2780" spans="1:9" x14ac:dyDescent="0.25">
      <c r="A2780">
        <v>2778</v>
      </c>
      <c r="B2780">
        <v>70.382219110955504</v>
      </c>
      <c r="C2780">
        <v>138.24625407166101</v>
      </c>
      <c r="D2780">
        <v>52.174887882912699</v>
      </c>
      <c r="E2780">
        <v>17.569835227200599</v>
      </c>
      <c r="F2780">
        <v>0.43285835479509299</v>
      </c>
      <c r="G2780">
        <v>0.78881857959314405</v>
      </c>
      <c r="H2780">
        <v>20.2370892018779</v>
      </c>
      <c r="I2780">
        <v>7.7580477673935597</v>
      </c>
    </row>
    <row r="2781" spans="1:9" x14ac:dyDescent="0.25">
      <c r="A2781">
        <v>2779</v>
      </c>
      <c r="B2781">
        <v>57.498719300888901</v>
      </c>
      <c r="C2781">
        <v>130.735062006764</v>
      </c>
      <c r="D2781">
        <v>46.905987500261297</v>
      </c>
      <c r="E2781">
        <v>23.728399969375399</v>
      </c>
      <c r="F2781">
        <v>0.35548665380733602</v>
      </c>
      <c r="G2781">
        <v>0.71555880881805001</v>
      </c>
      <c r="H2781">
        <v>14.0241796200345</v>
      </c>
      <c r="I2781">
        <v>6.5953947368421</v>
      </c>
    </row>
    <row r="2782" spans="1:9" x14ac:dyDescent="0.25">
      <c r="A2782">
        <v>2780</v>
      </c>
      <c r="B2782">
        <v>42.070285316631796</v>
      </c>
      <c r="C2782">
        <v>150.35441576086899</v>
      </c>
      <c r="D2782">
        <v>51.780471186228397</v>
      </c>
      <c r="E2782">
        <v>6.4049061998314096</v>
      </c>
      <c r="F2782">
        <v>0.26845208742881699</v>
      </c>
      <c r="G2782">
        <v>0.92575728051559203</v>
      </c>
      <c r="H2782">
        <v>15.7545248868778</v>
      </c>
      <c r="I2782">
        <v>3.3115808823529398</v>
      </c>
    </row>
    <row r="2783" spans="1:9" x14ac:dyDescent="0.25">
      <c r="A2783">
        <v>2781</v>
      </c>
      <c r="B2783">
        <v>62.688284518828397</v>
      </c>
      <c r="C2783">
        <v>172.41623909018699</v>
      </c>
      <c r="D2783">
        <v>53.418492652196903</v>
      </c>
      <c r="E2783">
        <v>7.6088770579447402</v>
      </c>
      <c r="F2783">
        <v>0.34911943867173301</v>
      </c>
      <c r="G2783">
        <v>0.92644038648709404</v>
      </c>
      <c r="H2783">
        <v>16.1447645818692</v>
      </c>
      <c r="I2783">
        <v>3.6353558926487701</v>
      </c>
    </row>
    <row r="2784" spans="1:9" x14ac:dyDescent="0.25">
      <c r="A2784">
        <v>2782</v>
      </c>
      <c r="B2784">
        <v>57.624922118379999</v>
      </c>
      <c r="C2784">
        <v>179.50584816563699</v>
      </c>
      <c r="D2784">
        <v>53.450201104453001</v>
      </c>
      <c r="E2784">
        <v>9.0473236248543802</v>
      </c>
      <c r="F2784">
        <v>0.31867006624927202</v>
      </c>
      <c r="G2784">
        <v>0.89968526238158797</v>
      </c>
      <c r="H2784">
        <v>16.112213740457999</v>
      </c>
      <c r="I2784">
        <v>3.8199147228492598</v>
      </c>
    </row>
    <row r="2785" spans="1:9" x14ac:dyDescent="0.25">
      <c r="A2785">
        <v>2783</v>
      </c>
      <c r="B2785">
        <v>49.675569800569797</v>
      </c>
      <c r="C2785">
        <v>176.50681338365999</v>
      </c>
      <c r="D2785">
        <v>54.7941035634964</v>
      </c>
      <c r="E2785">
        <v>5.5319165467752702</v>
      </c>
      <c r="F2785">
        <v>0.28537608374852502</v>
      </c>
      <c r="G2785">
        <v>0.93381717346851201</v>
      </c>
      <c r="H2785">
        <v>14.9261700725115</v>
      </c>
      <c r="I2785">
        <v>2.49697116549551</v>
      </c>
    </row>
    <row r="2786" spans="1:9" x14ac:dyDescent="0.25">
      <c r="A2786">
        <v>2784</v>
      </c>
      <c r="B2786">
        <v>51.547410776766903</v>
      </c>
      <c r="C2786">
        <v>149.52812982998401</v>
      </c>
      <c r="D2786">
        <v>48.802477493698198</v>
      </c>
      <c r="E2786">
        <v>3.0110331687351701</v>
      </c>
      <c r="F2786">
        <v>0.29951348600262001</v>
      </c>
      <c r="G2786">
        <v>0.95805849141341903</v>
      </c>
      <c r="H2786">
        <v>11.2118480360592</v>
      </c>
      <c r="I2786">
        <v>2.2394054395951901</v>
      </c>
    </row>
    <row r="2787" spans="1:9" x14ac:dyDescent="0.25">
      <c r="A2787">
        <v>2785</v>
      </c>
      <c r="B2787">
        <v>54.893085687529201</v>
      </c>
      <c r="C2787">
        <v>159.945000820883</v>
      </c>
      <c r="D2787">
        <v>41.441389528202102</v>
      </c>
      <c r="E2787">
        <v>3.4137187450697102</v>
      </c>
      <c r="F2787">
        <v>0.32288660801415903</v>
      </c>
      <c r="G2787">
        <v>0.96195900026498204</v>
      </c>
      <c r="H2787">
        <v>8.8786964393482197</v>
      </c>
      <c r="I2787">
        <v>2.4331145885916201</v>
      </c>
    </row>
    <row r="2788" spans="1:9" x14ac:dyDescent="0.25">
      <c r="A2788">
        <v>2786</v>
      </c>
      <c r="B2788">
        <v>38.386840800132198</v>
      </c>
      <c r="C2788">
        <v>198.312308691216</v>
      </c>
      <c r="D2788">
        <v>44.876320819306599</v>
      </c>
      <c r="E2788">
        <v>7.6990469799703396</v>
      </c>
      <c r="F2788">
        <v>0.239646734537491</v>
      </c>
      <c r="G2788">
        <v>0.93521428820290997</v>
      </c>
      <c r="H2788">
        <v>9.5749999999999993</v>
      </c>
      <c r="I2788">
        <v>3.4153025565569202</v>
      </c>
    </row>
    <row r="2789" spans="1:9" x14ac:dyDescent="0.25">
      <c r="A2789">
        <v>2787</v>
      </c>
      <c r="B2789">
        <v>55.7477052840486</v>
      </c>
      <c r="C2789">
        <v>158.35149723685899</v>
      </c>
      <c r="D2789">
        <v>39.323043874317101</v>
      </c>
      <c r="E2789">
        <v>8.1384155843798602</v>
      </c>
      <c r="F2789">
        <v>0.34190958925381698</v>
      </c>
      <c r="G2789">
        <v>0.92201102444664895</v>
      </c>
      <c r="H2789">
        <v>8.0832123850991699</v>
      </c>
      <c r="I2789">
        <v>3.5633227417158402</v>
      </c>
    </row>
    <row r="2790" spans="1:9" x14ac:dyDescent="0.25">
      <c r="A2790">
        <v>2788</v>
      </c>
      <c r="B2790">
        <v>54.821279476475198</v>
      </c>
      <c r="C2790">
        <v>157.92703127231101</v>
      </c>
      <c r="D2790">
        <v>44.326947734477699</v>
      </c>
      <c r="E2790">
        <v>24.217215377710701</v>
      </c>
      <c r="F2790">
        <v>0.33150180973787402</v>
      </c>
      <c r="G2790">
        <v>0.79695372459455704</v>
      </c>
      <c r="H2790">
        <v>7.3470402169001296</v>
      </c>
      <c r="I2790">
        <v>10.726011102299699</v>
      </c>
    </row>
    <row r="2791" spans="1:9" x14ac:dyDescent="0.25">
      <c r="A2791">
        <v>2789</v>
      </c>
      <c r="B2791">
        <v>61.190419291766197</v>
      </c>
      <c r="C2791">
        <v>102.639756497307</v>
      </c>
      <c r="D2791">
        <v>41.501642995168602</v>
      </c>
      <c r="E2791">
        <v>7.5651798098378604</v>
      </c>
      <c r="F2791">
        <v>0.35551340719945401</v>
      </c>
      <c r="G2791">
        <v>0.87680621318712104</v>
      </c>
      <c r="H2791">
        <v>8.2650930549250994</v>
      </c>
      <c r="I2791">
        <v>3.7237083180652202</v>
      </c>
    </row>
    <row r="2792" spans="1:9" x14ac:dyDescent="0.25">
      <c r="A2792">
        <v>2790</v>
      </c>
      <c r="B2792">
        <v>86.094214876033007</v>
      </c>
      <c r="C2792">
        <v>168.59566092205401</v>
      </c>
      <c r="D2792">
        <v>42.932488141821501</v>
      </c>
      <c r="E2792">
        <v>18.878091404009702</v>
      </c>
      <c r="F2792">
        <v>0.46786258221986798</v>
      </c>
      <c r="G2792">
        <v>0.85008697110582598</v>
      </c>
      <c r="H2792">
        <v>10.055092889173601</v>
      </c>
      <c r="I2792">
        <v>8.3688815969373795</v>
      </c>
    </row>
    <row r="2793" spans="1:9" x14ac:dyDescent="0.25">
      <c r="A2793">
        <v>2791</v>
      </c>
      <c r="B2793">
        <v>65.436523828594304</v>
      </c>
      <c r="C2793">
        <v>196.51673544245699</v>
      </c>
      <c r="D2793">
        <v>45.3303360590699</v>
      </c>
      <c r="E2793">
        <v>7.1524557513895903</v>
      </c>
      <c r="F2793">
        <v>0.38001493926795898</v>
      </c>
      <c r="G2793">
        <v>0.92280362762183699</v>
      </c>
      <c r="H2793">
        <v>12.2056351952545</v>
      </c>
      <c r="I2793">
        <v>3.1024054982817799</v>
      </c>
    </row>
    <row r="2794" spans="1:9" x14ac:dyDescent="0.25">
      <c r="A2794">
        <v>2792</v>
      </c>
      <c r="B2794">
        <v>65.256296439254996</v>
      </c>
      <c r="C2794">
        <v>129.99531341534799</v>
      </c>
      <c r="D2794">
        <v>41.756875356585702</v>
      </c>
      <c r="E2794">
        <v>14.626895460968999</v>
      </c>
      <c r="F2794">
        <v>0.39949233473448298</v>
      </c>
      <c r="G2794">
        <v>0.83246942612354502</v>
      </c>
      <c r="H2794">
        <v>11.7984220907297</v>
      </c>
      <c r="I2794">
        <v>6.0528217959410604</v>
      </c>
    </row>
    <row r="2795" spans="1:9" x14ac:dyDescent="0.25">
      <c r="A2795">
        <v>2793</v>
      </c>
      <c r="B2795">
        <v>52.721387111177201</v>
      </c>
      <c r="C2795">
        <v>174.59868338557899</v>
      </c>
      <c r="D2795">
        <v>52.399588655663301</v>
      </c>
      <c r="E2795">
        <v>8.0661550034898806</v>
      </c>
      <c r="F2795">
        <v>0.320881351877566</v>
      </c>
      <c r="G2795">
        <v>0.90652557432095104</v>
      </c>
      <c r="H2795">
        <v>15.6795794133923</v>
      </c>
      <c r="I2795">
        <v>3.37755359394703</v>
      </c>
    </row>
    <row r="2796" spans="1:9" x14ac:dyDescent="0.25">
      <c r="A2796">
        <v>2794</v>
      </c>
      <c r="B2796">
        <v>64.070269801335996</v>
      </c>
      <c r="C2796">
        <v>194.076852512486</v>
      </c>
      <c r="D2796">
        <v>43.146382347939202</v>
      </c>
      <c r="E2796">
        <v>7.3600160010913704</v>
      </c>
      <c r="F2796">
        <v>0.396679586940066</v>
      </c>
      <c r="G2796">
        <v>0.91441195493528904</v>
      </c>
      <c r="H2796">
        <v>11.3643298220123</v>
      </c>
      <c r="I2796">
        <v>2.4169696969696899</v>
      </c>
    </row>
    <row r="2797" spans="1:9" x14ac:dyDescent="0.25">
      <c r="A2797">
        <v>2795</v>
      </c>
      <c r="B2797">
        <v>70.232844059716399</v>
      </c>
      <c r="C2797">
        <v>196.48881422600999</v>
      </c>
      <c r="D2797">
        <v>46.040531928026802</v>
      </c>
      <c r="E2797">
        <v>5.1909684187702396</v>
      </c>
      <c r="F2797">
        <v>0.42629809012560799</v>
      </c>
      <c r="G2797">
        <v>0.95203221325152199</v>
      </c>
      <c r="H2797">
        <v>12.7708830548926</v>
      </c>
      <c r="I2797">
        <v>2.5072549600236802</v>
      </c>
    </row>
    <row r="2798" spans="1:9" x14ac:dyDescent="0.25">
      <c r="A2798">
        <v>2796</v>
      </c>
      <c r="B2798">
        <v>61.066740057795499</v>
      </c>
      <c r="C2798">
        <v>207.43317542348501</v>
      </c>
      <c r="D2798">
        <v>47.832837441464498</v>
      </c>
      <c r="E2798">
        <v>4.9744734494542699</v>
      </c>
      <c r="F2798">
        <v>0.36505576502730602</v>
      </c>
      <c r="G2798">
        <v>0.95376021368691899</v>
      </c>
      <c r="H2798">
        <v>13.003697834125701</v>
      </c>
      <c r="I2798">
        <v>2.8006814310051098</v>
      </c>
    </row>
    <row r="2799" spans="1:9" x14ac:dyDescent="0.25">
      <c r="A2799">
        <v>2797</v>
      </c>
      <c r="B2799">
        <v>63.070051160960197</v>
      </c>
      <c r="C2799">
        <v>110</v>
      </c>
      <c r="D2799">
        <v>44.6797252539928</v>
      </c>
      <c r="E2799">
        <v>32.705998199715502</v>
      </c>
      <c r="F2799">
        <v>0.38444210168693099</v>
      </c>
      <c r="G2799">
        <v>0.57081171377551698</v>
      </c>
      <c r="H2799">
        <v>11.996391752577299</v>
      </c>
      <c r="I2799">
        <v>11.6938775510204</v>
      </c>
    </row>
    <row r="2800" spans="1:9" x14ac:dyDescent="0.25">
      <c r="A2800">
        <v>2798</v>
      </c>
      <c r="B2800">
        <v>66.866734045625094</v>
      </c>
      <c r="C2800">
        <v>149.76532769555999</v>
      </c>
      <c r="D2800">
        <v>46.951477124286598</v>
      </c>
      <c r="E2800">
        <v>25.527184041591902</v>
      </c>
      <c r="F2800">
        <v>0.38897732642793098</v>
      </c>
      <c r="G2800">
        <v>0.77540723555542201</v>
      </c>
      <c r="H2800">
        <v>12.2842729970326</v>
      </c>
      <c r="I2800">
        <v>12.136165577342</v>
      </c>
    </row>
    <row r="2801" spans="1:9" x14ac:dyDescent="0.25">
      <c r="A2801">
        <v>2799</v>
      </c>
      <c r="B2801">
        <v>71.230415779446304</v>
      </c>
      <c r="C2801">
        <v>138.55309734513199</v>
      </c>
      <c r="D2801">
        <v>48.302573105491803</v>
      </c>
      <c r="E2801">
        <v>19.870937142617802</v>
      </c>
      <c r="F2801">
        <v>0.412865685597958</v>
      </c>
      <c r="G2801">
        <v>0.78123856750008702</v>
      </c>
      <c r="H2801">
        <v>13.4813126709206</v>
      </c>
      <c r="I2801">
        <v>8.6003335186214507</v>
      </c>
    </row>
    <row r="2802" spans="1:9" x14ac:dyDescent="0.25">
      <c r="A2802">
        <v>2800</v>
      </c>
      <c r="B2802">
        <v>72.817163317163306</v>
      </c>
      <c r="C2802">
        <v>186.60857664233501</v>
      </c>
      <c r="D2802">
        <v>50.875689206722299</v>
      </c>
      <c r="E2802">
        <v>16.917002003747601</v>
      </c>
      <c r="F2802">
        <v>0.413665600390768</v>
      </c>
      <c r="G2802">
        <v>0.84821713661355902</v>
      </c>
      <c r="H2802">
        <v>14.9041591320072</v>
      </c>
      <c r="I2802">
        <v>6.8649579188982397</v>
      </c>
    </row>
    <row r="2803" spans="1:9" x14ac:dyDescent="0.25">
      <c r="A2803">
        <v>2801</v>
      </c>
      <c r="B2803">
        <v>92.4612386314421</v>
      </c>
      <c r="C2803">
        <v>171.06613906161601</v>
      </c>
      <c r="D2803">
        <v>47.119610464123298</v>
      </c>
      <c r="E2803">
        <v>10.373480649602</v>
      </c>
      <c r="F2803">
        <v>0.46963465932611598</v>
      </c>
      <c r="G2803">
        <v>0.86481268695967795</v>
      </c>
      <c r="H2803">
        <v>10.5885245901639</v>
      </c>
      <c r="I2803">
        <v>3.87614213197969</v>
      </c>
    </row>
    <row r="2804" spans="1:9" x14ac:dyDescent="0.25">
      <c r="A2804">
        <v>2802</v>
      </c>
      <c r="B2804">
        <v>91.577772073921906</v>
      </c>
      <c r="C2804">
        <v>174.60871866429201</v>
      </c>
      <c r="D2804">
        <v>42.727646010211501</v>
      </c>
      <c r="E2804">
        <v>5.4197526181403797</v>
      </c>
      <c r="F2804">
        <v>0.46819131350301701</v>
      </c>
      <c r="G2804">
        <v>0.944526163345494</v>
      </c>
      <c r="H2804">
        <v>10.457394711067501</v>
      </c>
      <c r="I2804">
        <v>2.6649022801302902</v>
      </c>
    </row>
    <row r="2805" spans="1:9" x14ac:dyDescent="0.25">
      <c r="A2805">
        <v>2803</v>
      </c>
      <c r="B2805">
        <v>41.878896196740001</v>
      </c>
      <c r="C2805">
        <v>193.513527180783</v>
      </c>
      <c r="D2805">
        <v>41.027380775078001</v>
      </c>
      <c r="E2805">
        <v>9.4370727723166894</v>
      </c>
      <c r="F2805">
        <v>0.27186791090423501</v>
      </c>
      <c r="G2805">
        <v>0.89406922547767198</v>
      </c>
      <c r="H2805">
        <v>9.1425260718424095</v>
      </c>
      <c r="I2805">
        <v>3.17735550277117</v>
      </c>
    </row>
    <row r="2806" spans="1:9" x14ac:dyDescent="0.25">
      <c r="A2806">
        <v>2804</v>
      </c>
      <c r="B2806">
        <v>45.352978655622799</v>
      </c>
      <c r="C2806">
        <v>183.804402914159</v>
      </c>
      <c r="D2806">
        <v>40.168617379604697</v>
      </c>
      <c r="E2806">
        <v>4.5959819799751704</v>
      </c>
      <c r="F2806">
        <v>0.29335685347188001</v>
      </c>
      <c r="G2806">
        <v>0.946064790720056</v>
      </c>
      <c r="H2806">
        <v>9.1935881627620208</v>
      </c>
      <c r="I2806">
        <v>2.3569168823698501</v>
      </c>
    </row>
    <row r="2807" spans="1:9" x14ac:dyDescent="0.25">
      <c r="A2807">
        <v>2805</v>
      </c>
      <c r="B2807">
        <v>37.094507410636403</v>
      </c>
      <c r="C2807">
        <v>76.196531791907503</v>
      </c>
      <c r="D2807">
        <v>40.549897525796602</v>
      </c>
      <c r="E2807">
        <v>37.834370710639099</v>
      </c>
      <c r="F2807">
        <v>0.244617408009803</v>
      </c>
      <c r="G2807">
        <v>0.469579258104038</v>
      </c>
      <c r="H2807">
        <v>8.92577319587628</v>
      </c>
      <c r="I2807">
        <v>12.761194029850699</v>
      </c>
    </row>
    <row r="2808" spans="1:9" x14ac:dyDescent="0.25">
      <c r="A2808">
        <v>2806</v>
      </c>
      <c r="B2808">
        <v>31.934116022099399</v>
      </c>
      <c r="C2808">
        <v>172.57870226637601</v>
      </c>
      <c r="D2808">
        <v>52.9688204763942</v>
      </c>
      <c r="E2808">
        <v>10.4981231085196</v>
      </c>
      <c r="F2808">
        <v>0.19517092021242899</v>
      </c>
      <c r="G2808">
        <v>0.88520777688540797</v>
      </c>
      <c r="H2808">
        <v>11.5427468284611</v>
      </c>
      <c r="I2808">
        <v>3.73923341946597</v>
      </c>
    </row>
    <row r="2809" spans="1:9" x14ac:dyDescent="0.25">
      <c r="A2809">
        <v>2807</v>
      </c>
      <c r="B2809">
        <v>57.915513298832501</v>
      </c>
      <c r="C2809">
        <v>118.859673024523</v>
      </c>
      <c r="D2809">
        <v>49.259916651650499</v>
      </c>
      <c r="E2809">
        <v>8.0572447225011992</v>
      </c>
      <c r="F2809">
        <v>0.325843166669601</v>
      </c>
      <c r="G2809">
        <v>0.886177501041852</v>
      </c>
      <c r="H2809">
        <v>11.342117219445701</v>
      </c>
      <c r="I2809">
        <v>4.1456173421300599</v>
      </c>
    </row>
    <row r="2810" spans="1:9" x14ac:dyDescent="0.25">
      <c r="A2810">
        <v>2808</v>
      </c>
      <c r="B2810">
        <v>87.519449950445903</v>
      </c>
      <c r="C2810">
        <v>137.59291306139201</v>
      </c>
      <c r="D2810">
        <v>51.128177982051398</v>
      </c>
      <c r="E2810">
        <v>11.4882184827208</v>
      </c>
      <c r="F2810">
        <v>0.44831633328301801</v>
      </c>
      <c r="G2810">
        <v>0.83978093487782601</v>
      </c>
      <c r="H2810">
        <v>12.9329210275927</v>
      </c>
      <c r="I2810">
        <v>3.1630787378354399</v>
      </c>
    </row>
    <row r="2811" spans="1:9" x14ac:dyDescent="0.25">
      <c r="A2811">
        <v>2809</v>
      </c>
      <c r="B2811">
        <v>61.890523968784798</v>
      </c>
      <c r="C2811">
        <v>143.483072718991</v>
      </c>
      <c r="D2811">
        <v>45.127018427516703</v>
      </c>
      <c r="E2811">
        <v>21.2300613571661</v>
      </c>
      <c r="F2811">
        <v>0.36983123462446399</v>
      </c>
      <c r="G2811">
        <v>0.77396477896787996</v>
      </c>
      <c r="H2811">
        <v>11.817102137767201</v>
      </c>
      <c r="I2811">
        <v>8.22164048865619</v>
      </c>
    </row>
    <row r="2812" spans="1:9" x14ac:dyDescent="0.25">
      <c r="A2812">
        <v>2810</v>
      </c>
      <c r="B2812">
        <v>91.580183642963902</v>
      </c>
      <c r="C2812">
        <v>128.80654198530999</v>
      </c>
      <c r="D2812">
        <v>31.833167627820998</v>
      </c>
      <c r="E2812">
        <v>5.7405686097919197</v>
      </c>
      <c r="F2812">
        <v>0.52996013064596303</v>
      </c>
      <c r="G2812">
        <v>0.91614609176421302</v>
      </c>
      <c r="H2812">
        <v>9.1909023117076796</v>
      </c>
      <c r="I2812">
        <v>3.00779787897691</v>
      </c>
    </row>
    <row r="2813" spans="1:9" x14ac:dyDescent="0.25">
      <c r="A2813">
        <v>2811</v>
      </c>
      <c r="B2813">
        <v>46.354296875000003</v>
      </c>
      <c r="C2813">
        <v>184.07608017817299</v>
      </c>
      <c r="D2813">
        <v>50.1694861194919</v>
      </c>
      <c r="E2813">
        <v>5.2846138898280604</v>
      </c>
      <c r="F2813">
        <v>0.28346008315050297</v>
      </c>
      <c r="G2813">
        <v>0.94723464744910302</v>
      </c>
      <c r="H2813">
        <v>13.117558402411399</v>
      </c>
      <c r="I2813">
        <v>2.9380249058789398</v>
      </c>
    </row>
    <row r="2814" spans="1:9" x14ac:dyDescent="0.25">
      <c r="A2814">
        <v>2812</v>
      </c>
      <c r="B2814">
        <v>54.338753387533799</v>
      </c>
      <c r="C2814">
        <v>174.51371982669599</v>
      </c>
      <c r="D2814">
        <v>44.669515081046498</v>
      </c>
      <c r="E2814">
        <v>6.8966060574908701</v>
      </c>
      <c r="F2814">
        <v>0.33237554006824199</v>
      </c>
      <c r="G2814">
        <v>0.90567679924418398</v>
      </c>
      <c r="H2814">
        <v>10.931556632344</v>
      </c>
      <c r="I2814">
        <v>2.9996376811594199</v>
      </c>
    </row>
    <row r="2815" spans="1:9" x14ac:dyDescent="0.25">
      <c r="A2815">
        <v>2813</v>
      </c>
      <c r="B2815">
        <v>91.887154009936097</v>
      </c>
      <c r="C2815">
        <v>154.52634567340399</v>
      </c>
      <c r="D2815">
        <v>33.568376407120603</v>
      </c>
      <c r="E2815">
        <v>8.0193193397901101</v>
      </c>
      <c r="F2815">
        <v>0.55098178561547295</v>
      </c>
      <c r="G2815">
        <v>0.90843084852205602</v>
      </c>
      <c r="H2815">
        <v>10.2666666666666</v>
      </c>
      <c r="I2815">
        <v>3.6748946417820498</v>
      </c>
    </row>
    <row r="2816" spans="1:9" x14ac:dyDescent="0.25">
      <c r="A2816">
        <v>2814</v>
      </c>
      <c r="B2816">
        <v>90.360979682716305</v>
      </c>
      <c r="C2816">
        <v>93.634893072564395</v>
      </c>
      <c r="D2816">
        <v>36.167684357136203</v>
      </c>
      <c r="E2816">
        <v>11.1128370345912</v>
      </c>
      <c r="F2816">
        <v>0.53246535524850702</v>
      </c>
      <c r="G2816">
        <v>0.78761542532187401</v>
      </c>
      <c r="H2816">
        <v>11.6695736434108</v>
      </c>
      <c r="I2816">
        <v>4.7491483431402903</v>
      </c>
    </row>
    <row r="2817" spans="1:9" x14ac:dyDescent="0.25">
      <c r="A2817">
        <v>2815</v>
      </c>
      <c r="B2817">
        <v>73.056393076493507</v>
      </c>
      <c r="C2817">
        <v>157.87445336725699</v>
      </c>
      <c r="D2817">
        <v>44.142480895668299</v>
      </c>
      <c r="E2817">
        <v>8.8212188208277293</v>
      </c>
      <c r="F2817">
        <v>0.36575256242274801</v>
      </c>
      <c r="G2817">
        <v>0.89899012898881103</v>
      </c>
      <c r="H2817">
        <v>8.1194139194139101</v>
      </c>
      <c r="I2817">
        <v>3.21804511278195</v>
      </c>
    </row>
    <row r="2818" spans="1:9" x14ac:dyDescent="0.25">
      <c r="A2818">
        <v>2816</v>
      </c>
      <c r="B2818">
        <v>80.806174530063402</v>
      </c>
      <c r="C2818">
        <v>169.11117728806801</v>
      </c>
      <c r="D2818">
        <v>48.168083325229901</v>
      </c>
      <c r="E2818">
        <v>9.1594363325224002</v>
      </c>
      <c r="F2818">
        <v>0.42792465432265397</v>
      </c>
      <c r="G2818">
        <v>0.88666883203796598</v>
      </c>
      <c r="H2818">
        <v>11.780855199222501</v>
      </c>
      <c r="I2818">
        <v>3.2513993672426298</v>
      </c>
    </row>
    <row r="2819" spans="1:9" x14ac:dyDescent="0.25">
      <c r="A2819">
        <v>2817</v>
      </c>
      <c r="B2819">
        <v>85.878327974276502</v>
      </c>
      <c r="C2819">
        <v>103.694600207684</v>
      </c>
      <c r="D2819">
        <v>35.931273398008003</v>
      </c>
      <c r="E2819">
        <v>8.5021203933789007</v>
      </c>
      <c r="F2819">
        <v>0.46176824397516802</v>
      </c>
      <c r="G2819">
        <v>0.86382508772414901</v>
      </c>
      <c r="H2819">
        <v>7.3954593453009503</v>
      </c>
      <c r="I2819">
        <v>4.5189473684210499</v>
      </c>
    </row>
    <row r="2820" spans="1:9" x14ac:dyDescent="0.25">
      <c r="A2820">
        <v>2818</v>
      </c>
      <c r="B2820">
        <v>47.944894651539698</v>
      </c>
      <c r="C2820">
        <v>174.99279583077799</v>
      </c>
      <c r="D2820">
        <v>53.235447108973297</v>
      </c>
      <c r="E2820">
        <v>6.5890600884705801</v>
      </c>
      <c r="F2820">
        <v>0.28007607710223298</v>
      </c>
      <c r="G2820">
        <v>0.91407483022679803</v>
      </c>
      <c r="H2820">
        <v>14.236872146118699</v>
      </c>
      <c r="I2820">
        <v>2.80553050796513</v>
      </c>
    </row>
    <row r="2821" spans="1:9" x14ac:dyDescent="0.25">
      <c r="A2821">
        <v>2819</v>
      </c>
      <c r="B2821">
        <v>46.6466153089657</v>
      </c>
      <c r="C2821">
        <v>157.49721603563401</v>
      </c>
      <c r="D2821">
        <v>64.038950145322104</v>
      </c>
      <c r="E2821">
        <v>10.899248518027299</v>
      </c>
      <c r="F2821">
        <v>0.26597118823004001</v>
      </c>
      <c r="G2821">
        <v>0.86819080907809498</v>
      </c>
      <c r="H2821">
        <v>18.172732880937598</v>
      </c>
      <c r="I2821">
        <v>4.1749427043544598</v>
      </c>
    </row>
    <row r="2822" spans="1:9" x14ac:dyDescent="0.25">
      <c r="A2822">
        <v>2820</v>
      </c>
      <c r="B2822">
        <v>41.569433669511199</v>
      </c>
      <c r="C2822">
        <v>140.81223628691899</v>
      </c>
      <c r="D2822">
        <v>40.573305041673798</v>
      </c>
      <c r="E2822">
        <v>24.651597848919099</v>
      </c>
      <c r="F2822">
        <v>0.26335296127049901</v>
      </c>
      <c r="G2822">
        <v>0.66600686810572896</v>
      </c>
      <c r="H2822">
        <v>9.5318693090519506</v>
      </c>
      <c r="I2822">
        <v>5.59863945578231</v>
      </c>
    </row>
    <row r="2823" spans="1:9" x14ac:dyDescent="0.25">
      <c r="A2823">
        <v>2821</v>
      </c>
      <c r="B2823">
        <v>35.975964427352402</v>
      </c>
      <c r="C2823">
        <v>157.72542825901999</v>
      </c>
      <c r="D2823">
        <v>41.929727136745299</v>
      </c>
      <c r="E2823">
        <v>8.4370608010422501</v>
      </c>
      <c r="F2823">
        <v>0.231550197765998</v>
      </c>
      <c r="G2823">
        <v>0.89944310905401903</v>
      </c>
      <c r="H2823">
        <v>9.9313824419777994</v>
      </c>
      <c r="I2823">
        <v>3.43612903225806</v>
      </c>
    </row>
    <row r="2824" spans="1:9" x14ac:dyDescent="0.25">
      <c r="A2824">
        <v>2822</v>
      </c>
      <c r="B2824">
        <v>85.925697449590203</v>
      </c>
      <c r="C2824">
        <v>149.856073211314</v>
      </c>
      <c r="D2824">
        <v>33.195300807537897</v>
      </c>
      <c r="E2824">
        <v>12.9164313995137</v>
      </c>
      <c r="F2824">
        <v>0.46522400567976901</v>
      </c>
      <c r="G2824">
        <v>0.84208103289463998</v>
      </c>
      <c r="H2824">
        <v>6.9129045145825003</v>
      </c>
      <c r="I2824">
        <v>4.74045174537987</v>
      </c>
    </row>
    <row r="2825" spans="1:9" x14ac:dyDescent="0.25">
      <c r="A2825">
        <v>2823</v>
      </c>
      <c r="B2825">
        <v>41.720767138972299</v>
      </c>
      <c r="C2825">
        <v>169.089406147418</v>
      </c>
      <c r="D2825">
        <v>46.957600121274297</v>
      </c>
      <c r="E2825">
        <v>8.3611562376960702</v>
      </c>
      <c r="F2825">
        <v>0.27170304341718099</v>
      </c>
      <c r="G2825">
        <v>0.91343806421447304</v>
      </c>
      <c r="H2825">
        <v>13.5530425417339</v>
      </c>
      <c r="I2825">
        <v>3.33908329226219</v>
      </c>
    </row>
    <row r="2826" spans="1:9" x14ac:dyDescent="0.25">
      <c r="A2826">
        <v>2824</v>
      </c>
      <c r="B2826">
        <v>45.8081222906684</v>
      </c>
      <c r="C2826">
        <v>173.26685494967001</v>
      </c>
      <c r="D2826">
        <v>51.943635763562703</v>
      </c>
      <c r="E2826">
        <v>5.4774727546208197</v>
      </c>
      <c r="F2826">
        <v>0.27502357164422098</v>
      </c>
      <c r="G2826">
        <v>0.93335667024765701</v>
      </c>
      <c r="H2826">
        <v>15.167074164629099</v>
      </c>
      <c r="I2826">
        <v>2.6818523153942402</v>
      </c>
    </row>
    <row r="2827" spans="1:9" x14ac:dyDescent="0.25">
      <c r="A2827">
        <v>2825</v>
      </c>
      <c r="B2827">
        <v>77.950571286636801</v>
      </c>
      <c r="C2827">
        <v>181.431837112447</v>
      </c>
      <c r="D2827">
        <v>42.266693195154403</v>
      </c>
      <c r="E2827">
        <v>5.2309596378481498</v>
      </c>
      <c r="F2827">
        <v>0.43133422396469601</v>
      </c>
      <c r="G2827">
        <v>0.94761012376373799</v>
      </c>
      <c r="H2827">
        <v>11.9527629233511</v>
      </c>
      <c r="I2827">
        <v>2.6064988730277898</v>
      </c>
    </row>
    <row r="2828" spans="1:9" x14ac:dyDescent="0.25">
      <c r="A2828">
        <v>2826</v>
      </c>
      <c r="B2828">
        <v>66.1116520610191</v>
      </c>
      <c r="C2828">
        <v>156.85674931129401</v>
      </c>
      <c r="D2828">
        <v>47.5547128583367</v>
      </c>
      <c r="E2828">
        <v>16.2311152202073</v>
      </c>
      <c r="F2828">
        <v>0.35412666135118998</v>
      </c>
      <c r="G2828">
        <v>0.83250357021476196</v>
      </c>
      <c r="H2828">
        <v>11.936684073106999</v>
      </c>
      <c r="I2828">
        <v>6.5609924190213604</v>
      </c>
    </row>
    <row r="2829" spans="1:9" x14ac:dyDescent="0.25">
      <c r="A2829">
        <v>2827</v>
      </c>
      <c r="B2829">
        <v>77.714026052711304</v>
      </c>
      <c r="C2829">
        <v>142.892857142857</v>
      </c>
      <c r="D2829">
        <v>47.808894325843298</v>
      </c>
      <c r="E2829">
        <v>13.3335595300428</v>
      </c>
      <c r="F2829">
        <v>0.42377017746909301</v>
      </c>
      <c r="G2829">
        <v>0.87200835205965199</v>
      </c>
      <c r="H2829">
        <v>14.178794178794099</v>
      </c>
      <c r="I2829">
        <v>4.6048093656067</v>
      </c>
    </row>
    <row r="2830" spans="1:9" x14ac:dyDescent="0.25">
      <c r="A2830">
        <v>2828</v>
      </c>
      <c r="B2830">
        <v>96.108482871125602</v>
      </c>
      <c r="C2830">
        <v>145.71491782553699</v>
      </c>
      <c r="D2830">
        <v>44.164975095223703</v>
      </c>
      <c r="E2830">
        <v>20.601556607763101</v>
      </c>
      <c r="F2830">
        <v>0.46937942943298799</v>
      </c>
      <c r="G2830">
        <v>0.73438005234886805</v>
      </c>
      <c r="H2830">
        <v>11.1301411909146</v>
      </c>
      <c r="I2830">
        <v>6.9463087248322104</v>
      </c>
    </row>
    <row r="2831" spans="1:9" x14ac:dyDescent="0.25">
      <c r="A2831">
        <v>2829</v>
      </c>
      <c r="B2831">
        <v>64.767913621987105</v>
      </c>
      <c r="C2831">
        <v>188.67040287617601</v>
      </c>
      <c r="D2831">
        <v>40.982652983223701</v>
      </c>
      <c r="E2831">
        <v>10.3978518126062</v>
      </c>
      <c r="F2831">
        <v>0.38081422927333197</v>
      </c>
      <c r="G2831">
        <v>0.89610912199222104</v>
      </c>
      <c r="H2831">
        <v>9.0240106714095099</v>
      </c>
      <c r="I2831">
        <v>3.8768439108061701</v>
      </c>
    </row>
    <row r="2832" spans="1:9" x14ac:dyDescent="0.25">
      <c r="A2832">
        <v>2830</v>
      </c>
      <c r="B2832">
        <v>66.671893530109301</v>
      </c>
      <c r="C2832">
        <v>199.56401264731201</v>
      </c>
      <c r="D2832">
        <v>37.3518908309726</v>
      </c>
      <c r="E2832">
        <v>3.7843022151677701</v>
      </c>
      <c r="F2832">
        <v>0.40782725752226001</v>
      </c>
      <c r="G2832">
        <v>0.96260076371866099</v>
      </c>
      <c r="H2832">
        <v>8.9266450916936293</v>
      </c>
      <c r="I2832">
        <v>2.21952326901248</v>
      </c>
    </row>
    <row r="2833" spans="1:9" x14ac:dyDescent="0.25">
      <c r="A2833">
        <v>2831</v>
      </c>
      <c r="B2833">
        <v>62.0357421222581</v>
      </c>
      <c r="C2833">
        <v>172.93886878689699</v>
      </c>
      <c r="D2833">
        <v>49.759184208383203</v>
      </c>
      <c r="E2833">
        <v>8.6747152842460498</v>
      </c>
      <c r="F2833">
        <v>0.367545739515095</v>
      </c>
      <c r="G2833">
        <v>0.89497209990615301</v>
      </c>
      <c r="H2833">
        <v>12.8365180467091</v>
      </c>
      <c r="I2833">
        <v>3.4198113207547101</v>
      </c>
    </row>
    <row r="2834" spans="1:9" x14ac:dyDescent="0.25">
      <c r="A2834">
        <v>2832</v>
      </c>
      <c r="B2834">
        <v>61.195104217159397</v>
      </c>
      <c r="C2834">
        <v>150.389278017241</v>
      </c>
      <c r="D2834">
        <v>48.6575829562099</v>
      </c>
      <c r="E2834">
        <v>14.8675188384916</v>
      </c>
      <c r="F2834">
        <v>0.36253520649010801</v>
      </c>
      <c r="G2834">
        <v>0.84365941680621803</v>
      </c>
      <c r="H2834">
        <v>12.178795180722799</v>
      </c>
      <c r="I2834">
        <v>5.19026870007262</v>
      </c>
    </row>
    <row r="2835" spans="1:9" x14ac:dyDescent="0.25">
      <c r="A2835">
        <v>2833</v>
      </c>
      <c r="B2835">
        <v>99.522806081621695</v>
      </c>
      <c r="C2835">
        <v>127.44133295995501</v>
      </c>
      <c r="D2835">
        <v>31.3608832970884</v>
      </c>
      <c r="E2835">
        <v>21.446265703078801</v>
      </c>
      <c r="F2835">
        <v>0.58646711615518199</v>
      </c>
      <c r="G2835">
        <v>0.74383434946860305</v>
      </c>
      <c r="H2835">
        <v>9.1262513904338096</v>
      </c>
      <c r="I2835">
        <v>7.4134536505332198</v>
      </c>
    </row>
    <row r="2836" spans="1:9" x14ac:dyDescent="0.25">
      <c r="A2836">
        <v>2834</v>
      </c>
      <c r="B2836">
        <v>69.489339893398906</v>
      </c>
      <c r="C2836">
        <v>153.70561124553501</v>
      </c>
      <c r="D2836">
        <v>45.215724446671103</v>
      </c>
      <c r="E2836">
        <v>8.0605269664595092</v>
      </c>
      <c r="F2836">
        <v>0.42818677590423798</v>
      </c>
      <c r="G2836">
        <v>0.90355776722247605</v>
      </c>
      <c r="H2836">
        <v>12.955520254169899</v>
      </c>
      <c r="I2836">
        <v>3.1058446186742601</v>
      </c>
    </row>
    <row r="2837" spans="1:9" x14ac:dyDescent="0.25">
      <c r="A2837">
        <v>2835</v>
      </c>
      <c r="B2837">
        <v>88.046960167714801</v>
      </c>
      <c r="C2837">
        <v>158.52615136551401</v>
      </c>
      <c r="D2837">
        <v>28.934968806332002</v>
      </c>
      <c r="E2837">
        <v>13.817315545216699</v>
      </c>
      <c r="F2837">
        <v>0.51613859613094704</v>
      </c>
      <c r="G2837">
        <v>0.85253201302083903</v>
      </c>
      <c r="H2837">
        <v>6.4478431372548997</v>
      </c>
      <c r="I2837">
        <v>4.6846168693302399</v>
      </c>
    </row>
    <row r="2838" spans="1:9" x14ac:dyDescent="0.25">
      <c r="A2838">
        <v>2836</v>
      </c>
      <c r="B2838">
        <v>61.815248226950303</v>
      </c>
      <c r="C2838">
        <v>148.65631262525</v>
      </c>
      <c r="D2838">
        <v>39.689232805166299</v>
      </c>
      <c r="E2838">
        <v>13.363870666568699</v>
      </c>
      <c r="F2838">
        <v>0.40000199994682001</v>
      </c>
      <c r="G2838">
        <v>0.83055720182036097</v>
      </c>
      <c r="H2838">
        <v>13.6508047585724</v>
      </c>
      <c r="I2838">
        <v>4.9253731343283498</v>
      </c>
    </row>
    <row r="2839" spans="1:9" x14ac:dyDescent="0.25">
      <c r="A2839">
        <v>2837</v>
      </c>
      <c r="B2839">
        <v>59.269688820591597</v>
      </c>
      <c r="C2839">
        <v>118.105306458247</v>
      </c>
      <c r="D2839">
        <v>40.897715852988398</v>
      </c>
      <c r="E2839">
        <v>12.8817984293363</v>
      </c>
      <c r="F2839">
        <v>0.35938586432971298</v>
      </c>
      <c r="G2839">
        <v>0.82626837752839399</v>
      </c>
      <c r="H2839">
        <v>10.035767511177299</v>
      </c>
      <c r="I2839">
        <v>5.20210118883052</v>
      </c>
    </row>
    <row r="2840" spans="1:9" x14ac:dyDescent="0.25">
      <c r="A2840">
        <v>2838</v>
      </c>
      <c r="B2840">
        <v>63.837169891258299</v>
      </c>
      <c r="C2840">
        <v>196.07698329853801</v>
      </c>
      <c r="D2840">
        <v>42.155126819853301</v>
      </c>
      <c r="E2840">
        <v>7.2426608924957998</v>
      </c>
      <c r="F2840">
        <v>0.39607543793936101</v>
      </c>
      <c r="G2840">
        <v>0.92274812292174901</v>
      </c>
      <c r="H2840">
        <v>11.308067135896</v>
      </c>
      <c r="I2840">
        <v>3.0878350515463899</v>
      </c>
    </row>
    <row r="2841" spans="1:9" x14ac:dyDescent="0.25">
      <c r="A2841">
        <v>2839</v>
      </c>
      <c r="B2841">
        <v>92.572005703421993</v>
      </c>
      <c r="C2841">
        <v>135.89366620434501</v>
      </c>
      <c r="D2841">
        <v>27.437666182791901</v>
      </c>
      <c r="E2841">
        <v>31.275689404899001</v>
      </c>
      <c r="F2841">
        <v>0.54521620053887099</v>
      </c>
      <c r="G2841">
        <v>0.67251465814125999</v>
      </c>
      <c r="H2841">
        <v>6.4062772449869199</v>
      </c>
      <c r="I2841">
        <v>10.977567886658701</v>
      </c>
    </row>
    <row r="2842" spans="1:9" x14ac:dyDescent="0.25">
      <c r="A2842">
        <v>2840</v>
      </c>
      <c r="B2842">
        <v>55.570637119113499</v>
      </c>
      <c r="C2842">
        <v>169.424134312696</v>
      </c>
      <c r="D2842">
        <v>37.9097733900119</v>
      </c>
      <c r="E2842">
        <v>11.224629943257501</v>
      </c>
      <c r="F2842">
        <v>0.33971659314670399</v>
      </c>
      <c r="G2842">
        <v>0.88351998371445695</v>
      </c>
      <c r="H2842">
        <v>8.9689061632426395</v>
      </c>
      <c r="I2842">
        <v>3.8354818907305002</v>
      </c>
    </row>
    <row r="2843" spans="1:9" x14ac:dyDescent="0.25">
      <c r="A2843">
        <v>2841</v>
      </c>
      <c r="B2843">
        <v>57.287002718062702</v>
      </c>
      <c r="C2843">
        <v>142.989941886455</v>
      </c>
      <c r="D2843">
        <v>41.3943275801604</v>
      </c>
      <c r="E2843">
        <v>28.1648525171843</v>
      </c>
      <c r="F2843">
        <v>0.36454601311441198</v>
      </c>
      <c r="G2843">
        <v>0.74777153821642905</v>
      </c>
      <c r="H2843">
        <v>9.8516597510373405</v>
      </c>
      <c r="I2843">
        <v>11.832587859424899</v>
      </c>
    </row>
    <row r="2844" spans="1:9" x14ac:dyDescent="0.25">
      <c r="A2844">
        <v>2842</v>
      </c>
      <c r="B2844">
        <v>66.987184903534697</v>
      </c>
      <c r="C2844">
        <v>73.665009560229393</v>
      </c>
      <c r="D2844">
        <v>40.4691900564844</v>
      </c>
      <c r="E2844">
        <v>5.5189098193021398</v>
      </c>
      <c r="F2844">
        <v>0.40422593189420902</v>
      </c>
      <c r="G2844">
        <v>0.900713540070887</v>
      </c>
      <c r="H2844">
        <v>10.521270866989701</v>
      </c>
      <c r="I2844">
        <v>3.76184512627843</v>
      </c>
    </row>
    <row r="2845" spans="1:9" x14ac:dyDescent="0.25">
      <c r="A2845">
        <v>2843</v>
      </c>
      <c r="B2845">
        <v>75.627734952892595</v>
      </c>
      <c r="C2845">
        <v>147.32766190998899</v>
      </c>
      <c r="D2845">
        <v>41.151959451378403</v>
      </c>
      <c r="E2845">
        <v>13.3418443147805</v>
      </c>
      <c r="F2845">
        <v>0.46270271679765401</v>
      </c>
      <c r="G2845">
        <v>0.84291927557533597</v>
      </c>
      <c r="H2845">
        <v>11.5076324453756</v>
      </c>
      <c r="I2845">
        <v>5</v>
      </c>
    </row>
    <row r="2846" spans="1:9" x14ac:dyDescent="0.25">
      <c r="A2846">
        <v>2844</v>
      </c>
      <c r="B2846">
        <v>75.703357182168403</v>
      </c>
      <c r="C2846">
        <v>121.41023000343201</v>
      </c>
      <c r="D2846">
        <v>32.774158297457397</v>
      </c>
      <c r="E2846">
        <v>25.603663584951001</v>
      </c>
      <c r="F2846">
        <v>0.44304405606526498</v>
      </c>
      <c r="G2846">
        <v>0.72426259940540205</v>
      </c>
      <c r="H2846">
        <v>5.9885137486947402</v>
      </c>
      <c r="I2846">
        <v>10.8153914590747</v>
      </c>
    </row>
    <row r="2847" spans="1:9" x14ac:dyDescent="0.25">
      <c r="A2847">
        <v>2845</v>
      </c>
      <c r="B2847">
        <v>81.035467128027605</v>
      </c>
      <c r="C2847">
        <v>161.53679522982799</v>
      </c>
      <c r="D2847">
        <v>38.515827753576502</v>
      </c>
      <c r="E2847">
        <v>7.23488131034894</v>
      </c>
      <c r="F2847">
        <v>0.44326628754415898</v>
      </c>
      <c r="G2847">
        <v>0.92385821942080304</v>
      </c>
      <c r="H2847">
        <v>8.4095112285336793</v>
      </c>
      <c r="I2847">
        <v>3.2933002481389502</v>
      </c>
    </row>
    <row r="2848" spans="1:9" x14ac:dyDescent="0.25">
      <c r="A2848">
        <v>2846</v>
      </c>
      <c r="B2848">
        <v>67.538558946435302</v>
      </c>
      <c r="C2848">
        <v>172.69283298232099</v>
      </c>
      <c r="D2848">
        <v>38.807100942577399</v>
      </c>
      <c r="E2848">
        <v>8.1904915049438003</v>
      </c>
      <c r="F2848">
        <v>0.37690449643074703</v>
      </c>
      <c r="G2848">
        <v>0.93386956440593805</v>
      </c>
      <c r="H2848">
        <v>8.0074826296098305</v>
      </c>
      <c r="I2848">
        <v>3.69673837612768</v>
      </c>
    </row>
    <row r="2849" spans="1:9" x14ac:dyDescent="0.25">
      <c r="A2849">
        <v>2847</v>
      </c>
      <c r="B2849">
        <v>96.274383983572804</v>
      </c>
      <c r="C2849">
        <v>193.00597025470699</v>
      </c>
      <c r="D2849">
        <v>47.833394506636601</v>
      </c>
      <c r="E2849">
        <v>5.0555391295025398</v>
      </c>
      <c r="F2849">
        <v>0.51937263208974305</v>
      </c>
      <c r="G2849">
        <v>0.95222720099916203</v>
      </c>
      <c r="H2849">
        <v>17.353448275862</v>
      </c>
      <c r="I2849">
        <v>2.4374298990546301</v>
      </c>
    </row>
    <row r="2850" spans="1:9" x14ac:dyDescent="0.25">
      <c r="A2850">
        <v>2848</v>
      </c>
      <c r="B2850">
        <v>46.778729478943603</v>
      </c>
      <c r="C2850">
        <v>168.08325693330201</v>
      </c>
      <c r="D2850">
        <v>58.688768118086699</v>
      </c>
      <c r="E2850">
        <v>7.1102760615876397</v>
      </c>
      <c r="F2850">
        <v>0.26356947059903602</v>
      </c>
      <c r="G2850">
        <v>0.90949188345576404</v>
      </c>
      <c r="H2850">
        <v>17.1955357142857</v>
      </c>
      <c r="I2850">
        <v>2.45577395577395</v>
      </c>
    </row>
    <row r="2851" spans="1:9" x14ac:dyDescent="0.25">
      <c r="A2851">
        <v>2849</v>
      </c>
      <c r="B2851">
        <v>80.651256474199101</v>
      </c>
      <c r="C2851">
        <v>144.52971768201999</v>
      </c>
      <c r="D2851">
        <v>50.224234750667101</v>
      </c>
      <c r="E2851">
        <v>27.736667815969501</v>
      </c>
      <c r="F2851">
        <v>0.44006059744302101</v>
      </c>
      <c r="G2851">
        <v>0.72650408350364104</v>
      </c>
      <c r="H2851">
        <v>17.7036802030456</v>
      </c>
      <c r="I2851">
        <v>10.207836456558701</v>
      </c>
    </row>
    <row r="2852" spans="1:9" x14ac:dyDescent="0.25">
      <c r="A2852">
        <v>2850</v>
      </c>
      <c r="B2852">
        <v>41.468089019679901</v>
      </c>
      <c r="C2852">
        <v>161.06113023002999</v>
      </c>
      <c r="D2852">
        <v>51.3047544800921</v>
      </c>
      <c r="E2852">
        <v>12.388848598663101</v>
      </c>
      <c r="F2852">
        <v>0.24730001792652201</v>
      </c>
      <c r="G2852">
        <v>0.86271462225053397</v>
      </c>
      <c r="H2852">
        <v>14.5557986870897</v>
      </c>
      <c r="I2852">
        <v>4.5914952945277099</v>
      </c>
    </row>
    <row r="2853" spans="1:9" x14ac:dyDescent="0.25">
      <c r="A2853">
        <v>2851</v>
      </c>
      <c r="B2853">
        <v>50.984149054504996</v>
      </c>
      <c r="C2853">
        <v>183.54591684115999</v>
      </c>
      <c r="D2853">
        <v>55.881407584544803</v>
      </c>
      <c r="E2853">
        <v>5.5208087717874204</v>
      </c>
      <c r="F2853">
        <v>0.30874290362699203</v>
      </c>
      <c r="G2853">
        <v>0.93856176109686096</v>
      </c>
      <c r="H2853">
        <v>20.1204139228598</v>
      </c>
      <c r="I2853">
        <v>2.6542936288088601</v>
      </c>
    </row>
    <row r="2854" spans="1:9" x14ac:dyDescent="0.25">
      <c r="A2854">
        <v>2852</v>
      </c>
      <c r="B2854">
        <v>44.781268524007103</v>
      </c>
      <c r="C2854">
        <v>92.783137853470393</v>
      </c>
      <c r="D2854">
        <v>48.4700649882341</v>
      </c>
      <c r="E2854">
        <v>6.6565558120522104</v>
      </c>
      <c r="F2854">
        <v>0.27682888049572901</v>
      </c>
      <c r="G2854">
        <v>0.896296539188837</v>
      </c>
      <c r="H2854">
        <v>15.399248120300699</v>
      </c>
      <c r="I2854">
        <v>4.2132340497546101</v>
      </c>
    </row>
    <row r="2855" spans="1:9" x14ac:dyDescent="0.25">
      <c r="A2855">
        <v>2853</v>
      </c>
      <c r="B2855">
        <v>49.769166864467103</v>
      </c>
      <c r="C2855">
        <v>189.17050715488199</v>
      </c>
      <c r="D2855">
        <v>51.337272988331101</v>
      </c>
      <c r="E2855">
        <v>11.664940571005101</v>
      </c>
      <c r="F2855">
        <v>0.323790329219804</v>
      </c>
      <c r="G2855">
        <v>0.896610226750301</v>
      </c>
      <c r="H2855">
        <v>17.012581344902301</v>
      </c>
      <c r="I2855">
        <v>5.10669371196754</v>
      </c>
    </row>
    <row r="2856" spans="1:9" x14ac:dyDescent="0.25">
      <c r="A2856">
        <v>2854</v>
      </c>
      <c r="B2856">
        <v>37.969353314432297</v>
      </c>
      <c r="C2856">
        <v>134.84784455298299</v>
      </c>
      <c r="D2856">
        <v>45.316107398848096</v>
      </c>
      <c r="E2856">
        <v>4.0119305040625202</v>
      </c>
      <c r="F2856">
        <v>0.239969485281497</v>
      </c>
      <c r="G2856">
        <v>0.94968929659245704</v>
      </c>
      <c r="H2856">
        <v>11.1603399433427</v>
      </c>
      <c r="I2856">
        <v>2.7788191190253002</v>
      </c>
    </row>
    <row r="2857" spans="1:9" x14ac:dyDescent="0.25">
      <c r="A2857">
        <v>2855</v>
      </c>
      <c r="B2857">
        <v>57.987441860465097</v>
      </c>
      <c r="C2857">
        <v>169.45821529745001</v>
      </c>
      <c r="D2857">
        <v>44.7507963593631</v>
      </c>
      <c r="E2857">
        <v>13.6217706455109</v>
      </c>
      <c r="F2857">
        <v>0.36709980066859799</v>
      </c>
      <c r="G2857">
        <v>0.84956977466802097</v>
      </c>
      <c r="H2857">
        <v>12.313439434129</v>
      </c>
      <c r="I2857">
        <v>4.7380952380952301</v>
      </c>
    </row>
    <row r="2858" spans="1:9" x14ac:dyDescent="0.25">
      <c r="A2858">
        <v>2856</v>
      </c>
      <c r="B2858">
        <v>93.627585083862499</v>
      </c>
      <c r="C2858">
        <v>171.04450324753401</v>
      </c>
      <c r="D2858">
        <v>45.557205169683797</v>
      </c>
      <c r="E2858">
        <v>6.9129032631813701</v>
      </c>
      <c r="F2858">
        <v>0.48723836133461301</v>
      </c>
      <c r="G2858">
        <v>0.92757035802572296</v>
      </c>
      <c r="H2858">
        <v>15.530566461020699</v>
      </c>
      <c r="I2858">
        <v>2.7295487627365298</v>
      </c>
    </row>
    <row r="2859" spans="1:9" x14ac:dyDescent="0.25">
      <c r="A2859">
        <v>2857</v>
      </c>
      <c r="B2859">
        <v>87.726637233259694</v>
      </c>
      <c r="C2859">
        <v>147.70540812898801</v>
      </c>
      <c r="D2859">
        <v>44.961161138753198</v>
      </c>
      <c r="E2859">
        <v>4.0374375904774604</v>
      </c>
      <c r="F2859">
        <v>0.46355679697962698</v>
      </c>
      <c r="G2859">
        <v>0.95870728902560998</v>
      </c>
      <c r="H2859">
        <v>14.4534246575342</v>
      </c>
      <c r="I2859">
        <v>2.6812458581842198</v>
      </c>
    </row>
    <row r="2860" spans="1:9" x14ac:dyDescent="0.25">
      <c r="A2860">
        <v>2858</v>
      </c>
      <c r="B2860">
        <v>98.454395513771999</v>
      </c>
      <c r="C2860">
        <v>177.132001459587</v>
      </c>
      <c r="D2860">
        <v>42.724870205240997</v>
      </c>
      <c r="E2860">
        <v>7.3428216397316701</v>
      </c>
      <c r="F2860">
        <v>0.48628525858841498</v>
      </c>
      <c r="G2860">
        <v>0.91531800527454499</v>
      </c>
      <c r="H2860">
        <v>11.746031746031701</v>
      </c>
      <c r="I2860">
        <v>2.9279511096815698</v>
      </c>
    </row>
    <row r="2861" spans="1:9" x14ac:dyDescent="0.25">
      <c r="A2861">
        <v>2859</v>
      </c>
      <c r="B2861">
        <v>79.359448082319901</v>
      </c>
      <c r="C2861">
        <v>161.71617433413999</v>
      </c>
      <c r="D2861">
        <v>46.843151287025798</v>
      </c>
      <c r="E2861">
        <v>5.3154290371090598</v>
      </c>
      <c r="F2861">
        <v>0.45423269932239702</v>
      </c>
      <c r="G2861">
        <v>0.93727950248067204</v>
      </c>
      <c r="H2861">
        <v>15.439157566302599</v>
      </c>
      <c r="I2861">
        <v>2.7856088560885599</v>
      </c>
    </row>
    <row r="2862" spans="1:9" x14ac:dyDescent="0.25">
      <c r="A2862">
        <v>2860</v>
      </c>
      <c r="B2862">
        <v>77.040102517714402</v>
      </c>
      <c r="C2862">
        <v>160.222374568352</v>
      </c>
      <c r="D2862">
        <v>55.6210806484318</v>
      </c>
      <c r="E2862">
        <v>16.715030174189</v>
      </c>
      <c r="F2862">
        <v>0.41041534193877199</v>
      </c>
      <c r="G2862">
        <v>0.83563921578106803</v>
      </c>
      <c r="H2862">
        <v>18.0021516944593</v>
      </c>
      <c r="I2862">
        <v>5.5612992671816199</v>
      </c>
    </row>
    <row r="2863" spans="1:9" x14ac:dyDescent="0.25">
      <c r="A2863">
        <v>2861</v>
      </c>
      <c r="B2863">
        <v>85.391495198902604</v>
      </c>
      <c r="C2863">
        <v>157.19415954415899</v>
      </c>
      <c r="D2863">
        <v>47.644478834350501</v>
      </c>
      <c r="E2863">
        <v>11.4759936388773</v>
      </c>
      <c r="F2863">
        <v>0.45766325282501902</v>
      </c>
      <c r="G2863">
        <v>0.89372000097436799</v>
      </c>
      <c r="H2863">
        <v>14.334272300469401</v>
      </c>
      <c r="I2863">
        <v>4.4914443885254096</v>
      </c>
    </row>
    <row r="2864" spans="1:9" x14ac:dyDescent="0.25">
      <c r="A2864">
        <v>2862</v>
      </c>
      <c r="B2864">
        <v>60.521276595744602</v>
      </c>
      <c r="C2864">
        <v>151.28549287042699</v>
      </c>
      <c r="D2864">
        <v>50.091155130461203</v>
      </c>
      <c r="E2864">
        <v>12.0652043268109</v>
      </c>
      <c r="F2864">
        <v>0.34837310627634699</v>
      </c>
      <c r="G2864">
        <v>0.86401396173226297</v>
      </c>
      <c r="H2864">
        <v>15.106999999999999</v>
      </c>
      <c r="I2864">
        <v>4.9293313069908802</v>
      </c>
    </row>
    <row r="2865" spans="1:9" x14ac:dyDescent="0.25">
      <c r="A2865">
        <v>2863</v>
      </c>
      <c r="B2865">
        <v>98.299982477659</v>
      </c>
      <c r="C2865">
        <v>156.363423212192</v>
      </c>
      <c r="D2865">
        <v>43.0916779134621</v>
      </c>
      <c r="E2865">
        <v>17.8485607242831</v>
      </c>
      <c r="F2865">
        <v>0.47496668604471898</v>
      </c>
      <c r="G2865">
        <v>0.78671421318003099</v>
      </c>
      <c r="H2865">
        <v>10.5619718309859</v>
      </c>
      <c r="I2865">
        <v>5.8892405063291102</v>
      </c>
    </row>
    <row r="2866" spans="1:9" x14ac:dyDescent="0.25">
      <c r="A2866">
        <v>2864</v>
      </c>
      <c r="B2866">
        <v>42.894124380007597</v>
      </c>
      <c r="C2866">
        <v>172.01860288534499</v>
      </c>
      <c r="D2866">
        <v>48.928548239141001</v>
      </c>
      <c r="E2866">
        <v>13.3121658563685</v>
      </c>
      <c r="F2866">
        <v>0.26096589226025302</v>
      </c>
      <c r="G2866">
        <v>0.86053406130438903</v>
      </c>
      <c r="H2866">
        <v>12.8651766402307</v>
      </c>
      <c r="I2866">
        <v>5.0782347041123304</v>
      </c>
    </row>
    <row r="2867" spans="1:9" x14ac:dyDescent="0.25">
      <c r="A2867">
        <v>2865</v>
      </c>
      <c r="B2867">
        <v>35.339091380203797</v>
      </c>
      <c r="C2867">
        <v>162.70270698953101</v>
      </c>
      <c r="D2867">
        <v>49.199269633097799</v>
      </c>
      <c r="E2867">
        <v>9.2536463351878506</v>
      </c>
      <c r="F2867">
        <v>0.22565391299349</v>
      </c>
      <c r="G2867">
        <v>0.91091005940467595</v>
      </c>
      <c r="H2867">
        <v>12.583059750492399</v>
      </c>
      <c r="I2867">
        <v>4.1017147310989799</v>
      </c>
    </row>
    <row r="2868" spans="1:9" x14ac:dyDescent="0.25">
      <c r="A2868">
        <v>2866</v>
      </c>
      <c r="B2868">
        <v>50.777464177160198</v>
      </c>
      <c r="C2868">
        <v>164.959234130634</v>
      </c>
      <c r="D2868">
        <v>45.0332386813349</v>
      </c>
      <c r="E2868">
        <v>6.9730512617551801</v>
      </c>
      <c r="F2868">
        <v>0.31257646549308798</v>
      </c>
      <c r="G2868">
        <v>0.92624073253782302</v>
      </c>
      <c r="H2868">
        <v>10.884259259259199</v>
      </c>
      <c r="I2868">
        <v>2.9701334463037399</v>
      </c>
    </row>
    <row r="2869" spans="1:9" x14ac:dyDescent="0.25">
      <c r="A2869">
        <v>2867</v>
      </c>
      <c r="B2869">
        <v>38.961999631064302</v>
      </c>
      <c r="C2869">
        <v>163.671931956257</v>
      </c>
      <c r="D2869">
        <v>50.424570532466802</v>
      </c>
      <c r="E2869">
        <v>12.310709369499699</v>
      </c>
      <c r="F2869">
        <v>0.24316559186303099</v>
      </c>
      <c r="G2869">
        <v>0.85652957229982696</v>
      </c>
      <c r="H2869">
        <v>11.517663043478199</v>
      </c>
      <c r="I2869">
        <v>3.9268292682926802</v>
      </c>
    </row>
    <row r="2870" spans="1:9" x14ac:dyDescent="0.25">
      <c r="A2870">
        <v>2868</v>
      </c>
      <c r="B2870">
        <v>86.685445260134003</v>
      </c>
      <c r="C2870">
        <v>98.434016960886098</v>
      </c>
      <c r="D2870">
        <v>41.513928316330897</v>
      </c>
      <c r="E2870">
        <v>14.8954524815518</v>
      </c>
      <c r="F2870">
        <v>0.45032451114364502</v>
      </c>
      <c r="G2870">
        <v>0.81124891260404297</v>
      </c>
      <c r="H2870">
        <v>10.1337732453509</v>
      </c>
      <c r="I2870">
        <v>5.7873094647288097</v>
      </c>
    </row>
    <row r="2871" spans="1:9" x14ac:dyDescent="0.25">
      <c r="A2871">
        <v>2869</v>
      </c>
      <c r="B2871">
        <v>52.151382185168899</v>
      </c>
      <c r="C2871">
        <v>181.69573096358201</v>
      </c>
      <c r="D2871">
        <v>44.600106903243201</v>
      </c>
      <c r="E2871">
        <v>9.8191416904812403</v>
      </c>
      <c r="F2871">
        <v>0.30533940282829403</v>
      </c>
      <c r="G2871">
        <v>0.90304215841447799</v>
      </c>
      <c r="H2871">
        <v>9.5335648148148096</v>
      </c>
      <c r="I2871">
        <v>3.2619842233009702</v>
      </c>
    </row>
    <row r="2872" spans="1:9" x14ac:dyDescent="0.25">
      <c r="A2872">
        <v>2870</v>
      </c>
      <c r="B2872">
        <v>52.444569048381901</v>
      </c>
      <c r="C2872">
        <v>158.991045127842</v>
      </c>
      <c r="D2872">
        <v>48.791841612752897</v>
      </c>
      <c r="E2872">
        <v>7.4329605248185597</v>
      </c>
      <c r="F2872">
        <v>0.29359683721422603</v>
      </c>
      <c r="G2872">
        <v>0.91346544057248902</v>
      </c>
      <c r="H2872">
        <v>12.467349551856501</v>
      </c>
      <c r="I2872">
        <v>3.41891600086374</v>
      </c>
    </row>
    <row r="2873" spans="1:9" x14ac:dyDescent="0.25">
      <c r="A2873">
        <v>2871</v>
      </c>
      <c r="B2873">
        <v>48.648058608058598</v>
      </c>
      <c r="C2873">
        <v>211.94394738854399</v>
      </c>
      <c r="D2873">
        <v>42.026471394219598</v>
      </c>
      <c r="E2873">
        <v>3.27977185816242</v>
      </c>
      <c r="F2873">
        <v>0.28536803350106799</v>
      </c>
      <c r="G2873">
        <v>0.965887468603153</v>
      </c>
      <c r="H2873">
        <v>10.796004842615</v>
      </c>
      <c r="I2873">
        <v>2.1295822676896798</v>
      </c>
    </row>
    <row r="2874" spans="1:9" x14ac:dyDescent="0.25">
      <c r="A2874">
        <v>2872</v>
      </c>
      <c r="B2874">
        <v>105.189162234042</v>
      </c>
      <c r="C2874">
        <v>136.123633305298</v>
      </c>
      <c r="D2874">
        <v>37.5829526095986</v>
      </c>
      <c r="E2874">
        <v>14.0948585112956</v>
      </c>
      <c r="F2874">
        <v>0.55913063596833401</v>
      </c>
      <c r="G2874">
        <v>0.85226022302952198</v>
      </c>
      <c r="H2874">
        <v>14.2357293868921</v>
      </c>
      <c r="I2874">
        <v>6.2378167641325497</v>
      </c>
    </row>
    <row r="2875" spans="1:9" x14ac:dyDescent="0.25">
      <c r="A2875">
        <v>2873</v>
      </c>
      <c r="B2875">
        <v>103.749828178694</v>
      </c>
      <c r="C2875">
        <v>161.367848758186</v>
      </c>
      <c r="D2875">
        <v>37.355256501527201</v>
      </c>
      <c r="E2875">
        <v>8.8041623086881806</v>
      </c>
      <c r="F2875">
        <v>0.564880361031047</v>
      </c>
      <c r="G2875">
        <v>0.88428934012372695</v>
      </c>
      <c r="H2875">
        <v>14.542795232935999</v>
      </c>
      <c r="I2875">
        <v>3.3468977643807998</v>
      </c>
    </row>
    <row r="2876" spans="1:9" x14ac:dyDescent="0.25">
      <c r="A2876">
        <v>2874</v>
      </c>
      <c r="B2876">
        <v>91.605910516757405</v>
      </c>
      <c r="C2876">
        <v>172.125831338121</v>
      </c>
      <c r="D2876">
        <v>38.040589363998699</v>
      </c>
      <c r="E2876">
        <v>4.2436231395647397</v>
      </c>
      <c r="F2876">
        <v>0.530033352832053</v>
      </c>
      <c r="G2876">
        <v>0.948446050580108</v>
      </c>
      <c r="H2876">
        <v>12.888392857142801</v>
      </c>
      <c r="I2876">
        <v>2.4828817475320299</v>
      </c>
    </row>
    <row r="2877" spans="1:9" x14ac:dyDescent="0.25">
      <c r="A2877">
        <v>2875</v>
      </c>
      <c r="B2877">
        <v>90.854539692600198</v>
      </c>
      <c r="C2877">
        <v>148.417935871743</v>
      </c>
      <c r="D2877">
        <v>40.659365317934501</v>
      </c>
      <c r="E2877">
        <v>12.7269499021459</v>
      </c>
      <c r="F2877">
        <v>0.53010260630827</v>
      </c>
      <c r="G2877">
        <v>0.87107679926000803</v>
      </c>
      <c r="H2877">
        <v>14.8254051228437</v>
      </c>
      <c r="I2877">
        <v>4.8803765922097098</v>
      </c>
    </row>
    <row r="2878" spans="1:9" x14ac:dyDescent="0.25">
      <c r="A2878">
        <v>2876</v>
      </c>
      <c r="B2878">
        <v>56.471098265895897</v>
      </c>
      <c r="C2878">
        <v>169.383977900552</v>
      </c>
      <c r="D2878">
        <v>50.462038257452001</v>
      </c>
      <c r="E2878">
        <v>5.8759320485358497</v>
      </c>
      <c r="F2878">
        <v>0.33976228922984503</v>
      </c>
      <c r="G2878">
        <v>0.93317725799494999</v>
      </c>
      <c r="H2878">
        <v>15.602591792656501</v>
      </c>
      <c r="I2878">
        <v>2.6912751677852298</v>
      </c>
    </row>
    <row r="2879" spans="1:9" x14ac:dyDescent="0.25">
      <c r="A2879">
        <v>2877</v>
      </c>
      <c r="B2879">
        <v>68.148901545972294</v>
      </c>
      <c r="C2879">
        <v>132.316089168887</v>
      </c>
      <c r="D2879">
        <v>51.479483421534702</v>
      </c>
      <c r="E2879">
        <v>13.8684890275496</v>
      </c>
      <c r="F2879">
        <v>0.40117159757760201</v>
      </c>
      <c r="G2879">
        <v>0.78043016548130795</v>
      </c>
      <c r="H2879">
        <v>20.2027972027972</v>
      </c>
      <c r="I2879">
        <v>4.14013671875</v>
      </c>
    </row>
    <row r="2880" spans="1:9" x14ac:dyDescent="0.25">
      <c r="A2880">
        <v>2878</v>
      </c>
      <c r="B2880">
        <v>57.995663173111602</v>
      </c>
      <c r="C2880">
        <v>183.280959464484</v>
      </c>
      <c r="D2880">
        <v>55.044413466131502</v>
      </c>
      <c r="E2880">
        <v>5.2515364550648203</v>
      </c>
      <c r="F2880">
        <v>0.33846175155251901</v>
      </c>
      <c r="G2880">
        <v>0.94187897800687503</v>
      </c>
      <c r="H2880">
        <v>18.159855769230699</v>
      </c>
      <c r="I2880">
        <v>2.61063355619229</v>
      </c>
    </row>
    <row r="2881" spans="1:9" x14ac:dyDescent="0.25">
      <c r="A2881">
        <v>2879</v>
      </c>
      <c r="B2881">
        <v>58.217700081944798</v>
      </c>
      <c r="C2881">
        <v>193.13728607500201</v>
      </c>
      <c r="D2881">
        <v>44.575463075967797</v>
      </c>
      <c r="E2881">
        <v>9.09116682794442</v>
      </c>
      <c r="F2881">
        <v>0.360085999511771</v>
      </c>
      <c r="G2881">
        <v>0.92561882386850003</v>
      </c>
      <c r="H2881">
        <v>14.422135161606199</v>
      </c>
      <c r="I2881">
        <v>4.4562811289429902</v>
      </c>
    </row>
    <row r="2882" spans="1:9" x14ac:dyDescent="0.25">
      <c r="A2882">
        <v>2880</v>
      </c>
      <c r="B2882">
        <v>51.173469387755098</v>
      </c>
      <c r="C2882">
        <v>150.210294522433</v>
      </c>
      <c r="D2882">
        <v>52.757950706158503</v>
      </c>
      <c r="E2882">
        <v>12.654416787982401</v>
      </c>
      <c r="F2882">
        <v>0.31082436968362698</v>
      </c>
      <c r="G2882">
        <v>0.83271334258115604</v>
      </c>
      <c r="H2882">
        <v>16.274725274725199</v>
      </c>
      <c r="I2882">
        <v>4.7793317793317698</v>
      </c>
    </row>
    <row r="2883" spans="1:9" x14ac:dyDescent="0.25">
      <c r="A2883">
        <v>2881</v>
      </c>
      <c r="B2883">
        <v>55.305610937054901</v>
      </c>
      <c r="C2883">
        <v>118.140425531914</v>
      </c>
      <c r="D2883">
        <v>53.0028192454227</v>
      </c>
      <c r="E2883">
        <v>28.353102397668099</v>
      </c>
      <c r="F2883">
        <v>0.33093093171548699</v>
      </c>
      <c r="G2883">
        <v>0.64286618552843</v>
      </c>
      <c r="H2883">
        <v>15.9940417080436</v>
      </c>
      <c r="I2883">
        <v>11.8623853211009</v>
      </c>
    </row>
    <row r="2884" spans="1:9" x14ac:dyDescent="0.25">
      <c r="A2884">
        <v>2882</v>
      </c>
      <c r="B2884">
        <v>71.879890095512195</v>
      </c>
      <c r="C2884">
        <v>180.40151587834501</v>
      </c>
      <c r="D2884">
        <v>36.077267984323598</v>
      </c>
      <c r="E2884">
        <v>8.7182046859130509</v>
      </c>
      <c r="F2884">
        <v>0.42197834143077401</v>
      </c>
      <c r="G2884">
        <v>0.92661477716674701</v>
      </c>
      <c r="H2884">
        <v>10.482469911041299</v>
      </c>
      <c r="I2884">
        <v>4.2349093071662196</v>
      </c>
    </row>
    <row r="2885" spans="1:9" x14ac:dyDescent="0.25">
      <c r="A2885">
        <v>2883</v>
      </c>
      <c r="B2885">
        <v>123.898916967509</v>
      </c>
      <c r="C2885">
        <v>188.816118403849</v>
      </c>
      <c r="D2885">
        <v>32.204428699683497</v>
      </c>
      <c r="E2885">
        <v>4.3596862303257904</v>
      </c>
      <c r="F2885">
        <v>0.63813293593897502</v>
      </c>
      <c r="G2885">
        <v>0.95103232474134503</v>
      </c>
      <c r="H2885">
        <v>10.6934763181411</v>
      </c>
      <c r="I2885">
        <v>2.5289060820975702</v>
      </c>
    </row>
    <row r="2886" spans="1:9" x14ac:dyDescent="0.25">
      <c r="A2886">
        <v>2884</v>
      </c>
      <c r="B2886">
        <v>136.56303549571601</v>
      </c>
      <c r="C2886">
        <v>139.223658051689</v>
      </c>
      <c r="D2886">
        <v>27.814089186994199</v>
      </c>
      <c r="E2886">
        <v>9.7147656201198291</v>
      </c>
      <c r="F2886">
        <v>0.70626590850008797</v>
      </c>
      <c r="G2886">
        <v>0.89155044133460104</v>
      </c>
      <c r="H2886">
        <v>11.057352941176401</v>
      </c>
      <c r="I2886">
        <v>4.5096110862762604</v>
      </c>
    </row>
    <row r="2887" spans="1:9" x14ac:dyDescent="0.25">
      <c r="A2887">
        <v>2885</v>
      </c>
      <c r="B2887">
        <v>58.927448102327503</v>
      </c>
      <c r="C2887">
        <v>178.82271177550399</v>
      </c>
      <c r="D2887">
        <v>50.665703436666199</v>
      </c>
      <c r="E2887">
        <v>9.2990862717946197</v>
      </c>
      <c r="F2887">
        <v>0.33237934796846502</v>
      </c>
      <c r="G2887">
        <v>0.91615376964307405</v>
      </c>
      <c r="H2887">
        <v>14.573529411764699</v>
      </c>
      <c r="I2887">
        <v>3.05962362586174</v>
      </c>
    </row>
    <row r="2888" spans="1:9" x14ac:dyDescent="0.25">
      <c r="A2888">
        <v>2886</v>
      </c>
      <c r="B2888">
        <v>45.305616498464197</v>
      </c>
      <c r="C2888">
        <v>146.44506911832701</v>
      </c>
      <c r="D2888">
        <v>61.401480377575197</v>
      </c>
      <c r="E2888">
        <v>7.6124844726234802</v>
      </c>
      <c r="F2888">
        <v>0.261679748774029</v>
      </c>
      <c r="G2888">
        <v>0.88835175763985696</v>
      </c>
      <c r="H2888">
        <v>19.816572807723201</v>
      </c>
      <c r="I2888">
        <v>2.9376078914919801</v>
      </c>
    </row>
    <row r="2889" spans="1:9" x14ac:dyDescent="0.25">
      <c r="A2889">
        <v>2887</v>
      </c>
      <c r="B2889">
        <v>46.7135689851767</v>
      </c>
      <c r="C2889">
        <v>163.49150935944999</v>
      </c>
      <c r="D2889">
        <v>60.2328756117452</v>
      </c>
      <c r="E2889">
        <v>9.0798704426522097</v>
      </c>
      <c r="F2889">
        <v>0.26828844306518301</v>
      </c>
      <c r="G2889">
        <v>0.907918795084662</v>
      </c>
      <c r="H2889">
        <v>17.0938566552901</v>
      </c>
      <c r="I2889">
        <v>3.9989829646580199</v>
      </c>
    </row>
    <row r="2890" spans="1:9" x14ac:dyDescent="0.25">
      <c r="A2890">
        <v>2888</v>
      </c>
      <c r="B2890">
        <v>67.686653771760106</v>
      </c>
      <c r="C2890">
        <v>147.151735116205</v>
      </c>
      <c r="D2890">
        <v>53.915330509778798</v>
      </c>
      <c r="E2890">
        <v>13.137709029867301</v>
      </c>
      <c r="F2890">
        <v>0.39535506907328</v>
      </c>
      <c r="G2890">
        <v>0.86299161496488397</v>
      </c>
      <c r="H2890">
        <v>18.453615279672501</v>
      </c>
      <c r="I2890">
        <v>5.3833974213978699</v>
      </c>
    </row>
    <row r="2891" spans="1:9" x14ac:dyDescent="0.25">
      <c r="A2891">
        <v>2889</v>
      </c>
      <c r="B2891">
        <v>76.159457013574595</v>
      </c>
      <c r="C2891">
        <v>142.41966287469899</v>
      </c>
      <c r="D2891">
        <v>43.143864419293301</v>
      </c>
      <c r="E2891">
        <v>7.70474917956445</v>
      </c>
      <c r="F2891">
        <v>0.442599474447186</v>
      </c>
      <c r="G2891">
        <v>0.90120209619049896</v>
      </c>
      <c r="H2891">
        <v>13.758597883597799</v>
      </c>
      <c r="I2891">
        <v>3.4193633952254601</v>
      </c>
    </row>
    <row r="2892" spans="1:9" x14ac:dyDescent="0.25">
      <c r="A2892">
        <v>2890</v>
      </c>
      <c r="B2892">
        <v>33.613233923578697</v>
      </c>
      <c r="C2892">
        <v>190.19807664704999</v>
      </c>
      <c r="D2892">
        <v>60.505291247112702</v>
      </c>
      <c r="E2892">
        <v>3.8428056329241498</v>
      </c>
      <c r="F2892">
        <v>0.20068845149077399</v>
      </c>
      <c r="G2892">
        <v>0.95226375811644504</v>
      </c>
      <c r="H2892">
        <v>17.488069414316701</v>
      </c>
      <c r="I2892">
        <v>2.2861286919831199</v>
      </c>
    </row>
    <row r="2893" spans="1:9" x14ac:dyDescent="0.25">
      <c r="A2893">
        <v>2891</v>
      </c>
      <c r="B2893">
        <v>43.952073849266498</v>
      </c>
      <c r="C2893">
        <v>166.96650757766</v>
      </c>
      <c r="D2893">
        <v>46.2007174132453</v>
      </c>
      <c r="E2893">
        <v>6.5585584767727401</v>
      </c>
      <c r="F2893">
        <v>0.26854722072897602</v>
      </c>
      <c r="G2893">
        <v>0.93131910583426003</v>
      </c>
      <c r="H2893">
        <v>11.2839831401475</v>
      </c>
      <c r="I2893">
        <v>3.73191983735114</v>
      </c>
    </row>
    <row r="2894" spans="1:9" x14ac:dyDescent="0.25">
      <c r="A2894">
        <v>2892</v>
      </c>
      <c r="B2894">
        <v>97.105690010298602</v>
      </c>
      <c r="C2894">
        <v>181.801398295826</v>
      </c>
      <c r="D2894">
        <v>18.821163680103201</v>
      </c>
      <c r="E2894">
        <v>6.8784790103242104</v>
      </c>
      <c r="F2894">
        <v>0.65459914018118504</v>
      </c>
      <c r="G2894">
        <v>0.92606009089201902</v>
      </c>
      <c r="H2894">
        <v>5.2324959914484204</v>
      </c>
      <c r="I2894">
        <v>2.9951209164191699</v>
      </c>
    </row>
    <row r="2895" spans="1:9" x14ac:dyDescent="0.25">
      <c r="A2895">
        <v>2893</v>
      </c>
      <c r="B2895">
        <v>101.250995294969</v>
      </c>
      <c r="C2895">
        <v>179.18455291290201</v>
      </c>
      <c r="D2895">
        <v>19.014300047204198</v>
      </c>
      <c r="E2895">
        <v>6.4386445510969201</v>
      </c>
      <c r="F2895">
        <v>0.63924204621097003</v>
      </c>
      <c r="G2895">
        <v>0.93716919418894395</v>
      </c>
      <c r="H2895">
        <v>4.8618980169971602</v>
      </c>
      <c r="I2895">
        <v>3.00433017591339</v>
      </c>
    </row>
    <row r="2896" spans="1:9" x14ac:dyDescent="0.25">
      <c r="A2896">
        <v>2894</v>
      </c>
      <c r="B2896">
        <v>100.037582746102</v>
      </c>
      <c r="C2896">
        <v>161.357772391759</v>
      </c>
      <c r="D2896">
        <v>21.621618466250901</v>
      </c>
      <c r="E2896">
        <v>7.9003874465401998</v>
      </c>
      <c r="F2896">
        <v>0.61616878148837995</v>
      </c>
      <c r="G2896">
        <v>0.92131074275858205</v>
      </c>
      <c r="H2896">
        <v>5.1653354632587796</v>
      </c>
      <c r="I2896">
        <v>3.63210137275607</v>
      </c>
    </row>
    <row r="2897" spans="1:9" x14ac:dyDescent="0.25">
      <c r="A2897">
        <v>2895</v>
      </c>
      <c r="B2897">
        <v>106.98711276332</v>
      </c>
      <c r="C2897">
        <v>165.98904299583899</v>
      </c>
      <c r="D2897">
        <v>17.654193586861499</v>
      </c>
      <c r="E2897">
        <v>9.3234928113170703</v>
      </c>
      <c r="F2897">
        <v>0.67310413518361001</v>
      </c>
      <c r="G2897">
        <v>0.89543121419388105</v>
      </c>
      <c r="H2897">
        <v>4.21081081081081</v>
      </c>
      <c r="I2897">
        <v>3.9260485651214099</v>
      </c>
    </row>
    <row r="2898" spans="1:9" x14ac:dyDescent="0.25">
      <c r="A2898">
        <v>2896</v>
      </c>
      <c r="B2898">
        <v>84.050089445438203</v>
      </c>
      <c r="C2898">
        <v>174.774310972438</v>
      </c>
      <c r="D2898">
        <v>22.176370394463898</v>
      </c>
      <c r="E2898">
        <v>12.2597785438527</v>
      </c>
      <c r="F2898">
        <v>0.57290040422111099</v>
      </c>
      <c r="G2898">
        <v>0.86461522710292305</v>
      </c>
      <c r="H2898">
        <v>6.36861313868613</v>
      </c>
      <c r="I2898">
        <v>3.84864165588615</v>
      </c>
    </row>
    <row r="2899" spans="1:9" x14ac:dyDescent="0.25">
      <c r="A2899">
        <v>2897</v>
      </c>
      <c r="B2899">
        <v>62.7662877737732</v>
      </c>
      <c r="C2899">
        <v>157.52341708542701</v>
      </c>
      <c r="D2899">
        <v>47.111335713206998</v>
      </c>
      <c r="E2899">
        <v>9.2859525633852602</v>
      </c>
      <c r="F2899">
        <v>0.36737981495574301</v>
      </c>
      <c r="G2899">
        <v>0.90525731993719005</v>
      </c>
      <c r="H2899">
        <v>13.6420345489443</v>
      </c>
      <c r="I2899">
        <v>3.65433789954337</v>
      </c>
    </row>
    <row r="2900" spans="1:9" x14ac:dyDescent="0.25">
      <c r="A2900">
        <v>2898</v>
      </c>
      <c r="B2900">
        <v>82.871043376318795</v>
      </c>
      <c r="C2900">
        <v>189.535695399259</v>
      </c>
      <c r="D2900">
        <v>42.173654562419401</v>
      </c>
      <c r="E2900">
        <v>11.842153031014201</v>
      </c>
      <c r="F2900">
        <v>0.47471660980848102</v>
      </c>
      <c r="G2900">
        <v>0.87299917400134697</v>
      </c>
      <c r="H2900">
        <v>13.430066603235</v>
      </c>
      <c r="I2900">
        <v>4.8373751783166901</v>
      </c>
    </row>
    <row r="2901" spans="1:9" x14ac:dyDescent="0.25">
      <c r="A2901">
        <v>2899</v>
      </c>
      <c r="B2901">
        <v>67.883257740090698</v>
      </c>
      <c r="C2901">
        <v>185.84615384615299</v>
      </c>
      <c r="D2901">
        <v>49.794921874538403</v>
      </c>
      <c r="E2901">
        <v>4.4104073416954401</v>
      </c>
      <c r="F2901">
        <v>0.40132376401973202</v>
      </c>
      <c r="G2901">
        <v>0.94520864558657203</v>
      </c>
      <c r="H2901">
        <v>15.2454969979986</v>
      </c>
      <c r="I2901">
        <v>2.30321830166731</v>
      </c>
    </row>
    <row r="2902" spans="1:9" x14ac:dyDescent="0.25">
      <c r="A2902">
        <v>2900</v>
      </c>
      <c r="B2902">
        <v>53.768628912071499</v>
      </c>
      <c r="C2902">
        <v>169.90030428769001</v>
      </c>
      <c r="D2902">
        <v>39.481698878192297</v>
      </c>
      <c r="E2902">
        <v>4.9131490970031697</v>
      </c>
      <c r="F2902">
        <v>0.33787340412760097</v>
      </c>
      <c r="G2902">
        <v>0.94331402731358804</v>
      </c>
      <c r="H2902">
        <v>9.1036764705882298</v>
      </c>
      <c r="I2902">
        <v>2.7439136426274602</v>
      </c>
    </row>
    <row r="2903" spans="1:9" x14ac:dyDescent="0.25">
      <c r="A2903">
        <v>2901</v>
      </c>
      <c r="B2903">
        <v>41.6348443223443</v>
      </c>
      <c r="C2903">
        <v>191.732143831505</v>
      </c>
      <c r="D2903">
        <v>50.943811582520702</v>
      </c>
      <c r="E2903">
        <v>5.6320747626400296</v>
      </c>
      <c r="F2903">
        <v>0.255373187230028</v>
      </c>
      <c r="G2903">
        <v>0.93954472457787797</v>
      </c>
      <c r="H2903">
        <v>12.6276041666666</v>
      </c>
      <c r="I2903">
        <v>2.59572072072072</v>
      </c>
    </row>
    <row r="2904" spans="1:9" x14ac:dyDescent="0.25">
      <c r="A2904">
        <v>2902</v>
      </c>
      <c r="B2904">
        <v>86.963292293661596</v>
      </c>
      <c r="C2904">
        <v>178.682896379525</v>
      </c>
      <c r="D2904">
        <v>43.106204180863898</v>
      </c>
      <c r="E2904">
        <v>4.7587436378845904</v>
      </c>
      <c r="F2904">
        <v>0.48838844374538198</v>
      </c>
      <c r="G2904">
        <v>0.93503344112911502</v>
      </c>
      <c r="H2904">
        <v>12.5807192042846</v>
      </c>
      <c r="I2904">
        <v>2.5683251576734398</v>
      </c>
    </row>
    <row r="2905" spans="1:9" x14ac:dyDescent="0.25">
      <c r="A2905">
        <v>2903</v>
      </c>
      <c r="B2905">
        <v>66.428405122235105</v>
      </c>
      <c r="C2905">
        <v>96.191176470588204</v>
      </c>
      <c r="D2905">
        <v>38.085775096685097</v>
      </c>
      <c r="E2905">
        <v>27.543443328854401</v>
      </c>
      <c r="F2905">
        <v>0.38790798602752302</v>
      </c>
      <c r="G2905">
        <v>0.53577888574789601</v>
      </c>
      <c r="H2905">
        <v>9.2045184304399505</v>
      </c>
      <c r="I2905">
        <v>6.2251655629139</v>
      </c>
    </row>
    <row r="2906" spans="1:9" x14ac:dyDescent="0.25">
      <c r="A2906">
        <v>2904</v>
      </c>
      <c r="B2906">
        <v>21.815647482014299</v>
      </c>
      <c r="C2906">
        <v>133.74465184563701</v>
      </c>
      <c r="D2906">
        <v>37.756039952171001</v>
      </c>
      <c r="E2906">
        <v>18.5345160939839</v>
      </c>
      <c r="F2906">
        <v>0.21935454080169201</v>
      </c>
      <c r="G2906">
        <v>0.77235913975543302</v>
      </c>
      <c r="H2906">
        <v>11.3850687622789</v>
      </c>
      <c r="I2906">
        <v>5.8589996061441498</v>
      </c>
    </row>
    <row r="2907" spans="1:9" x14ac:dyDescent="0.25">
      <c r="A2907">
        <v>2905</v>
      </c>
      <c r="B2907">
        <v>16.508582746478801</v>
      </c>
      <c r="C2907">
        <v>150.57844803171901</v>
      </c>
      <c r="D2907">
        <v>38.409219528227702</v>
      </c>
      <c r="E2907">
        <v>10.356550848271</v>
      </c>
      <c r="F2907">
        <v>0.17037311740313099</v>
      </c>
      <c r="G2907">
        <v>0.87733023467475602</v>
      </c>
      <c r="H2907">
        <v>11.1276063386155</v>
      </c>
      <c r="I2907">
        <v>4.1008381351492904</v>
      </c>
    </row>
    <row r="2908" spans="1:9" x14ac:dyDescent="0.25">
      <c r="A2908">
        <v>2906</v>
      </c>
      <c r="B2908">
        <v>18.604324734446099</v>
      </c>
      <c r="C2908">
        <v>147.17091237579001</v>
      </c>
      <c r="D2908">
        <v>37.452157918936898</v>
      </c>
      <c r="E2908">
        <v>4.3407760381005103</v>
      </c>
      <c r="F2908">
        <v>0.18657695541619401</v>
      </c>
      <c r="G2908">
        <v>0.94690216497685498</v>
      </c>
      <c r="H2908">
        <v>10.753726046841701</v>
      </c>
      <c r="I2908">
        <v>2.7151767151767099</v>
      </c>
    </row>
    <row r="2909" spans="1:9" x14ac:dyDescent="0.25">
      <c r="A2909">
        <v>2907</v>
      </c>
      <c r="B2909">
        <v>22.788074712643599</v>
      </c>
      <c r="C2909">
        <v>139.65031789282401</v>
      </c>
      <c r="D2909">
        <v>36.803403152588501</v>
      </c>
      <c r="E2909">
        <v>22.769482893150101</v>
      </c>
      <c r="F2909">
        <v>0.22756432367960699</v>
      </c>
      <c r="G2909">
        <v>0.69280130336584</v>
      </c>
      <c r="H2909">
        <v>10.9948085658663</v>
      </c>
      <c r="I2909">
        <v>5.48780487804878</v>
      </c>
    </row>
    <row r="2910" spans="1:9" x14ac:dyDescent="0.25">
      <c r="A2910">
        <v>2908</v>
      </c>
      <c r="B2910">
        <v>28.368138607789</v>
      </c>
      <c r="C2910">
        <v>191.72091681094801</v>
      </c>
      <c r="D2910">
        <v>41.846529472531799</v>
      </c>
      <c r="E2910">
        <v>6.1635883326796899</v>
      </c>
      <c r="F2910">
        <v>0.26780222003451498</v>
      </c>
      <c r="G2910">
        <v>0.93963929361762999</v>
      </c>
      <c r="H2910">
        <v>13.8291873963515</v>
      </c>
      <c r="I2910">
        <v>2.5416522040957998</v>
      </c>
    </row>
    <row r="2911" spans="1:9" x14ac:dyDescent="0.25">
      <c r="A2911">
        <v>2909</v>
      </c>
      <c r="B2911">
        <v>30.639651138055701</v>
      </c>
      <c r="C2911">
        <v>186.125111706881</v>
      </c>
      <c r="D2911">
        <v>32.2684934454239</v>
      </c>
      <c r="E2911">
        <v>11.429349937195401</v>
      </c>
      <c r="F2911">
        <v>0.27894626916466198</v>
      </c>
      <c r="G2911">
        <v>0.882181746909243</v>
      </c>
      <c r="H2911">
        <v>9.1385737439221995</v>
      </c>
      <c r="I2911">
        <v>4.2273054755043198</v>
      </c>
    </row>
    <row r="2912" spans="1:9" x14ac:dyDescent="0.25">
      <c r="A2912">
        <v>2910</v>
      </c>
      <c r="B2912">
        <v>28.818909943348299</v>
      </c>
      <c r="C2912">
        <v>155.234913158669</v>
      </c>
      <c r="D2912">
        <v>34.6299975664</v>
      </c>
      <c r="E2912">
        <v>2.0426981846347401</v>
      </c>
      <c r="F2912">
        <v>0.27101766941109801</v>
      </c>
      <c r="G2912">
        <v>0.97609111080601596</v>
      </c>
      <c r="H2912">
        <v>9.9637526652452006</v>
      </c>
      <c r="I2912">
        <v>2.1026901189860299</v>
      </c>
    </row>
    <row r="2913" spans="1:9" x14ac:dyDescent="0.25">
      <c r="A2913">
        <v>2911</v>
      </c>
      <c r="B2913">
        <v>25.653521126760499</v>
      </c>
      <c r="C2913">
        <v>115.952467729688</v>
      </c>
      <c r="D2913">
        <v>41.452732104203598</v>
      </c>
      <c r="E2913">
        <v>10.043397540031799</v>
      </c>
      <c r="F2913">
        <v>0.23802918042655499</v>
      </c>
      <c r="G2913">
        <v>0.84936580392279304</v>
      </c>
      <c r="H2913">
        <v>12.1927194860813</v>
      </c>
      <c r="I2913">
        <v>4.2130232558139502</v>
      </c>
    </row>
    <row r="2914" spans="1:9" x14ac:dyDescent="0.25">
      <c r="A2914">
        <v>2912</v>
      </c>
      <c r="B2914">
        <v>24.280863385101298</v>
      </c>
      <c r="C2914">
        <v>153.90013210039601</v>
      </c>
      <c r="D2914">
        <v>39.887709508301498</v>
      </c>
      <c r="E2914">
        <v>7.2188296835914798</v>
      </c>
      <c r="F2914">
        <v>0.22786059167127601</v>
      </c>
      <c r="G2914">
        <v>0.91246078987397095</v>
      </c>
      <c r="H2914">
        <v>12.7726051924798</v>
      </c>
      <c r="I2914">
        <v>3.4557610875863598</v>
      </c>
    </row>
    <row r="2915" spans="1:9" x14ac:dyDescent="0.25">
      <c r="A2915">
        <v>2913</v>
      </c>
      <c r="B2915">
        <v>66.812267657992507</v>
      </c>
      <c r="C2915">
        <v>145.12206726825201</v>
      </c>
      <c r="D2915">
        <v>42.261532038818501</v>
      </c>
      <c r="E2915">
        <v>9.4025828792319501</v>
      </c>
      <c r="F2915">
        <v>0.388051292946472</v>
      </c>
      <c r="G2915">
        <v>0.87583460889657705</v>
      </c>
      <c r="H2915">
        <v>9.4970023980815306</v>
      </c>
      <c r="I2915">
        <v>4.1880819366852799</v>
      </c>
    </row>
    <row r="2916" spans="1:9" x14ac:dyDescent="0.25">
      <c r="A2916">
        <v>2914</v>
      </c>
      <c r="B2916">
        <v>70.879469122426798</v>
      </c>
      <c r="C2916">
        <v>188.46171967020001</v>
      </c>
      <c r="D2916">
        <v>38.601444213844701</v>
      </c>
      <c r="E2916">
        <v>9.7838305545148199</v>
      </c>
      <c r="F2916">
        <v>0.41606563873879998</v>
      </c>
      <c r="G2916">
        <v>0.902232786831072</v>
      </c>
      <c r="H2916">
        <v>9.3347969264544393</v>
      </c>
      <c r="I2916">
        <v>3.5924605196128301</v>
      </c>
    </row>
    <row r="2917" spans="1:9" x14ac:dyDescent="0.25">
      <c r="A2917">
        <v>2915</v>
      </c>
      <c r="B2917">
        <v>66.850390625000003</v>
      </c>
      <c r="C2917">
        <v>168.44190344190301</v>
      </c>
      <c r="D2917">
        <v>47.028561981947099</v>
      </c>
      <c r="E2917">
        <v>14.818798186039</v>
      </c>
      <c r="F2917">
        <v>0.38602019053004399</v>
      </c>
      <c r="G2917">
        <v>0.86117409871225703</v>
      </c>
      <c r="H2917">
        <v>13.096072931276201</v>
      </c>
      <c r="I2917">
        <v>6.8863941018766699</v>
      </c>
    </row>
    <row r="2918" spans="1:9" x14ac:dyDescent="0.25">
      <c r="A2918">
        <v>2916</v>
      </c>
      <c r="B2918">
        <v>70.655025955639402</v>
      </c>
      <c r="C2918">
        <v>111.101780839724</v>
      </c>
      <c r="D2918">
        <v>34.309089536292397</v>
      </c>
      <c r="E2918">
        <v>6.8799547721635701</v>
      </c>
      <c r="F2918">
        <v>0.46559039929707702</v>
      </c>
      <c r="G2918">
        <v>0.90445350437910799</v>
      </c>
      <c r="H2918">
        <v>8.7055637616937407</v>
      </c>
      <c r="I2918">
        <v>3.19113029827315</v>
      </c>
    </row>
    <row r="2919" spans="1:9" x14ac:dyDescent="0.25">
      <c r="A2919">
        <v>2917</v>
      </c>
      <c r="B2919">
        <v>67.838076923076898</v>
      </c>
      <c r="C2919">
        <v>196.433444816053</v>
      </c>
      <c r="D2919">
        <v>40.535751330729497</v>
      </c>
      <c r="E2919">
        <v>6.9541380196913796</v>
      </c>
      <c r="F2919">
        <v>0.413119238438313</v>
      </c>
      <c r="G2919">
        <v>0.93855394513915102</v>
      </c>
      <c r="H2919">
        <v>13.595873786407701</v>
      </c>
      <c r="I2919">
        <v>3.3448043184885199</v>
      </c>
    </row>
    <row r="2920" spans="1:9" x14ac:dyDescent="0.25">
      <c r="A2920">
        <v>2918</v>
      </c>
      <c r="B2920">
        <v>90.051926575161204</v>
      </c>
      <c r="C2920">
        <v>166.308099081547</v>
      </c>
      <c r="D2920">
        <v>34.297829570386398</v>
      </c>
      <c r="E2920">
        <v>8.5638716129226093</v>
      </c>
      <c r="F2920">
        <v>0.50548964163987697</v>
      </c>
      <c r="G2920">
        <v>0.88970175408118002</v>
      </c>
      <c r="H2920">
        <v>7.5800376647834202</v>
      </c>
      <c r="I2920">
        <v>3.6713859910581199</v>
      </c>
    </row>
    <row r="2921" spans="1:9" x14ac:dyDescent="0.25">
      <c r="A2921">
        <v>2919</v>
      </c>
      <c r="B2921">
        <v>91.173076923076906</v>
      </c>
      <c r="C2921">
        <v>161.16284353242901</v>
      </c>
      <c r="D2921">
        <v>36.169527879593097</v>
      </c>
      <c r="E2921">
        <v>7.3584132627456196</v>
      </c>
      <c r="F2921">
        <v>0.50172456158046097</v>
      </c>
      <c r="G2921">
        <v>0.91184252061582005</v>
      </c>
      <c r="H2921">
        <v>9.5325077399380795</v>
      </c>
      <c r="I2921">
        <v>3.2311178247734098</v>
      </c>
    </row>
    <row r="2922" spans="1:9" x14ac:dyDescent="0.25">
      <c r="A2922">
        <v>2920</v>
      </c>
      <c r="B2922">
        <v>105.363447559709</v>
      </c>
      <c r="C2922">
        <v>156.233441338256</v>
      </c>
      <c r="D2922">
        <v>28.247524278881201</v>
      </c>
      <c r="E2922">
        <v>3.0487902680271799</v>
      </c>
      <c r="F2922">
        <v>0.57370594440037204</v>
      </c>
      <c r="G2922">
        <v>0.96528243467543196</v>
      </c>
      <c r="H2922">
        <v>6.4519408502772597</v>
      </c>
      <c r="I2922">
        <v>2.4011692650334</v>
      </c>
    </row>
    <row r="2923" spans="1:9" x14ac:dyDescent="0.25">
      <c r="A2923">
        <v>2921</v>
      </c>
      <c r="B2923">
        <v>38.261467889908197</v>
      </c>
      <c r="C2923">
        <v>138.20067676916199</v>
      </c>
      <c r="D2923">
        <v>50.9649118799652</v>
      </c>
      <c r="E2923">
        <v>15.6334468003722</v>
      </c>
      <c r="F2923">
        <v>0.24329122767107</v>
      </c>
      <c r="G2923">
        <v>0.834076697542947</v>
      </c>
      <c r="H2923">
        <v>14.763365468886899</v>
      </c>
      <c r="I2923">
        <v>5.88001946945728</v>
      </c>
    </row>
    <row r="2924" spans="1:9" x14ac:dyDescent="0.25">
      <c r="A2924">
        <v>2922</v>
      </c>
      <c r="B2924">
        <v>82.061492537313399</v>
      </c>
      <c r="C2924">
        <v>125.36050644158099</v>
      </c>
      <c r="D2924">
        <v>37.675417751958399</v>
      </c>
      <c r="E2924">
        <v>18.557947574208601</v>
      </c>
      <c r="F2924">
        <v>0.43878679399197301</v>
      </c>
      <c r="G2924">
        <v>0.77221651039656503</v>
      </c>
      <c r="H2924">
        <v>8.0810157194679508</v>
      </c>
      <c r="I2924">
        <v>6.2880364109232696</v>
      </c>
    </row>
    <row r="2925" spans="1:9" x14ac:dyDescent="0.25">
      <c r="A2925">
        <v>2923</v>
      </c>
      <c r="B2925">
        <v>59.4221856252205</v>
      </c>
      <c r="C2925">
        <v>166.94217880267999</v>
      </c>
      <c r="D2925">
        <v>42.425307907212698</v>
      </c>
      <c r="E2925">
        <v>7.1740113747711698</v>
      </c>
      <c r="F2925">
        <v>0.38125226495037101</v>
      </c>
      <c r="G2925">
        <v>0.92348134227024903</v>
      </c>
      <c r="H2925">
        <v>11.5379568884723</v>
      </c>
      <c r="I2925">
        <v>2.6230010952902498</v>
      </c>
    </row>
    <row r="2926" spans="1:9" x14ac:dyDescent="0.25">
      <c r="A2926">
        <v>2924</v>
      </c>
      <c r="B2926">
        <v>49.389384762511902</v>
      </c>
      <c r="C2926">
        <v>159.854154447702</v>
      </c>
      <c r="D2926">
        <v>44.458420886454498</v>
      </c>
      <c r="E2926">
        <v>6.51897203146107</v>
      </c>
      <c r="F2926">
        <v>0.324138069005943</v>
      </c>
      <c r="G2926">
        <v>0.905829842768891</v>
      </c>
      <c r="H2926">
        <v>11.906832298136599</v>
      </c>
      <c r="I2926">
        <v>2.8740014524328199</v>
      </c>
    </row>
    <row r="2927" spans="1:9" x14ac:dyDescent="0.25">
      <c r="A2927">
        <v>2925</v>
      </c>
      <c r="B2927">
        <v>76.970273699474305</v>
      </c>
      <c r="C2927">
        <v>162.31707089552199</v>
      </c>
      <c r="D2927">
        <v>40.287477209567101</v>
      </c>
      <c r="E2927">
        <v>7.6571009069756499</v>
      </c>
      <c r="F2927">
        <v>0.41901562877101101</v>
      </c>
      <c r="G2927">
        <v>0.91830939428133895</v>
      </c>
      <c r="H2927">
        <v>9.5309065934065895</v>
      </c>
      <c r="I2927">
        <v>3.1589865981274001</v>
      </c>
    </row>
    <row r="2928" spans="1:9" x14ac:dyDescent="0.25">
      <c r="A2928">
        <v>2926</v>
      </c>
      <c r="B2928">
        <v>55.661578155235397</v>
      </c>
      <c r="C2928">
        <v>139.64987731429801</v>
      </c>
      <c r="D2928">
        <v>49.0041395914985</v>
      </c>
      <c r="E2928">
        <v>9.8616566653160103</v>
      </c>
      <c r="F2928">
        <v>0.31890497921704802</v>
      </c>
      <c r="G2928">
        <v>0.87876274628630102</v>
      </c>
      <c r="H2928">
        <v>12.663265306122399</v>
      </c>
      <c r="I2928">
        <v>4.1017570959644702</v>
      </c>
    </row>
    <row r="2929" spans="1:9" x14ac:dyDescent="0.25">
      <c r="A2929">
        <v>2927</v>
      </c>
      <c r="B2929">
        <v>54.366754085132101</v>
      </c>
      <c r="C2929">
        <v>165.749484411015</v>
      </c>
      <c r="D2929">
        <v>55.242102758578802</v>
      </c>
      <c r="E2929">
        <v>6.9053189415364002</v>
      </c>
      <c r="F2929">
        <v>0.31247365955328998</v>
      </c>
      <c r="G2929">
        <v>0.92087077780915205</v>
      </c>
      <c r="H2929">
        <v>15.1428571428571</v>
      </c>
      <c r="I2929">
        <v>2.91236270156578</v>
      </c>
    </row>
    <row r="2930" spans="1:9" x14ac:dyDescent="0.25">
      <c r="A2930">
        <v>2928</v>
      </c>
      <c r="B2930">
        <v>40.5565706254392</v>
      </c>
      <c r="C2930">
        <v>155.987509184423</v>
      </c>
      <c r="D2930">
        <v>30.8774178152429</v>
      </c>
      <c r="E2930">
        <v>10.7553183240477</v>
      </c>
      <c r="F2930">
        <v>0.35228969265476101</v>
      </c>
      <c r="G2930">
        <v>0.86944636500071903</v>
      </c>
      <c r="H2930">
        <v>8.7315789473684209</v>
      </c>
      <c r="I2930">
        <v>4.4799710424710399</v>
      </c>
    </row>
    <row r="2931" spans="1:9" x14ac:dyDescent="0.25">
      <c r="A2931">
        <v>2929</v>
      </c>
      <c r="B2931">
        <v>37.119491402976401</v>
      </c>
      <c r="C2931">
        <v>172.90131624764899</v>
      </c>
      <c r="D2931">
        <v>22.7765729686874</v>
      </c>
      <c r="E2931">
        <v>6.0474128955703099</v>
      </c>
      <c r="F2931">
        <v>0.34069488981855001</v>
      </c>
      <c r="G2931">
        <v>0.93656525274053504</v>
      </c>
      <c r="H2931">
        <v>5.02145411203814</v>
      </c>
      <c r="I2931">
        <v>2.9498921122033002</v>
      </c>
    </row>
    <row r="2932" spans="1:9" x14ac:dyDescent="0.25">
      <c r="A2932">
        <v>2930</v>
      </c>
      <c r="B2932">
        <v>32.681996086105599</v>
      </c>
      <c r="C2932">
        <v>146.47950404858301</v>
      </c>
      <c r="D2932">
        <v>23.1831490476808</v>
      </c>
      <c r="E2932">
        <v>27.7390974764361</v>
      </c>
      <c r="F2932">
        <v>0.322010642028838</v>
      </c>
      <c r="G2932">
        <v>0.73362561598774001</v>
      </c>
      <c r="H2932">
        <v>5.2145643693107901</v>
      </c>
      <c r="I2932">
        <v>9.9457530335474598</v>
      </c>
    </row>
    <row r="2933" spans="1:9" x14ac:dyDescent="0.25">
      <c r="A2933">
        <v>2931</v>
      </c>
      <c r="B2933">
        <v>54.2115042498517</v>
      </c>
      <c r="C2933">
        <v>163.342008817124</v>
      </c>
      <c r="D2933">
        <v>32.6179264937184</v>
      </c>
      <c r="E2933">
        <v>8.4238396884095597</v>
      </c>
      <c r="F2933">
        <v>0.43427867977773399</v>
      </c>
      <c r="G2933">
        <v>0.90583646636540405</v>
      </c>
      <c r="H2933">
        <v>10.159165035877299</v>
      </c>
      <c r="I2933">
        <v>3.2832861189801701</v>
      </c>
    </row>
    <row r="2934" spans="1:9" x14ac:dyDescent="0.25">
      <c r="A2934">
        <v>2932</v>
      </c>
      <c r="B2934">
        <v>45.947712418300597</v>
      </c>
      <c r="C2934">
        <v>161.10430980637099</v>
      </c>
      <c r="D2934">
        <v>31.265868920927598</v>
      </c>
      <c r="E2934">
        <v>6.8989457113836803</v>
      </c>
      <c r="F2934">
        <v>0.38939181215344099</v>
      </c>
      <c r="G2934">
        <v>0.94909367893267704</v>
      </c>
      <c r="H2934">
        <v>9.4920273348519295</v>
      </c>
      <c r="I2934">
        <v>2.9714461791289999</v>
      </c>
    </row>
    <row r="2935" spans="1:9" x14ac:dyDescent="0.25">
      <c r="A2935">
        <v>2933</v>
      </c>
      <c r="B2935">
        <v>42.789101051276504</v>
      </c>
      <c r="C2935">
        <v>167.749514806235</v>
      </c>
      <c r="D2935">
        <v>50.552030191287898</v>
      </c>
      <c r="E2935">
        <v>6.2975547199251798</v>
      </c>
      <c r="F2935">
        <v>0.26928771257593798</v>
      </c>
      <c r="G2935">
        <v>0.93273125829461501</v>
      </c>
      <c r="H2935">
        <v>14.3061389337641</v>
      </c>
      <c r="I2935">
        <v>2.9275956284153</v>
      </c>
    </row>
    <row r="2936" spans="1:9" x14ac:dyDescent="0.25">
      <c r="A2936">
        <v>2934</v>
      </c>
      <c r="B2936">
        <v>47.4845082137658</v>
      </c>
      <c r="C2936">
        <v>186.38477716574801</v>
      </c>
      <c r="D2936">
        <v>51.098574989036898</v>
      </c>
      <c r="E2936">
        <v>7.89464824551745</v>
      </c>
      <c r="F2936">
        <v>0.308335794657358</v>
      </c>
      <c r="G2936">
        <v>0.90465842984658396</v>
      </c>
      <c r="H2936">
        <v>15.6692367000771</v>
      </c>
      <c r="I2936">
        <v>3.0086986778009699</v>
      </c>
    </row>
    <row r="2937" spans="1:9" x14ac:dyDescent="0.25">
      <c r="A2937">
        <v>2935</v>
      </c>
      <c r="B2937">
        <v>66.2390300230946</v>
      </c>
      <c r="C2937">
        <v>180.76732814010299</v>
      </c>
      <c r="D2937">
        <v>42.111226247398797</v>
      </c>
      <c r="E2937">
        <v>7.6447752986122399</v>
      </c>
      <c r="F2937">
        <v>0.38788430284702802</v>
      </c>
      <c r="G2937">
        <v>0.928405264759945</v>
      </c>
      <c r="H2937">
        <v>11.228161668839601</v>
      </c>
      <c r="I2937">
        <v>3.2436601859678702</v>
      </c>
    </row>
    <row r="2938" spans="1:9" x14ac:dyDescent="0.25">
      <c r="A2938">
        <v>2936</v>
      </c>
      <c r="B2938">
        <v>65.209010113392495</v>
      </c>
      <c r="C2938">
        <v>149.33120691429099</v>
      </c>
      <c r="D2938">
        <v>40.5095937236838</v>
      </c>
      <c r="E2938">
        <v>18.671317359960302</v>
      </c>
      <c r="F2938">
        <v>0.37488212477542998</v>
      </c>
      <c r="G2938">
        <v>0.81962499091545404</v>
      </c>
      <c r="H2938">
        <v>9.6051154086088495</v>
      </c>
      <c r="I2938">
        <v>9.1322863183328202</v>
      </c>
    </row>
    <row r="2939" spans="1:9" x14ac:dyDescent="0.25">
      <c r="A2939">
        <v>2937</v>
      </c>
      <c r="B2939">
        <v>31.818873668188701</v>
      </c>
      <c r="C2939">
        <v>157.418600135909</v>
      </c>
      <c r="D2939">
        <v>56.060027810328101</v>
      </c>
      <c r="E2939">
        <v>9.4970818909383308</v>
      </c>
      <c r="F2939">
        <v>0.20206581298821699</v>
      </c>
      <c r="G2939">
        <v>0.87516070673840995</v>
      </c>
      <c r="H2939">
        <v>17.015784586815201</v>
      </c>
      <c r="I2939">
        <v>3.4940130003421102</v>
      </c>
    </row>
    <row r="2940" spans="1:9" x14ac:dyDescent="0.25">
      <c r="A2940">
        <v>2938</v>
      </c>
      <c r="B2940">
        <v>41.949603259703999</v>
      </c>
      <c r="C2940">
        <v>79.635135135135101</v>
      </c>
      <c r="D2940">
        <v>55.627391095131102</v>
      </c>
      <c r="E2940">
        <v>35.574693281113298</v>
      </c>
      <c r="F2940">
        <v>0.25236898403904201</v>
      </c>
      <c r="G2940">
        <v>0.49891468207644002</v>
      </c>
      <c r="H2940">
        <v>17.3076323987538</v>
      </c>
      <c r="I2940">
        <v>14.1666666666666</v>
      </c>
    </row>
    <row r="2941" spans="1:9" x14ac:dyDescent="0.25">
      <c r="A2941">
        <v>2939</v>
      </c>
      <c r="B2941">
        <v>63.244824672581302</v>
      </c>
      <c r="C2941">
        <v>160.41978728118701</v>
      </c>
      <c r="D2941">
        <v>49.506873164438602</v>
      </c>
      <c r="E2941">
        <v>8.1092739671820802</v>
      </c>
      <c r="F2941">
        <v>0.36012918141530897</v>
      </c>
      <c r="G2941">
        <v>0.91218476187333097</v>
      </c>
      <c r="H2941">
        <v>15.7237442922374</v>
      </c>
      <c r="I2941">
        <v>3.6627306273062699</v>
      </c>
    </row>
    <row r="2942" spans="1:9" x14ac:dyDescent="0.25">
      <c r="A2942">
        <v>2940</v>
      </c>
      <c r="B2942">
        <v>86.464846980976006</v>
      </c>
      <c r="C2942">
        <v>157.36558204280399</v>
      </c>
      <c r="D2942">
        <v>42.538436925291599</v>
      </c>
      <c r="E2942">
        <v>11.5210458587941</v>
      </c>
      <c r="F2942">
        <v>0.466965197456433</v>
      </c>
      <c r="G2942">
        <v>0.86130416916369501</v>
      </c>
      <c r="H2942">
        <v>12.627000000000001</v>
      </c>
      <c r="I2942">
        <v>3.8641078838174199</v>
      </c>
    </row>
    <row r="2943" spans="1:9" x14ac:dyDescent="0.25">
      <c r="A2943">
        <v>2941</v>
      </c>
      <c r="B2943">
        <v>82.806025369978798</v>
      </c>
      <c r="C2943">
        <v>176.48958995549901</v>
      </c>
      <c r="D2943">
        <v>48.244307048791299</v>
      </c>
      <c r="E2943">
        <v>5.7831725769797</v>
      </c>
      <c r="F2943">
        <v>0.42027181041514</v>
      </c>
      <c r="G2943">
        <v>0.93602916640423395</v>
      </c>
      <c r="H2943">
        <v>14.4676390154968</v>
      </c>
      <c r="I2943">
        <v>2.7791534696228002</v>
      </c>
    </row>
    <row r="2944" spans="1:9" x14ac:dyDescent="0.25">
      <c r="A2944">
        <v>2942</v>
      </c>
      <c r="B2944">
        <v>36.514297140571799</v>
      </c>
      <c r="C2944">
        <v>107.284722222222</v>
      </c>
      <c r="D2944">
        <v>59.4929854417869</v>
      </c>
      <c r="E2944">
        <v>42.2575869575913</v>
      </c>
      <c r="F2944">
        <v>0.20805314016755799</v>
      </c>
      <c r="G2944">
        <v>0.55403068898923502</v>
      </c>
      <c r="H2944">
        <v>16.9490022172949</v>
      </c>
      <c r="I2944">
        <v>15.1724137931034</v>
      </c>
    </row>
    <row r="2945" spans="1:9" x14ac:dyDescent="0.25">
      <c r="A2945">
        <v>2943</v>
      </c>
      <c r="B2945">
        <v>54.091847578563801</v>
      </c>
      <c r="C2945">
        <v>185.36940588083101</v>
      </c>
      <c r="D2945">
        <v>44.269680949367</v>
      </c>
      <c r="E2945">
        <v>7.6199343985661097</v>
      </c>
      <c r="F2945">
        <v>0.32182007716570699</v>
      </c>
      <c r="G2945">
        <v>0.93285048137554605</v>
      </c>
      <c r="H2945">
        <v>13.1215008933889</v>
      </c>
      <c r="I2945">
        <v>3.9582348305752499</v>
      </c>
    </row>
    <row r="2946" spans="1:9" x14ac:dyDescent="0.25">
      <c r="A2946">
        <v>2944</v>
      </c>
      <c r="B2946">
        <v>47.041941024906897</v>
      </c>
      <c r="C2946">
        <v>150.338788018966</v>
      </c>
      <c r="D2946">
        <v>41.223812234549598</v>
      </c>
      <c r="E2946">
        <v>6.8324279993886998</v>
      </c>
      <c r="F2946">
        <v>0.29389289372767102</v>
      </c>
      <c r="G2946">
        <v>0.91090557669026795</v>
      </c>
      <c r="H2946">
        <v>9.1916618413433699</v>
      </c>
      <c r="I2946">
        <v>3.26584201388888</v>
      </c>
    </row>
    <row r="2947" spans="1:9" x14ac:dyDescent="0.25">
      <c r="A2947">
        <v>2945</v>
      </c>
      <c r="B2947">
        <v>69.562448304383693</v>
      </c>
      <c r="C2947">
        <v>201.50056189743799</v>
      </c>
      <c r="D2947">
        <v>51.519144937426198</v>
      </c>
      <c r="E2947">
        <v>3.2761696135694001</v>
      </c>
      <c r="F2947">
        <v>0.37210148765260798</v>
      </c>
      <c r="G2947">
        <v>0.97009071301743299</v>
      </c>
      <c r="H2947">
        <v>15.247032640949501</v>
      </c>
      <c r="I2947">
        <v>2.2671546203110702</v>
      </c>
    </row>
    <row r="2948" spans="1:9" x14ac:dyDescent="0.25">
      <c r="A2948">
        <v>2946</v>
      </c>
      <c r="B2948">
        <v>74.986094316807694</v>
      </c>
      <c r="C2948">
        <v>169.63662581110299</v>
      </c>
      <c r="D2948">
        <v>45.659297105276103</v>
      </c>
      <c r="E2948">
        <v>14.5366954460993</v>
      </c>
      <c r="F2948">
        <v>0.40905213894020098</v>
      </c>
      <c r="G2948">
        <v>0.83964354569065602</v>
      </c>
      <c r="H2948">
        <v>14.0132743362831</v>
      </c>
      <c r="I2948">
        <v>5.0453020134228099</v>
      </c>
    </row>
    <row r="2949" spans="1:9" x14ac:dyDescent="0.25">
      <c r="A2949">
        <v>2947</v>
      </c>
      <c r="B2949">
        <v>72.244610281923698</v>
      </c>
      <c r="C2949">
        <v>148.84007904559701</v>
      </c>
      <c r="D2949">
        <v>47.489208514028803</v>
      </c>
      <c r="E2949">
        <v>7.7305468787975498</v>
      </c>
      <c r="F2949">
        <v>0.39267044530768502</v>
      </c>
      <c r="G2949">
        <v>0.90798726015194098</v>
      </c>
      <c r="H2949">
        <v>15.5568720379146</v>
      </c>
      <c r="I2949">
        <v>3.49791103465224</v>
      </c>
    </row>
    <row r="2950" spans="1:9" x14ac:dyDescent="0.25">
      <c r="A2950">
        <v>2948</v>
      </c>
      <c r="B2950">
        <v>65.185853900944096</v>
      </c>
      <c r="C2950">
        <v>187.63431023315999</v>
      </c>
      <c r="D2950">
        <v>41.779624951326703</v>
      </c>
      <c r="E2950">
        <v>6.4554822255536797</v>
      </c>
      <c r="F2950">
        <v>0.36756833720786403</v>
      </c>
      <c r="G2950">
        <v>0.92147409155781801</v>
      </c>
      <c r="H2950">
        <v>11.894125242091601</v>
      </c>
      <c r="I2950">
        <v>3.1629876020562402</v>
      </c>
    </row>
    <row r="2951" spans="1:9" x14ac:dyDescent="0.25">
      <c r="A2951">
        <v>2949</v>
      </c>
      <c r="B2951">
        <v>92.489031998390004</v>
      </c>
      <c r="C2951">
        <v>156.634022038567</v>
      </c>
      <c r="D2951">
        <v>41.675745823651702</v>
      </c>
      <c r="E2951">
        <v>14.1198198495909</v>
      </c>
      <c r="F2951">
        <v>0.45019682535759697</v>
      </c>
      <c r="G2951">
        <v>0.84066369915248595</v>
      </c>
      <c r="H2951">
        <v>10.310635042081101</v>
      </c>
      <c r="I2951">
        <v>6.0349900596421397</v>
      </c>
    </row>
    <row r="2952" spans="1:9" x14ac:dyDescent="0.25">
      <c r="A2952">
        <v>2950</v>
      </c>
      <c r="B2952">
        <v>47.623662884927001</v>
      </c>
      <c r="C2952">
        <v>173.87401177460001</v>
      </c>
      <c r="D2952">
        <v>48.682841345807503</v>
      </c>
      <c r="E2952">
        <v>7.4070632079443204</v>
      </c>
      <c r="F2952">
        <v>0.28130678649802998</v>
      </c>
      <c r="G2952">
        <v>0.91686617884092803</v>
      </c>
      <c r="H2952">
        <v>14.105806451612899</v>
      </c>
      <c r="I2952">
        <v>2.6652561247216</v>
      </c>
    </row>
    <row r="2953" spans="1:9" x14ac:dyDescent="0.25">
      <c r="A2953">
        <v>2951</v>
      </c>
      <c r="B2953">
        <v>68.222581389979197</v>
      </c>
      <c r="C2953">
        <v>175.939204587223</v>
      </c>
      <c r="D2953">
        <v>38.061354624316103</v>
      </c>
      <c r="E2953">
        <v>5.9109971757716302</v>
      </c>
      <c r="F2953">
        <v>0.42673222382047199</v>
      </c>
      <c r="G2953">
        <v>0.93035962866516597</v>
      </c>
      <c r="H2953">
        <v>10.3159133709981</v>
      </c>
      <c r="I2953">
        <v>2.8674262040393499</v>
      </c>
    </row>
    <row r="2954" spans="1:9" x14ac:dyDescent="0.25">
      <c r="A2954">
        <v>2952</v>
      </c>
      <c r="B2954">
        <v>69.898496974428994</v>
      </c>
      <c r="C2954">
        <v>145.37598321971601</v>
      </c>
      <c r="D2954">
        <v>42.474273677974402</v>
      </c>
      <c r="E2954">
        <v>12.088546142950801</v>
      </c>
      <c r="F2954">
        <v>0.42925514495381401</v>
      </c>
      <c r="G2954">
        <v>0.85073075528203701</v>
      </c>
      <c r="H2954">
        <v>13.5504461221688</v>
      </c>
      <c r="I2954">
        <v>4.0445747800586496</v>
      </c>
    </row>
    <row r="2955" spans="1:9" x14ac:dyDescent="0.25">
      <c r="A2955">
        <v>2953</v>
      </c>
      <c r="B2955">
        <v>71.534638554216798</v>
      </c>
      <c r="C2955">
        <v>178.980310840665</v>
      </c>
      <c r="D2955">
        <v>41.519370031651903</v>
      </c>
      <c r="E2955">
        <v>6.5384751813722399</v>
      </c>
      <c r="F2955">
        <v>0.44547232153263999</v>
      </c>
      <c r="G2955">
        <v>0.92924113381961204</v>
      </c>
      <c r="H2955">
        <v>13.502869440459101</v>
      </c>
      <c r="I2955">
        <v>2.83137381220808</v>
      </c>
    </row>
    <row r="2956" spans="1:9" x14ac:dyDescent="0.25">
      <c r="A2956">
        <v>2954</v>
      </c>
      <c r="B2956">
        <v>68.427162928272097</v>
      </c>
      <c r="C2956">
        <v>150.698493683187</v>
      </c>
      <c r="D2956">
        <v>40.836942523896099</v>
      </c>
      <c r="E2956">
        <v>6.9576473377205801</v>
      </c>
      <c r="F2956">
        <v>0.42604262265287901</v>
      </c>
      <c r="G2956">
        <v>0.91030142378235002</v>
      </c>
      <c r="H2956">
        <v>12.7073837739288</v>
      </c>
      <c r="I2956">
        <v>3.4054263565891398</v>
      </c>
    </row>
    <row r="2957" spans="1:9" x14ac:dyDescent="0.25">
      <c r="A2957">
        <v>2955</v>
      </c>
      <c r="B2957">
        <v>116.280309306821</v>
      </c>
      <c r="C2957">
        <v>183.933967466225</v>
      </c>
      <c r="D2957">
        <v>34.640439901157698</v>
      </c>
      <c r="E2957">
        <v>5.8704000204387103</v>
      </c>
      <c r="F2957">
        <v>0.58511962068651502</v>
      </c>
      <c r="G2957">
        <v>0.93684758847204097</v>
      </c>
      <c r="H2957">
        <v>12.450639853747701</v>
      </c>
      <c r="I2957">
        <v>3.00104004160166</v>
      </c>
    </row>
    <row r="2958" spans="1:9" x14ac:dyDescent="0.25">
      <c r="A2958">
        <v>2956</v>
      </c>
      <c r="B2958">
        <v>101.03214695752</v>
      </c>
      <c r="C2958">
        <v>134.119572478289</v>
      </c>
      <c r="D2958">
        <v>37.071373298102799</v>
      </c>
      <c r="E2958">
        <v>22.9971377085641</v>
      </c>
      <c r="F2958">
        <v>0.52991232676081002</v>
      </c>
      <c r="G2958">
        <v>0.77619609584622795</v>
      </c>
      <c r="H2958">
        <v>11.000975609756001</v>
      </c>
      <c r="I2958">
        <v>9.4438902743142101</v>
      </c>
    </row>
    <row r="2959" spans="1:9" x14ac:dyDescent="0.25">
      <c r="A2959">
        <v>2957</v>
      </c>
      <c r="B2959">
        <v>104.72062740455701</v>
      </c>
      <c r="C2959">
        <v>126.356481481481</v>
      </c>
      <c r="D2959">
        <v>35.378903489322603</v>
      </c>
      <c r="E2959">
        <v>16.469270210989201</v>
      </c>
      <c r="F2959">
        <v>0.55697430624806998</v>
      </c>
      <c r="G2959">
        <v>0.76535586091229002</v>
      </c>
      <c r="H2959">
        <v>11.6979792463134</v>
      </c>
      <c r="I2959">
        <v>6.0933333333333302</v>
      </c>
    </row>
    <row r="2960" spans="1:9" x14ac:dyDescent="0.25">
      <c r="A2960">
        <v>2958</v>
      </c>
      <c r="B2960">
        <v>108.658484976724</v>
      </c>
      <c r="C2960">
        <v>151.65012146643099</v>
      </c>
      <c r="D2960">
        <v>36.945090284210799</v>
      </c>
      <c r="E2960">
        <v>7.8097161091174501</v>
      </c>
      <c r="F2960">
        <v>0.56022675694153401</v>
      </c>
      <c r="G2960">
        <v>0.91847243711945104</v>
      </c>
      <c r="H2960">
        <v>13.7250996015936</v>
      </c>
      <c r="I2960">
        <v>3.1688500727802</v>
      </c>
    </row>
    <row r="2961" spans="1:9" x14ac:dyDescent="0.25">
      <c r="A2961">
        <v>2959</v>
      </c>
      <c r="B2961">
        <v>92.973922114047198</v>
      </c>
      <c r="C2961">
        <v>174.82915160535799</v>
      </c>
      <c r="D2961">
        <v>40.191313993587499</v>
      </c>
      <c r="E2961">
        <v>9.6499177974275998</v>
      </c>
      <c r="F2961">
        <v>0.49401688480121397</v>
      </c>
      <c r="G2961">
        <v>0.90251022756402699</v>
      </c>
      <c r="H2961">
        <v>12.9942329873125</v>
      </c>
      <c r="I2961">
        <v>4.6051386071670004</v>
      </c>
    </row>
    <row r="2962" spans="1:9" x14ac:dyDescent="0.25">
      <c r="A2962">
        <v>2960</v>
      </c>
      <c r="B2962">
        <v>112.300802703844</v>
      </c>
      <c r="C2962">
        <v>162.76427614757</v>
      </c>
      <c r="D2962">
        <v>35.5132597092691</v>
      </c>
      <c r="E2962">
        <v>10.7864609192195</v>
      </c>
      <c r="F2962">
        <v>0.52718751232971905</v>
      </c>
      <c r="G2962">
        <v>0.88700567496372795</v>
      </c>
      <c r="H2962">
        <v>7.6192696192696197</v>
      </c>
      <c r="I2962">
        <v>4.07538091419406</v>
      </c>
    </row>
    <row r="2963" spans="1:9" x14ac:dyDescent="0.25">
      <c r="A2963">
        <v>2961</v>
      </c>
      <c r="B2963">
        <v>145.09274515014599</v>
      </c>
      <c r="C2963">
        <v>160.49840182648401</v>
      </c>
      <c r="D2963">
        <v>16.725740983687999</v>
      </c>
      <c r="E2963">
        <v>6.9975715715522302</v>
      </c>
      <c r="F2963">
        <v>0.77691018475588902</v>
      </c>
      <c r="G2963">
        <v>0.905690730130981</v>
      </c>
      <c r="H2963">
        <v>5.6578498293515302</v>
      </c>
      <c r="I2963">
        <v>2.7993790303319801</v>
      </c>
    </row>
    <row r="2964" spans="1:9" x14ac:dyDescent="0.25">
      <c r="A2964">
        <v>2962</v>
      </c>
      <c r="B2964">
        <v>81.966140904311203</v>
      </c>
      <c r="C2964">
        <v>134.05538868196501</v>
      </c>
      <c r="D2964">
        <v>34.338187728796598</v>
      </c>
      <c r="E2964">
        <v>7.4054275672341197</v>
      </c>
      <c r="F2964">
        <v>0.48097197510324002</v>
      </c>
      <c r="G2964">
        <v>0.89200463934668495</v>
      </c>
      <c r="H2964">
        <v>10.228719467061399</v>
      </c>
      <c r="I2964">
        <v>3.9173084718281301</v>
      </c>
    </row>
    <row r="2965" spans="1:9" x14ac:dyDescent="0.25">
      <c r="A2965">
        <v>2963</v>
      </c>
      <c r="B2965">
        <v>57.172935779816498</v>
      </c>
      <c r="C2965">
        <v>173.05751662647</v>
      </c>
      <c r="D2965">
        <v>42.964788458106099</v>
      </c>
      <c r="E2965">
        <v>5.8635703096493996</v>
      </c>
      <c r="F2965">
        <v>0.33639660041284303</v>
      </c>
      <c r="G2965">
        <v>0.93112245257665005</v>
      </c>
      <c r="H2965">
        <v>10.9102141680395</v>
      </c>
      <c r="I2965">
        <v>3.0062565172054199</v>
      </c>
    </row>
    <row r="2966" spans="1:9" x14ac:dyDescent="0.25">
      <c r="A2966">
        <v>2964</v>
      </c>
      <c r="B2966">
        <v>88.897210430563902</v>
      </c>
      <c r="C2966">
        <v>142.53672372120499</v>
      </c>
      <c r="D2966">
        <v>29.197121466429099</v>
      </c>
      <c r="E2966">
        <v>4.7621398590339297</v>
      </c>
      <c r="F2966">
        <v>0.53303126685382296</v>
      </c>
      <c r="G2966">
        <v>0.93700287878944399</v>
      </c>
      <c r="H2966">
        <v>6.8713418001104296</v>
      </c>
      <c r="I2966">
        <v>2.7025382840360801</v>
      </c>
    </row>
    <row r="2967" spans="1:9" x14ac:dyDescent="0.25">
      <c r="A2967">
        <v>2965</v>
      </c>
      <c r="B2967">
        <v>98.375695732838594</v>
      </c>
      <c r="C2967">
        <v>177.92872273429799</v>
      </c>
      <c r="D2967">
        <v>26.573782734123402</v>
      </c>
      <c r="E2967">
        <v>4.17867302505626</v>
      </c>
      <c r="F2967">
        <v>0.59506669793322398</v>
      </c>
      <c r="G2967">
        <v>0.95534213383951005</v>
      </c>
      <c r="H2967">
        <v>5.7558441558441498</v>
      </c>
      <c r="I2967">
        <v>2.4991628296358299</v>
      </c>
    </row>
    <row r="2968" spans="1:9" x14ac:dyDescent="0.25">
      <c r="A2968">
        <v>2966</v>
      </c>
      <c r="B2968">
        <v>112.020464263897</v>
      </c>
      <c r="C2968">
        <v>102.10844748858401</v>
      </c>
      <c r="D2968">
        <v>37.325462083481199</v>
      </c>
      <c r="E2968">
        <v>35.133905458022397</v>
      </c>
      <c r="F2968">
        <v>0.55499728121872705</v>
      </c>
      <c r="G2968">
        <v>0.616055903481316</v>
      </c>
      <c r="H2968">
        <v>11.4342235410484</v>
      </c>
      <c r="I2968">
        <v>12.381097560975601</v>
      </c>
    </row>
    <row r="2969" spans="1:9" x14ac:dyDescent="0.25">
      <c r="A2969">
        <v>2967</v>
      </c>
      <c r="B2969">
        <v>83.9888049986982</v>
      </c>
      <c r="C2969">
        <v>162.34315521223201</v>
      </c>
      <c r="D2969">
        <v>39.407473159051598</v>
      </c>
      <c r="E2969">
        <v>8.6108248151129203</v>
      </c>
      <c r="F2969">
        <v>0.42797360685289498</v>
      </c>
      <c r="G2969">
        <v>0.92606265089967998</v>
      </c>
      <c r="H2969">
        <v>9.9659413434247792</v>
      </c>
      <c r="I2969">
        <v>3.8340320591861898</v>
      </c>
    </row>
    <row r="2970" spans="1:9" x14ac:dyDescent="0.25">
      <c r="A2970">
        <v>2968</v>
      </c>
      <c r="B2970">
        <v>62.610961018911603</v>
      </c>
      <c r="C2970">
        <v>184.30471460107199</v>
      </c>
      <c r="D2970">
        <v>51.321456724834498</v>
      </c>
      <c r="E2970">
        <v>5.2504313813285099</v>
      </c>
      <c r="F2970">
        <v>0.36508231125503199</v>
      </c>
      <c r="G2970">
        <v>0.94170389510852803</v>
      </c>
      <c r="H2970">
        <v>16.943661971830899</v>
      </c>
      <c r="I2970">
        <v>2.6623451454912099</v>
      </c>
    </row>
    <row r="2971" spans="1:9" x14ac:dyDescent="0.25">
      <c r="A2971">
        <v>2969</v>
      </c>
      <c r="B2971">
        <v>52.428899668113303</v>
      </c>
      <c r="C2971">
        <v>165.31513201476201</v>
      </c>
      <c r="D2971">
        <v>47.424963014571198</v>
      </c>
      <c r="E2971">
        <v>5.6987202686440996</v>
      </c>
      <c r="F2971">
        <v>0.314193090774738</v>
      </c>
      <c r="G2971">
        <v>0.92288665253878599</v>
      </c>
      <c r="H2971">
        <v>14.322080291970799</v>
      </c>
      <c r="I2971">
        <v>2.76893453145057</v>
      </c>
    </row>
    <row r="2972" spans="1:9" x14ac:dyDescent="0.25">
      <c r="A2972">
        <v>2970</v>
      </c>
      <c r="B2972">
        <v>52.509271399138399</v>
      </c>
      <c r="C2972">
        <v>146.945333333333</v>
      </c>
      <c r="D2972">
        <v>49.564083458009101</v>
      </c>
      <c r="E2972">
        <v>18.921947879527501</v>
      </c>
      <c r="F2972">
        <v>0.31809875608216598</v>
      </c>
      <c r="G2972">
        <v>0.77031789790563299</v>
      </c>
      <c r="H2972">
        <v>14.620327868852399</v>
      </c>
      <c r="I2972">
        <v>5.84829329962073</v>
      </c>
    </row>
    <row r="2973" spans="1:9" x14ac:dyDescent="0.25">
      <c r="A2973">
        <v>2971</v>
      </c>
      <c r="B2973">
        <v>43.4227010774242</v>
      </c>
      <c r="C2973">
        <v>137.30996455297301</v>
      </c>
      <c r="D2973">
        <v>53.6397975176423</v>
      </c>
      <c r="E2973">
        <v>14.8156691591638</v>
      </c>
      <c r="F2973">
        <v>0.255380250245343</v>
      </c>
      <c r="G2973">
        <v>0.79498910438512804</v>
      </c>
      <c r="H2973">
        <v>15.238227146814401</v>
      </c>
      <c r="I2973">
        <v>4.5626466447677103</v>
      </c>
    </row>
    <row r="2974" spans="1:9" x14ac:dyDescent="0.25">
      <c r="A2974">
        <v>2972</v>
      </c>
      <c r="B2974">
        <v>124.975453934095</v>
      </c>
      <c r="C2974">
        <v>189.700038654812</v>
      </c>
      <c r="D2974">
        <v>33.340742639228999</v>
      </c>
      <c r="E2974">
        <v>4.98452034380594</v>
      </c>
      <c r="F2974">
        <v>0.65587426228023904</v>
      </c>
      <c r="G2974">
        <v>0.94339390373437504</v>
      </c>
      <c r="H2974">
        <v>15.4175715695952</v>
      </c>
      <c r="I2974">
        <v>2.64475247524752</v>
      </c>
    </row>
    <row r="2975" spans="1:9" x14ac:dyDescent="0.25">
      <c r="A2975">
        <v>2973</v>
      </c>
      <c r="B2975">
        <v>39.958785249457698</v>
      </c>
      <c r="C2975">
        <v>156.867011810386</v>
      </c>
      <c r="D2975">
        <v>56.8451859486728</v>
      </c>
      <c r="E2975">
        <v>9.7271710819944701</v>
      </c>
      <c r="F2975">
        <v>0.233853436457132</v>
      </c>
      <c r="G2975">
        <v>0.90102464927204295</v>
      </c>
      <c r="H2975">
        <v>16.678979771327999</v>
      </c>
      <c r="I2975">
        <v>4.0321802091713597</v>
      </c>
    </row>
    <row r="2976" spans="1:9" x14ac:dyDescent="0.25">
      <c r="A2976">
        <v>2974</v>
      </c>
      <c r="B2976">
        <v>93.151137197358693</v>
      </c>
      <c r="C2976">
        <v>127.268847227762</v>
      </c>
      <c r="D2976">
        <v>42.499199529736401</v>
      </c>
      <c r="E2976">
        <v>10.9072822522492</v>
      </c>
      <c r="F2976">
        <v>0.47483339959351101</v>
      </c>
      <c r="G2976">
        <v>0.83834881595704103</v>
      </c>
      <c r="H2976">
        <v>12.3389380530973</v>
      </c>
      <c r="I2976">
        <v>4.4742785445420301</v>
      </c>
    </row>
    <row r="2977" spans="1:9" x14ac:dyDescent="0.25">
      <c r="A2977">
        <v>2975</v>
      </c>
      <c r="B2977">
        <v>68.936907582938304</v>
      </c>
      <c r="C2977">
        <v>187.438596491228</v>
      </c>
      <c r="D2977">
        <v>49.327849101070299</v>
      </c>
      <c r="E2977">
        <v>4.6238212984783802</v>
      </c>
      <c r="F2977">
        <v>0.388542298947742</v>
      </c>
      <c r="G2977">
        <v>0.94537402977624796</v>
      </c>
      <c r="H2977">
        <v>15.601601601601599</v>
      </c>
      <c r="I2977">
        <v>2.4953232176262699</v>
      </c>
    </row>
    <row r="2978" spans="1:9" x14ac:dyDescent="0.25">
      <c r="A2978">
        <v>2976</v>
      </c>
      <c r="B2978">
        <v>84.688426590148197</v>
      </c>
      <c r="C2978">
        <v>170.47536652333801</v>
      </c>
      <c r="D2978">
        <v>44.381694365149698</v>
      </c>
      <c r="E2978">
        <v>6.2585682153897402</v>
      </c>
      <c r="F2978">
        <v>0.47203706084057501</v>
      </c>
      <c r="G2978">
        <v>0.93009132448918597</v>
      </c>
      <c r="H2978">
        <v>16.869224745497199</v>
      </c>
      <c r="I2978">
        <v>2.5506416131988998</v>
      </c>
    </row>
    <row r="2979" spans="1:9" x14ac:dyDescent="0.25">
      <c r="A2979">
        <v>2977</v>
      </c>
      <c r="B2979">
        <v>74.047841913676507</v>
      </c>
      <c r="C2979">
        <v>177.85077751196101</v>
      </c>
      <c r="D2979">
        <v>45.668582213153002</v>
      </c>
      <c r="E2979">
        <v>4.0691941682648203</v>
      </c>
      <c r="F2979">
        <v>0.40745483886112399</v>
      </c>
      <c r="G2979">
        <v>0.95479439217603601</v>
      </c>
      <c r="H2979">
        <v>14.2396396396396</v>
      </c>
      <c r="I2979">
        <v>2.55904730400264</v>
      </c>
    </row>
    <row r="2980" spans="1:9" x14ac:dyDescent="0.25">
      <c r="A2980">
        <v>2978</v>
      </c>
      <c r="B2980">
        <v>71.225338007010507</v>
      </c>
      <c r="C2980">
        <v>174.37086404265301</v>
      </c>
      <c r="D2980">
        <v>46.409691925744802</v>
      </c>
      <c r="E2980">
        <v>6.4801066980095001</v>
      </c>
      <c r="F2980">
        <v>0.39692249482031999</v>
      </c>
      <c r="G2980">
        <v>0.92238728497677203</v>
      </c>
      <c r="H2980">
        <v>13.8022355975924</v>
      </c>
      <c r="I2980">
        <v>2.8388067870826399</v>
      </c>
    </row>
    <row r="2981" spans="1:9" x14ac:dyDescent="0.25">
      <c r="A2981">
        <v>2979</v>
      </c>
      <c r="B2981">
        <v>58.349585661977201</v>
      </c>
      <c r="C2981">
        <v>178.64537103932199</v>
      </c>
      <c r="D2981">
        <v>43.247332680147998</v>
      </c>
      <c r="E2981">
        <v>6.5240645237920596</v>
      </c>
      <c r="F2981">
        <v>0.36543966822645801</v>
      </c>
      <c r="G2981">
        <v>0.92452718421423796</v>
      </c>
      <c r="H2981">
        <v>14.500692520775599</v>
      </c>
      <c r="I2981">
        <v>2.9593695271453502</v>
      </c>
    </row>
    <row r="2982" spans="1:9" x14ac:dyDescent="0.25">
      <c r="A2982">
        <v>2980</v>
      </c>
      <c r="B2982">
        <v>73.824375167965599</v>
      </c>
      <c r="C2982">
        <v>169.83435699360399</v>
      </c>
      <c r="D2982">
        <v>32.429982433907902</v>
      </c>
      <c r="E2982">
        <v>4.9764158430257099</v>
      </c>
      <c r="F2982">
        <v>0.46921672367843997</v>
      </c>
      <c r="G2982">
        <v>0.94102383007962498</v>
      </c>
      <c r="H2982">
        <v>11.443902439024299</v>
      </c>
      <c r="I2982">
        <v>2.6172014260249501</v>
      </c>
    </row>
    <row r="2983" spans="1:9" x14ac:dyDescent="0.25">
      <c r="A2983">
        <v>2981</v>
      </c>
      <c r="B2983">
        <v>69.988871027575101</v>
      </c>
      <c r="C2983">
        <v>168.91082256034699</v>
      </c>
      <c r="D2983">
        <v>36.188755291577401</v>
      </c>
      <c r="E2983">
        <v>5.2161511632333601</v>
      </c>
      <c r="F2983">
        <v>0.45460861781178602</v>
      </c>
      <c r="G2983">
        <v>0.93432914772790099</v>
      </c>
      <c r="H2983">
        <v>13.8346265761396</v>
      </c>
      <c r="I2983">
        <v>2.7342321755027399</v>
      </c>
    </row>
    <row r="2984" spans="1:9" x14ac:dyDescent="0.25">
      <c r="A2984">
        <v>2982</v>
      </c>
      <c r="B2984">
        <v>29.697233201581</v>
      </c>
      <c r="C2984">
        <v>169.37822833695299</v>
      </c>
      <c r="D2984">
        <v>48.812571185828503</v>
      </c>
      <c r="E2984">
        <v>15.2132982897287</v>
      </c>
      <c r="F2984">
        <v>0.21838868437848399</v>
      </c>
      <c r="G2984">
        <v>0.890413744370816</v>
      </c>
      <c r="H2984">
        <v>14.953139643861199</v>
      </c>
      <c r="I2984">
        <v>5.0536113179448998</v>
      </c>
    </row>
    <row r="2985" spans="1:9" x14ac:dyDescent="0.25">
      <c r="A2985">
        <v>2983</v>
      </c>
      <c r="B2985">
        <v>45.043896047171799</v>
      </c>
      <c r="C2985">
        <v>152.85534776213399</v>
      </c>
      <c r="D2985">
        <v>40.275401273316199</v>
      </c>
      <c r="E2985">
        <v>7.3463250267364604</v>
      </c>
      <c r="F2985">
        <v>0.34964610378250399</v>
      </c>
      <c r="G2985">
        <v>0.91709478271159395</v>
      </c>
      <c r="H2985">
        <v>13.2253846153846</v>
      </c>
      <c r="I2985">
        <v>3.5486146962656999</v>
      </c>
    </row>
    <row r="2986" spans="1:9" x14ac:dyDescent="0.25">
      <c r="A2986">
        <v>2984</v>
      </c>
      <c r="B2986">
        <v>46.183452458306199</v>
      </c>
      <c r="C2986">
        <v>149.720689208446</v>
      </c>
      <c r="D2986">
        <v>38.572127502373398</v>
      </c>
      <c r="E2986">
        <v>18.411987809169698</v>
      </c>
      <c r="F2986">
        <v>0.35660372623151798</v>
      </c>
      <c r="G2986">
        <v>0.80879052641829996</v>
      </c>
      <c r="H2986">
        <v>12.4777021919879</v>
      </c>
      <c r="I2986">
        <v>5.8906864888500197</v>
      </c>
    </row>
    <row r="2987" spans="1:9" x14ac:dyDescent="0.25">
      <c r="A2987">
        <v>2985</v>
      </c>
      <c r="B2987">
        <v>42.265847932093102</v>
      </c>
      <c r="C2987">
        <v>166.10398133294399</v>
      </c>
      <c r="D2987">
        <v>39.9478993201026</v>
      </c>
      <c r="E2987">
        <v>12.901657230712701</v>
      </c>
      <c r="F2987">
        <v>0.32988783962368101</v>
      </c>
      <c r="G2987">
        <v>0.83945070820845402</v>
      </c>
      <c r="H2987">
        <v>12.261498028909299</v>
      </c>
      <c r="I2987">
        <v>4.5867768595041296</v>
      </c>
    </row>
    <row r="2988" spans="1:9" x14ac:dyDescent="0.25">
      <c r="A2988">
        <v>2986</v>
      </c>
      <c r="B2988">
        <v>30.6892715231788</v>
      </c>
      <c r="C2988">
        <v>143.39806576402299</v>
      </c>
      <c r="D2988">
        <v>46.195005106642903</v>
      </c>
      <c r="E2988">
        <v>6.4926709673932503</v>
      </c>
      <c r="F2988">
        <v>0.23832892218649401</v>
      </c>
      <c r="G2988">
        <v>0.909003098928306</v>
      </c>
      <c r="H2988">
        <v>13.9871086556169</v>
      </c>
      <c r="I2988">
        <v>3.3100775193798402</v>
      </c>
    </row>
    <row r="2989" spans="1:9" x14ac:dyDescent="0.25">
      <c r="A2989">
        <v>2987</v>
      </c>
      <c r="B2989">
        <v>95.850998890122</v>
      </c>
      <c r="C2989">
        <v>176.26796894565399</v>
      </c>
      <c r="D2989">
        <v>46.709415639670198</v>
      </c>
      <c r="E2989">
        <v>14.3992190410071</v>
      </c>
      <c r="F2989">
        <v>0.46295242779157397</v>
      </c>
      <c r="G2989">
        <v>0.86331820905226297</v>
      </c>
      <c r="H2989">
        <v>14.0732673267326</v>
      </c>
      <c r="I2989">
        <v>5.0823774765380598</v>
      </c>
    </row>
    <row r="2990" spans="1:9" x14ac:dyDescent="0.25">
      <c r="A2990">
        <v>2988</v>
      </c>
      <c r="B2990">
        <v>45.068986948415102</v>
      </c>
      <c r="C2990">
        <v>198.27175270607799</v>
      </c>
      <c r="D2990">
        <v>18.814722487934201</v>
      </c>
      <c r="E2990">
        <v>5.9148498485199701</v>
      </c>
      <c r="F2990">
        <v>0.45154205883814602</v>
      </c>
      <c r="G2990">
        <v>0.94281962656614904</v>
      </c>
      <c r="H2990">
        <v>4.89481115425344</v>
      </c>
      <c r="I2990">
        <v>2.5913663034367098</v>
      </c>
    </row>
    <row r="2991" spans="1:9" x14ac:dyDescent="0.25">
      <c r="A2991">
        <v>2989</v>
      </c>
      <c r="B2991">
        <v>44.3981611618646</v>
      </c>
      <c r="C2991">
        <v>146.04455869751499</v>
      </c>
      <c r="D2991">
        <v>17.471241622520701</v>
      </c>
      <c r="E2991">
        <v>15.4166820373008</v>
      </c>
      <c r="F2991">
        <v>0.46143657456187698</v>
      </c>
      <c r="G2991">
        <v>0.836233746830508</v>
      </c>
      <c r="H2991">
        <v>4.6490939044481001</v>
      </c>
      <c r="I2991">
        <v>5.5698689956331799</v>
      </c>
    </row>
    <row r="2992" spans="1:9" x14ac:dyDescent="0.25">
      <c r="A2992">
        <v>2990</v>
      </c>
      <c r="B2992">
        <v>34.881988760834297</v>
      </c>
      <c r="C2992">
        <v>192.285068543905</v>
      </c>
      <c r="D2992">
        <v>28.812223403532698</v>
      </c>
      <c r="E2992">
        <v>5.7248587001273403</v>
      </c>
      <c r="F2992">
        <v>0.33577409724954599</v>
      </c>
      <c r="G2992">
        <v>0.93882665605308002</v>
      </c>
      <c r="H2992">
        <v>6.2650412898151702</v>
      </c>
      <c r="I2992">
        <v>2.5762603701340101</v>
      </c>
    </row>
    <row r="2993" spans="1:9" x14ac:dyDescent="0.25">
      <c r="A2993">
        <v>2991</v>
      </c>
      <c r="B2993">
        <v>33.998673959887199</v>
      </c>
      <c r="C2993">
        <v>179.19803006739201</v>
      </c>
      <c r="D2993">
        <v>30.311687969058799</v>
      </c>
      <c r="E2993">
        <v>3.41596955390769</v>
      </c>
      <c r="F2993">
        <v>0.29395745914840099</v>
      </c>
      <c r="G2993">
        <v>0.95837948493967096</v>
      </c>
      <c r="H2993">
        <v>6.6699867197875102</v>
      </c>
      <c r="I2993">
        <v>2.3340909090909001</v>
      </c>
    </row>
    <row r="2994" spans="1:9" x14ac:dyDescent="0.25">
      <c r="A2994">
        <v>2992</v>
      </c>
      <c r="B2994">
        <v>37.937799043062199</v>
      </c>
      <c r="C2994">
        <v>152.58860819377401</v>
      </c>
      <c r="D2994">
        <v>27.4152560844602</v>
      </c>
      <c r="E2994">
        <v>14.194897878212799</v>
      </c>
      <c r="F2994">
        <v>0.33990497579156798</v>
      </c>
      <c r="G2994">
        <v>0.84965247610314598</v>
      </c>
      <c r="H2994">
        <v>6.1222901612006604</v>
      </c>
      <c r="I2994">
        <v>5.9056379821958398</v>
      </c>
    </row>
    <row r="2995" spans="1:9" x14ac:dyDescent="0.25">
      <c r="A2995">
        <v>2993</v>
      </c>
      <c r="B2995">
        <v>50.2891358291077</v>
      </c>
      <c r="C2995">
        <v>171.06323197041201</v>
      </c>
      <c r="D2995">
        <v>25.289038574580299</v>
      </c>
      <c r="E2995">
        <v>6.1861896565070102</v>
      </c>
      <c r="F2995">
        <v>0.46411623017461401</v>
      </c>
      <c r="G2995">
        <v>0.93904845082966604</v>
      </c>
      <c r="H2995">
        <v>6.1703341483292498</v>
      </c>
      <c r="I2995">
        <v>2.9621438533572402</v>
      </c>
    </row>
    <row r="2996" spans="1:9" x14ac:dyDescent="0.25">
      <c r="A2996">
        <v>2994</v>
      </c>
      <c r="B2996">
        <v>40.7822304244661</v>
      </c>
      <c r="C2996">
        <v>173.74783505154599</v>
      </c>
      <c r="D2996">
        <v>28.161409912477399</v>
      </c>
      <c r="E2996">
        <v>9.8351192718496296</v>
      </c>
      <c r="F2996">
        <v>0.37356740094441399</v>
      </c>
      <c r="G2996">
        <v>0.87856288560753304</v>
      </c>
      <c r="H2996">
        <v>6.1306974190005397</v>
      </c>
      <c r="I2996">
        <v>3.28367783321454</v>
      </c>
    </row>
    <row r="2997" spans="1:9" x14ac:dyDescent="0.25">
      <c r="A2997">
        <v>2995</v>
      </c>
      <c r="B2997">
        <v>37.216402760860703</v>
      </c>
      <c r="C2997">
        <v>185.02959943282499</v>
      </c>
      <c r="D2997">
        <v>27.2593653028371</v>
      </c>
      <c r="E2997">
        <v>8.1197933886196498</v>
      </c>
      <c r="F2997">
        <v>0.32783086584837201</v>
      </c>
      <c r="G2997">
        <v>0.91237590312082595</v>
      </c>
      <c r="H2997">
        <v>6.0849528039977701</v>
      </c>
      <c r="I2997">
        <v>2.7033588293980699</v>
      </c>
    </row>
    <row r="2998" spans="1:9" x14ac:dyDescent="0.25">
      <c r="A2998">
        <v>2996</v>
      </c>
      <c r="B2998">
        <v>80.728260869565204</v>
      </c>
      <c r="C2998">
        <v>195.73377045306799</v>
      </c>
      <c r="D2998">
        <v>27.223953023562299</v>
      </c>
      <c r="E2998">
        <v>5.4374582451783597</v>
      </c>
      <c r="F2998">
        <v>0.52673567762331897</v>
      </c>
      <c r="G2998">
        <v>0.93840401898773596</v>
      </c>
      <c r="H2998">
        <v>6.5795174790743403</v>
      </c>
      <c r="I2998">
        <v>2.5824504836480799</v>
      </c>
    </row>
    <row r="2999" spans="1:9" x14ac:dyDescent="0.25">
      <c r="A2999">
        <v>2997</v>
      </c>
      <c r="B2999">
        <v>47.101684470008202</v>
      </c>
      <c r="C2999">
        <v>179.56758643152901</v>
      </c>
      <c r="D2999">
        <v>36.646635754865301</v>
      </c>
      <c r="E2999">
        <v>7.1310942006099296</v>
      </c>
      <c r="F2999">
        <v>0.313273657556565</v>
      </c>
      <c r="G2999">
        <v>0.929231900919123</v>
      </c>
      <c r="H2999">
        <v>7.90952762209767</v>
      </c>
      <c r="I2999">
        <v>3.1020294172407299</v>
      </c>
    </row>
    <row r="3000" spans="1:9" x14ac:dyDescent="0.25">
      <c r="A3000">
        <v>2998</v>
      </c>
      <c r="B3000">
        <v>51.912794243200302</v>
      </c>
      <c r="C3000">
        <v>194.94123283296</v>
      </c>
      <c r="D3000">
        <v>39.2427867968076</v>
      </c>
      <c r="E3000">
        <v>5.7834180352609197</v>
      </c>
      <c r="F3000">
        <v>0.35173542361115101</v>
      </c>
      <c r="G3000">
        <v>0.94750821564143495</v>
      </c>
      <c r="H3000">
        <v>8.5898082744702293</v>
      </c>
      <c r="I3000">
        <v>3.1136469492314802</v>
      </c>
    </row>
    <row r="3001" spans="1:9" x14ac:dyDescent="0.25">
      <c r="A3001">
        <v>2999</v>
      </c>
      <c r="B3001">
        <v>50.968623722367397</v>
      </c>
      <c r="C3001">
        <v>139.13538149898699</v>
      </c>
      <c r="D3001">
        <v>45.6197220707353</v>
      </c>
      <c r="E3001">
        <v>5.05681740460013</v>
      </c>
      <c r="F3001">
        <v>0.32036023379776801</v>
      </c>
      <c r="G3001">
        <v>0.93082725894477503</v>
      </c>
      <c r="H3001">
        <v>12.5091703056768</v>
      </c>
      <c r="I3001">
        <v>3.11014884979702</v>
      </c>
    </row>
    <row r="3002" spans="1:9" x14ac:dyDescent="0.25">
      <c r="A3002">
        <v>3000</v>
      </c>
      <c r="B3002">
        <v>57.672137710168101</v>
      </c>
      <c r="C3002">
        <v>161.478565946716</v>
      </c>
      <c r="D3002">
        <v>49.086510067862001</v>
      </c>
      <c r="E3002">
        <v>7.8066191687401298</v>
      </c>
      <c r="F3002">
        <v>0.34949250978457902</v>
      </c>
      <c r="G3002">
        <v>0.90528240851067199</v>
      </c>
      <c r="H3002">
        <v>15.030213706705901</v>
      </c>
      <c r="I3002">
        <v>2.9883293710827701</v>
      </c>
    </row>
    <row r="3003" spans="1:9" x14ac:dyDescent="0.25">
      <c r="A3003">
        <v>3001</v>
      </c>
      <c r="B3003">
        <v>40.960878344270498</v>
      </c>
      <c r="C3003">
        <v>167.812351029252</v>
      </c>
      <c r="D3003">
        <v>43.172561612358699</v>
      </c>
      <c r="E3003">
        <v>7.4133565143932598</v>
      </c>
      <c r="F3003">
        <v>0.27402410048490899</v>
      </c>
      <c r="G3003">
        <v>0.90269803367248302</v>
      </c>
      <c r="H3003">
        <v>10.1056191467221</v>
      </c>
      <c r="I3003">
        <v>2.8620971032231699</v>
      </c>
    </row>
    <row r="3004" spans="1:9" x14ac:dyDescent="0.25">
      <c r="A3004">
        <v>3002</v>
      </c>
      <c r="B3004">
        <v>67.193998109640802</v>
      </c>
      <c r="C3004">
        <v>172.83697340765701</v>
      </c>
      <c r="D3004">
        <v>40.758300842322697</v>
      </c>
      <c r="E3004">
        <v>10.454730945500399</v>
      </c>
      <c r="F3004">
        <v>0.401231344426209</v>
      </c>
      <c r="G3004">
        <v>0.89251796940316797</v>
      </c>
      <c r="H3004">
        <v>10.475423728813499</v>
      </c>
      <c r="I3004">
        <v>3.9919120025881498</v>
      </c>
    </row>
    <row r="3005" spans="1:9" x14ac:dyDescent="0.25">
      <c r="A3005">
        <v>3003</v>
      </c>
      <c r="B3005">
        <v>94.990231362467796</v>
      </c>
      <c r="C3005">
        <v>192.32751447178001</v>
      </c>
      <c r="D3005">
        <v>36.170597428838903</v>
      </c>
      <c r="E3005">
        <v>4.4883373676564702</v>
      </c>
      <c r="F3005">
        <v>0.49425485476062297</v>
      </c>
      <c r="G3005">
        <v>0.95097839804235296</v>
      </c>
      <c r="H3005">
        <v>7.3393665158371002</v>
      </c>
      <c r="I3005">
        <v>2.5804615871008498</v>
      </c>
    </row>
    <row r="3006" spans="1:9" x14ac:dyDescent="0.25">
      <c r="A3006">
        <v>3004</v>
      </c>
      <c r="B3006">
        <v>48.414072679889898</v>
      </c>
      <c r="C3006">
        <v>183.58760007447401</v>
      </c>
      <c r="D3006">
        <v>43.513335949513397</v>
      </c>
      <c r="E3006">
        <v>11.0480550268123</v>
      </c>
      <c r="F3006">
        <v>0.32285613818477499</v>
      </c>
      <c r="G3006">
        <v>0.874065199337968</v>
      </c>
      <c r="H3006">
        <v>10.563492063491999</v>
      </c>
      <c r="I3006">
        <v>3.60904092852779</v>
      </c>
    </row>
    <row r="3007" spans="1:9" x14ac:dyDescent="0.25">
      <c r="A3007">
        <v>3005</v>
      </c>
      <c r="B3007">
        <v>88.857541250290495</v>
      </c>
      <c r="C3007">
        <v>145.90385215708301</v>
      </c>
      <c r="D3007">
        <v>39.777620195441997</v>
      </c>
      <c r="E3007">
        <v>8.3653664450222305</v>
      </c>
      <c r="F3007">
        <v>0.46481491957669202</v>
      </c>
      <c r="G3007">
        <v>0.90063599185197096</v>
      </c>
      <c r="H3007">
        <v>9.0979911807937199</v>
      </c>
      <c r="I3007">
        <v>3.9664400087738501</v>
      </c>
    </row>
    <row r="3008" spans="1:9" x14ac:dyDescent="0.25">
      <c r="A3008">
        <v>3006</v>
      </c>
      <c r="B3008">
        <v>43.367860262008698</v>
      </c>
      <c r="C3008">
        <v>171.82282802057699</v>
      </c>
      <c r="D3008">
        <v>36.838602207219502</v>
      </c>
      <c r="E3008">
        <v>9.3950062429977894</v>
      </c>
      <c r="F3008">
        <v>0.30406895316701699</v>
      </c>
      <c r="G3008">
        <v>0.88940114089793298</v>
      </c>
      <c r="H3008">
        <v>7.7187938288920002</v>
      </c>
      <c r="I3008">
        <v>3.0997755560089701</v>
      </c>
    </row>
    <row r="3009" spans="1:9" x14ac:dyDescent="0.25">
      <c r="A3009">
        <v>3007</v>
      </c>
      <c r="B3009">
        <v>61.642479746389498</v>
      </c>
      <c r="C3009">
        <v>147.89494556765101</v>
      </c>
      <c r="D3009">
        <v>47.201899775371501</v>
      </c>
      <c r="E3009">
        <v>8.1473617961597693</v>
      </c>
      <c r="F3009">
        <v>0.34647752627389899</v>
      </c>
      <c r="G3009">
        <v>0.87671320727246604</v>
      </c>
      <c r="H3009">
        <v>10.328010645375899</v>
      </c>
      <c r="I3009">
        <v>2.9423728813559298</v>
      </c>
    </row>
    <row r="3010" spans="1:9" x14ac:dyDescent="0.25">
      <c r="A3010">
        <v>3008</v>
      </c>
      <c r="B3010">
        <v>75.7063079777365</v>
      </c>
      <c r="C3010">
        <v>133.550254813137</v>
      </c>
      <c r="D3010">
        <v>45.497448802725501</v>
      </c>
      <c r="E3010">
        <v>5.8224578092014703</v>
      </c>
      <c r="F3010">
        <v>0.39891434507184298</v>
      </c>
      <c r="G3010">
        <v>0.917819201000459</v>
      </c>
      <c r="H3010">
        <v>11.1880505553427</v>
      </c>
      <c r="I3010">
        <v>3.09058456046407</v>
      </c>
    </row>
    <row r="3011" spans="1:9" x14ac:dyDescent="0.25">
      <c r="A3011">
        <v>3009</v>
      </c>
      <c r="B3011">
        <v>49.816611842105203</v>
      </c>
      <c r="C3011">
        <v>98.502630416449094</v>
      </c>
      <c r="D3011">
        <v>59.136967358441801</v>
      </c>
      <c r="E3011">
        <v>15.430082939057099</v>
      </c>
      <c r="F3011">
        <v>0.30241582651486099</v>
      </c>
      <c r="G3011">
        <v>0.80096531683831196</v>
      </c>
      <c r="H3011">
        <v>18.694649446494399</v>
      </c>
      <c r="I3011">
        <v>6.0414447403461997</v>
      </c>
    </row>
    <row r="3012" spans="1:9" x14ac:dyDescent="0.25">
      <c r="A3012">
        <v>3010</v>
      </c>
      <c r="B3012">
        <v>116.17330619366</v>
      </c>
      <c r="C3012">
        <v>185.744505894338</v>
      </c>
      <c r="D3012">
        <v>32.980584211684501</v>
      </c>
      <c r="E3012">
        <v>8.9075423518966499</v>
      </c>
      <c r="F3012">
        <v>0.60040289957006499</v>
      </c>
      <c r="G3012">
        <v>0.915385934287683</v>
      </c>
      <c r="H3012">
        <v>11.4370922646784</v>
      </c>
      <c r="I3012">
        <v>4.7148397104446698</v>
      </c>
    </row>
    <row r="3013" spans="1:9" x14ac:dyDescent="0.25">
      <c r="A3013">
        <v>3011</v>
      </c>
      <c r="B3013">
        <v>51.666742389822801</v>
      </c>
      <c r="C3013">
        <v>149.048228691687</v>
      </c>
      <c r="D3013">
        <v>49.087878232525703</v>
      </c>
      <c r="E3013">
        <v>9.3461308491115798</v>
      </c>
      <c r="F3013">
        <v>0.305382352983604</v>
      </c>
      <c r="G3013">
        <v>0.88168937074615505</v>
      </c>
      <c r="H3013">
        <v>14.3179142136248</v>
      </c>
      <c r="I3013">
        <v>3.3287824529990999</v>
      </c>
    </row>
    <row r="3014" spans="1:9" x14ac:dyDescent="0.25">
      <c r="A3014">
        <v>3012</v>
      </c>
      <c r="B3014">
        <v>66.209299410953705</v>
      </c>
      <c r="C3014">
        <v>160.14636840651701</v>
      </c>
      <c r="D3014">
        <v>34.585656109267198</v>
      </c>
      <c r="E3014">
        <v>19.251878651612699</v>
      </c>
      <c r="F3014">
        <v>0.380109790266841</v>
      </c>
      <c r="G3014">
        <v>0.80097580786356404</v>
      </c>
      <c r="H3014">
        <v>8.3512942419440002</v>
      </c>
      <c r="I3014">
        <v>7.5138888888888804</v>
      </c>
    </row>
    <row r="3015" spans="1:9" x14ac:dyDescent="0.25">
      <c r="A3015">
        <v>3013</v>
      </c>
      <c r="B3015">
        <v>90.400307731760407</v>
      </c>
      <c r="C3015">
        <v>169.62151339408999</v>
      </c>
      <c r="D3015">
        <v>40.495902123076299</v>
      </c>
      <c r="E3015">
        <v>9.6003424126153796</v>
      </c>
      <c r="F3015">
        <v>0.48294291291068098</v>
      </c>
      <c r="G3015">
        <v>0.89580263825424</v>
      </c>
      <c r="H3015">
        <v>9.0270413573700896</v>
      </c>
      <c r="I3015">
        <v>3.8249104655789798</v>
      </c>
    </row>
    <row r="3016" spans="1:9" x14ac:dyDescent="0.25">
      <c r="A3016">
        <v>3014</v>
      </c>
      <c r="B3016">
        <v>35.635659824046897</v>
      </c>
      <c r="C3016">
        <v>130.889422664493</v>
      </c>
      <c r="D3016">
        <v>26.9381249150209</v>
      </c>
      <c r="E3016">
        <v>6.2943860374741103</v>
      </c>
      <c r="F3016">
        <v>0.30521018512088199</v>
      </c>
      <c r="G3016">
        <v>0.90897698669427995</v>
      </c>
      <c r="H3016">
        <v>6.8592257415786797</v>
      </c>
      <c r="I3016">
        <v>3.2156357388316099</v>
      </c>
    </row>
    <row r="3017" spans="1:9" x14ac:dyDescent="0.25">
      <c r="A3017">
        <v>3015</v>
      </c>
      <c r="B3017">
        <v>57.769499178981903</v>
      </c>
      <c r="C3017">
        <v>116.292588542104</v>
      </c>
      <c r="D3017">
        <v>46.404844295560203</v>
      </c>
      <c r="E3017">
        <v>5.7305284446618696</v>
      </c>
      <c r="F3017">
        <v>0.33589336047366197</v>
      </c>
      <c r="G3017">
        <v>0.92616778585616399</v>
      </c>
      <c r="H3017">
        <v>10.626047220106599</v>
      </c>
      <c r="I3017">
        <v>3.7613202400436401</v>
      </c>
    </row>
    <row r="3018" spans="1:9" x14ac:dyDescent="0.25">
      <c r="A3018">
        <v>3016</v>
      </c>
      <c r="B3018">
        <v>36.434431595025004</v>
      </c>
      <c r="C3018">
        <v>140.60891965867</v>
      </c>
      <c r="D3018">
        <v>51.361740516975402</v>
      </c>
      <c r="E3018">
        <v>10.6606967165567</v>
      </c>
      <c r="F3018">
        <v>0.22843449971218499</v>
      </c>
      <c r="G3018">
        <v>0.85102299492125599</v>
      </c>
      <c r="H3018">
        <v>14.018821603927901</v>
      </c>
      <c r="I3018">
        <v>4.2839268527430203</v>
      </c>
    </row>
    <row r="3019" spans="1:9" x14ac:dyDescent="0.25">
      <c r="A3019">
        <v>3017</v>
      </c>
      <c r="B3019">
        <v>81.910125142206994</v>
      </c>
      <c r="C3019">
        <v>117.821276595744</v>
      </c>
      <c r="D3019">
        <v>38.581419472952298</v>
      </c>
      <c r="E3019">
        <v>27.891751636742399</v>
      </c>
      <c r="F3019">
        <v>0.46208389438158098</v>
      </c>
      <c r="G3019">
        <v>0.63527180139678796</v>
      </c>
      <c r="H3019">
        <v>9.2739637305699407</v>
      </c>
      <c r="I3019">
        <v>8.7432432432432403</v>
      </c>
    </row>
    <row r="3020" spans="1:9" x14ac:dyDescent="0.25">
      <c r="A3020">
        <v>3018</v>
      </c>
      <c r="B3020">
        <v>54.969991042102102</v>
      </c>
      <c r="C3020">
        <v>154.713874614594</v>
      </c>
      <c r="D3020">
        <v>44.116694369782103</v>
      </c>
      <c r="E3020">
        <v>2.5274075515594001</v>
      </c>
      <c r="F3020">
        <v>0.32747919671785097</v>
      </c>
      <c r="G3020">
        <v>0.97375503198992397</v>
      </c>
      <c r="H3020">
        <v>12.8722905682483</v>
      </c>
      <c r="I3020">
        <v>2.3089414595028002</v>
      </c>
    </row>
    <row r="3021" spans="1:9" x14ac:dyDescent="0.25">
      <c r="A3021">
        <v>3019</v>
      </c>
      <c r="B3021">
        <v>68.894216691068806</v>
      </c>
      <c r="C3021">
        <v>127.050925925925</v>
      </c>
      <c r="D3021">
        <v>49.9494705334644</v>
      </c>
      <c r="E3021">
        <v>12.308618194780401</v>
      </c>
      <c r="F3021">
        <v>0.40802640892106501</v>
      </c>
      <c r="G3021">
        <v>0.83851616077609303</v>
      </c>
      <c r="H3021">
        <v>15.713964975303</v>
      </c>
      <c r="I3021">
        <v>5.2263033175355398</v>
      </c>
    </row>
    <row r="3022" spans="1:9" x14ac:dyDescent="0.25">
      <c r="A3022">
        <v>3020</v>
      </c>
      <c r="B3022">
        <v>51.5963065239903</v>
      </c>
      <c r="C3022">
        <v>149.03133810453201</v>
      </c>
      <c r="D3022">
        <v>31.845985401405098</v>
      </c>
      <c r="E3022">
        <v>7.9327509241715601</v>
      </c>
      <c r="F3022">
        <v>0.382155199599303</v>
      </c>
      <c r="G3022">
        <v>0.90829011890940603</v>
      </c>
      <c r="H3022">
        <v>7.9612903225806404</v>
      </c>
      <c r="I3022">
        <v>4.03786117568914</v>
      </c>
    </row>
    <row r="3023" spans="1:9" x14ac:dyDescent="0.25">
      <c r="A3023">
        <v>3021</v>
      </c>
      <c r="B3023">
        <v>47.440930364487301</v>
      </c>
      <c r="C3023">
        <v>157.00701852891601</v>
      </c>
      <c r="D3023">
        <v>44.446225114767898</v>
      </c>
      <c r="E3023">
        <v>10.1681246880638</v>
      </c>
      <c r="F3023">
        <v>0.30212768727804401</v>
      </c>
      <c r="G3023">
        <v>0.88508902267730505</v>
      </c>
      <c r="H3023">
        <v>10.0094562647754</v>
      </c>
      <c r="I3023">
        <v>3.9660288110083801</v>
      </c>
    </row>
    <row r="3024" spans="1:9" x14ac:dyDescent="0.25">
      <c r="A3024">
        <v>3022</v>
      </c>
      <c r="B3024">
        <v>108.852096090438</v>
      </c>
      <c r="C3024">
        <v>178.70063863757301</v>
      </c>
      <c r="D3024">
        <v>20.971524108306699</v>
      </c>
      <c r="E3024">
        <v>6.7523006930564202</v>
      </c>
      <c r="F3024">
        <v>0.74720445194881602</v>
      </c>
      <c r="G3024">
        <v>0.92438623980642098</v>
      </c>
      <c r="H3024">
        <v>10.5293315143246</v>
      </c>
      <c r="I3024">
        <v>3.1596602972399102</v>
      </c>
    </row>
    <row r="3025" spans="1:9" x14ac:dyDescent="0.25">
      <c r="A3025">
        <v>3023</v>
      </c>
      <c r="B3025">
        <v>58.632783705140596</v>
      </c>
      <c r="C3025">
        <v>177.95238095238</v>
      </c>
      <c r="D3025">
        <v>50.811329668387003</v>
      </c>
      <c r="E3025">
        <v>13.9680988710112</v>
      </c>
      <c r="F3025">
        <v>0.33727419094773697</v>
      </c>
      <c r="G3025">
        <v>0.86528909625512596</v>
      </c>
      <c r="H3025">
        <v>11.4406273338312</v>
      </c>
      <c r="I3025">
        <v>5.41616314199395</v>
      </c>
    </row>
    <row r="3026" spans="1:9" x14ac:dyDescent="0.25">
      <c r="A3026">
        <v>3024</v>
      </c>
      <c r="B3026">
        <v>73.685147159479797</v>
      </c>
      <c r="C3026">
        <v>174.11848025329101</v>
      </c>
      <c r="D3026">
        <v>42.658058181811001</v>
      </c>
      <c r="E3026">
        <v>13.2837546272567</v>
      </c>
      <c r="F3026">
        <v>0.396976014396069</v>
      </c>
      <c r="G3026">
        <v>0.85490403539653104</v>
      </c>
      <c r="H3026">
        <v>9.8931334622823908</v>
      </c>
      <c r="I3026">
        <v>4.6014271151885797</v>
      </c>
    </row>
    <row r="3027" spans="1:9" x14ac:dyDescent="0.25">
      <c r="A3027">
        <v>3025</v>
      </c>
      <c r="B3027">
        <v>90.139813581890806</v>
      </c>
      <c r="C3027">
        <v>165.42204680011201</v>
      </c>
      <c r="D3027">
        <v>36.631154339651502</v>
      </c>
      <c r="E3027">
        <v>5.5001347483707299</v>
      </c>
      <c r="F3027">
        <v>0.49953335097036999</v>
      </c>
      <c r="G3027">
        <v>0.93461816702200895</v>
      </c>
      <c r="H3027">
        <v>8.8784135240572102</v>
      </c>
      <c r="I3027">
        <v>2.7632737632737601</v>
      </c>
    </row>
    <row r="3028" spans="1:9" x14ac:dyDescent="0.25">
      <c r="A3028">
        <v>3026</v>
      </c>
      <c r="B3028">
        <v>49.997432605904997</v>
      </c>
      <c r="C3028">
        <v>160.31275045537299</v>
      </c>
      <c r="D3028">
        <v>47.297669075038797</v>
      </c>
      <c r="E3028">
        <v>11.438483038874001</v>
      </c>
      <c r="F3028">
        <v>0.28944804421960901</v>
      </c>
      <c r="G3028">
        <v>0.86638908934317604</v>
      </c>
      <c r="H3028">
        <v>11.753623188405699</v>
      </c>
      <c r="I3028">
        <v>4.6755602988260403</v>
      </c>
    </row>
    <row r="3029" spans="1:9" x14ac:dyDescent="0.25">
      <c r="A3029">
        <v>3027</v>
      </c>
      <c r="B3029">
        <v>72.764843468873593</v>
      </c>
      <c r="C3029">
        <v>103.24788193495399</v>
      </c>
      <c r="D3029">
        <v>27.412175119371</v>
      </c>
      <c r="E3029">
        <v>11.591263959425</v>
      </c>
      <c r="F3029">
        <v>0.45932441134101898</v>
      </c>
      <c r="G3029">
        <v>0.77239761669294504</v>
      </c>
      <c r="H3029">
        <v>6.6303170920340202</v>
      </c>
      <c r="I3029">
        <v>4.3876889848812004</v>
      </c>
    </row>
    <row r="3030" spans="1:9" x14ac:dyDescent="0.25">
      <c r="A3030">
        <v>3028</v>
      </c>
      <c r="B3030">
        <v>68.757121439280297</v>
      </c>
      <c r="C3030">
        <v>178.73384059062801</v>
      </c>
      <c r="D3030">
        <v>32.360508338654398</v>
      </c>
      <c r="E3030">
        <v>6.8502957922393097</v>
      </c>
      <c r="F3030">
        <v>0.42038802465297698</v>
      </c>
      <c r="G3030">
        <v>0.940686649088188</v>
      </c>
      <c r="H3030">
        <v>5.54968184043073</v>
      </c>
      <c r="I3030">
        <v>3.18690909090909</v>
      </c>
    </row>
    <row r="3031" spans="1:9" x14ac:dyDescent="0.25">
      <c r="A3031">
        <v>3029</v>
      </c>
      <c r="B3031">
        <v>46.383191460613403</v>
      </c>
      <c r="C3031">
        <v>163.974331455147</v>
      </c>
      <c r="D3031">
        <v>52.096979746197803</v>
      </c>
      <c r="E3031">
        <v>6.1948220329695802</v>
      </c>
      <c r="F3031">
        <v>0.29030448925465102</v>
      </c>
      <c r="G3031">
        <v>0.92632161253833201</v>
      </c>
      <c r="H3031">
        <v>15.5571205007824</v>
      </c>
      <c r="I3031">
        <v>2.8088139987038199</v>
      </c>
    </row>
    <row r="3032" spans="1:9" x14ac:dyDescent="0.25">
      <c r="A3032">
        <v>3030</v>
      </c>
      <c r="B3032">
        <v>47.5309309309309</v>
      </c>
      <c r="C3032">
        <v>163.332820381294</v>
      </c>
      <c r="D3032">
        <v>42.699011136776498</v>
      </c>
      <c r="E3032">
        <v>9.6823116396917701</v>
      </c>
      <c r="F3032">
        <v>0.295891805436516</v>
      </c>
      <c r="G3032">
        <v>0.87565832974069202</v>
      </c>
      <c r="H3032">
        <v>11.095057034220501</v>
      </c>
      <c r="I3032">
        <v>3.0655035200489702</v>
      </c>
    </row>
    <row r="3033" spans="1:9" x14ac:dyDescent="0.25">
      <c r="A3033">
        <v>3031</v>
      </c>
      <c r="B3033">
        <v>86.7927607361963</v>
      </c>
      <c r="C3033">
        <v>149.859257835031</v>
      </c>
      <c r="D3033">
        <v>32.236083859913201</v>
      </c>
      <c r="E3033">
        <v>12.499740255495601</v>
      </c>
      <c r="F3033">
        <v>0.479208245173672</v>
      </c>
      <c r="G3033">
        <v>0.86768769402286805</v>
      </c>
      <c r="H3033">
        <v>7.3802083333333304</v>
      </c>
      <c r="I3033">
        <v>5.2502207830438596</v>
      </c>
    </row>
    <row r="3034" spans="1:9" x14ac:dyDescent="0.25">
      <c r="A3034">
        <v>3032</v>
      </c>
      <c r="B3034">
        <v>64.208035572494794</v>
      </c>
      <c r="C3034">
        <v>112.668073878627</v>
      </c>
      <c r="D3034">
        <v>32.621501905409602</v>
      </c>
      <c r="E3034">
        <v>13.6895700911603</v>
      </c>
      <c r="F3034">
        <v>0.42372073019617901</v>
      </c>
      <c r="G3034">
        <v>0.73246790338144097</v>
      </c>
      <c r="H3034">
        <v>8.2916167664670599</v>
      </c>
      <c r="I3034">
        <v>4.4909090909090903</v>
      </c>
    </row>
    <row r="3035" spans="1:9" x14ac:dyDescent="0.25">
      <c r="A3035">
        <v>3033</v>
      </c>
      <c r="B3035">
        <v>92.358484848484807</v>
      </c>
      <c r="C3035">
        <v>203.462927179373</v>
      </c>
      <c r="D3035">
        <v>46.326467541079602</v>
      </c>
      <c r="E3035">
        <v>4.5812293294759598</v>
      </c>
      <c r="F3035">
        <v>0.461780953427535</v>
      </c>
      <c r="G3035">
        <v>0.95231816783303802</v>
      </c>
      <c r="H3035">
        <v>12.0695906432748</v>
      </c>
      <c r="I3035">
        <v>2.36708296164139</v>
      </c>
    </row>
    <row r="3036" spans="1:9" x14ac:dyDescent="0.25">
      <c r="A3036">
        <v>3034</v>
      </c>
      <c r="B3036">
        <v>116.448100508525</v>
      </c>
      <c r="C3036">
        <v>182.68749508763599</v>
      </c>
      <c r="D3036">
        <v>32.461522137845499</v>
      </c>
      <c r="E3036">
        <v>4.6168241071476999</v>
      </c>
      <c r="F3036">
        <v>0.59024353779990502</v>
      </c>
      <c r="G3036">
        <v>0.95216874878328395</v>
      </c>
      <c r="H3036">
        <v>9.1558307533539693</v>
      </c>
      <c r="I3036">
        <v>2.5346874175679202</v>
      </c>
    </row>
    <row r="3037" spans="1:9" x14ac:dyDescent="0.25">
      <c r="A3037">
        <v>3035</v>
      </c>
      <c r="B3037">
        <v>60.911246730601498</v>
      </c>
      <c r="C3037">
        <v>176.57410791574401</v>
      </c>
      <c r="D3037">
        <v>35.055005150221199</v>
      </c>
      <c r="E3037">
        <v>7.96737098249538</v>
      </c>
      <c r="F3037">
        <v>0.40285649393855399</v>
      </c>
      <c r="G3037">
        <v>0.90655508054862</v>
      </c>
      <c r="H3037">
        <v>7.6616236162361604</v>
      </c>
      <c r="I3037">
        <v>3.3246618106139398</v>
      </c>
    </row>
    <row r="3038" spans="1:9" x14ac:dyDescent="0.25">
      <c r="A3038">
        <v>3036</v>
      </c>
      <c r="B3038">
        <v>67.536073825503294</v>
      </c>
      <c r="C3038">
        <v>157.47717349836799</v>
      </c>
      <c r="D3038">
        <v>42.506242577749198</v>
      </c>
      <c r="E3038">
        <v>7.7517522756712101</v>
      </c>
      <c r="F3038">
        <v>0.357141712685007</v>
      </c>
      <c r="G3038">
        <v>0.91653682553601401</v>
      </c>
      <c r="H3038">
        <v>9.7302452316076202</v>
      </c>
      <c r="I3038">
        <v>3.1339073090309499</v>
      </c>
    </row>
    <row r="3039" spans="1:9" x14ac:dyDescent="0.25">
      <c r="A3039">
        <v>3037</v>
      </c>
      <c r="B3039">
        <v>59.012816744076602</v>
      </c>
      <c r="C3039">
        <v>138.89216589861701</v>
      </c>
      <c r="D3039">
        <v>31.6703811348949</v>
      </c>
      <c r="E3039">
        <v>17.007802829576899</v>
      </c>
      <c r="F3039">
        <v>0.44113876845350503</v>
      </c>
      <c r="G3039">
        <v>0.77384985967932196</v>
      </c>
      <c r="H3039">
        <v>5.89744966442953</v>
      </c>
      <c r="I3039">
        <v>6.4014598540145897</v>
      </c>
    </row>
    <row r="3040" spans="1:9" x14ac:dyDescent="0.25">
      <c r="A3040">
        <v>3038</v>
      </c>
      <c r="B3040">
        <v>47.0765065913371</v>
      </c>
      <c r="C3040">
        <v>184.04538471386499</v>
      </c>
      <c r="D3040">
        <v>53.105119508499101</v>
      </c>
      <c r="E3040">
        <v>4.9441167019745098</v>
      </c>
      <c r="F3040">
        <v>0.28479454382665997</v>
      </c>
      <c r="G3040">
        <v>0.94976941752929001</v>
      </c>
      <c r="H3040">
        <v>15.092792046395999</v>
      </c>
      <c r="I3040">
        <v>2.8699875466998699</v>
      </c>
    </row>
    <row r="3041" spans="1:9" x14ac:dyDescent="0.25">
      <c r="A3041">
        <v>3039</v>
      </c>
      <c r="B3041">
        <v>56.270062965083</v>
      </c>
      <c r="C3041">
        <v>174.78977239136799</v>
      </c>
      <c r="D3041">
        <v>36.969010559385303</v>
      </c>
      <c r="E3041">
        <v>9.9501027011527405</v>
      </c>
      <c r="F3041">
        <v>0.35678281886250202</v>
      </c>
      <c r="G3041">
        <v>0.90229871676514695</v>
      </c>
      <c r="H3041">
        <v>8.3463224549439801</v>
      </c>
      <c r="I3041">
        <v>4.1246905244204299</v>
      </c>
    </row>
    <row r="3042" spans="1:9" x14ac:dyDescent="0.25">
      <c r="A3042">
        <v>3040</v>
      </c>
      <c r="B3042">
        <v>37.245601306003898</v>
      </c>
      <c r="C3042">
        <v>152.13992850682601</v>
      </c>
      <c r="D3042">
        <v>48.251275348446001</v>
      </c>
      <c r="E3042">
        <v>11.1792901439137</v>
      </c>
      <c r="F3042">
        <v>0.249725528472486</v>
      </c>
      <c r="G3042">
        <v>0.84938228007276495</v>
      </c>
      <c r="H3042">
        <v>12.4139402560455</v>
      </c>
      <c r="I3042">
        <v>3.1385553297616799</v>
      </c>
    </row>
    <row r="3043" spans="1:9" x14ac:dyDescent="0.25">
      <c r="A3043">
        <v>3041</v>
      </c>
      <c r="B3043">
        <v>93.192709766162295</v>
      </c>
      <c r="C3043">
        <v>171.466284706919</v>
      </c>
      <c r="D3043">
        <v>49.5855749519448</v>
      </c>
      <c r="E3043">
        <v>7.5539059620170796</v>
      </c>
      <c r="F3043">
        <v>0.437871263561666</v>
      </c>
      <c r="G3043">
        <v>0.91149082546636895</v>
      </c>
      <c r="H3043">
        <v>9.8173178458289296</v>
      </c>
      <c r="I3043">
        <v>3.2900432900432901</v>
      </c>
    </row>
    <row r="3044" spans="1:9" x14ac:dyDescent="0.25">
      <c r="A3044">
        <v>3042</v>
      </c>
      <c r="B3044">
        <v>72.254265363591102</v>
      </c>
      <c r="C3044">
        <v>163.98365736827199</v>
      </c>
      <c r="D3044">
        <v>40.723958791206201</v>
      </c>
      <c r="E3044">
        <v>6.60829307621447</v>
      </c>
      <c r="F3044">
        <v>0.39837035359106598</v>
      </c>
      <c r="G3044">
        <v>0.93359341785953898</v>
      </c>
      <c r="H3044">
        <v>10.058085808580801</v>
      </c>
      <c r="I3044">
        <v>3.0696014277215902</v>
      </c>
    </row>
    <row r="3045" spans="1:9" x14ac:dyDescent="0.25">
      <c r="A3045">
        <v>3043</v>
      </c>
      <c r="B3045">
        <v>44.6306235201262</v>
      </c>
      <c r="C3045">
        <v>142.50091717228699</v>
      </c>
      <c r="D3045">
        <v>45.753186944814502</v>
      </c>
      <c r="E3045">
        <v>10.2869710872315</v>
      </c>
      <c r="F3045">
        <v>0.270095505794545</v>
      </c>
      <c r="G3045">
        <v>0.88742595680742897</v>
      </c>
      <c r="H3045">
        <v>12.7113899613899</v>
      </c>
      <c r="I3045">
        <v>4.42613505415994</v>
      </c>
    </row>
    <row r="3046" spans="1:9" x14ac:dyDescent="0.25">
      <c r="A3046">
        <v>3044</v>
      </c>
      <c r="B3046">
        <v>87.439529143724997</v>
      </c>
      <c r="C3046">
        <v>122.120575221238</v>
      </c>
      <c r="D3046">
        <v>29.620205567200699</v>
      </c>
      <c r="E3046">
        <v>34.4150883117928</v>
      </c>
      <c r="F3046">
        <v>0.51097293996287996</v>
      </c>
      <c r="G3046">
        <v>0.59421769422095205</v>
      </c>
      <c r="H3046">
        <v>5.8204951856946296</v>
      </c>
      <c r="I3046">
        <v>9.5094339622641506</v>
      </c>
    </row>
    <row r="3047" spans="1:9" x14ac:dyDescent="0.25">
      <c r="A3047">
        <v>3045</v>
      </c>
      <c r="B3047">
        <v>63.383244680851</v>
      </c>
      <c r="C3047">
        <v>163.66840073837801</v>
      </c>
      <c r="D3047">
        <v>30.139111786893299</v>
      </c>
      <c r="E3047">
        <v>10.453021673956201</v>
      </c>
      <c r="F3047">
        <v>0.46865711951536998</v>
      </c>
      <c r="G3047">
        <v>0.88161552733349802</v>
      </c>
      <c r="H3047">
        <v>8.9532374100719405</v>
      </c>
      <c r="I3047">
        <v>3.9216748768472902</v>
      </c>
    </row>
    <row r="3048" spans="1:9" x14ac:dyDescent="0.25">
      <c r="A3048">
        <v>3046</v>
      </c>
      <c r="B3048">
        <v>52.404938271604898</v>
      </c>
      <c r="C3048">
        <v>191.80257208291701</v>
      </c>
      <c r="D3048">
        <v>45.458142732080297</v>
      </c>
      <c r="E3048">
        <v>7.1381628200904697</v>
      </c>
      <c r="F3048">
        <v>0.36330709285711099</v>
      </c>
      <c r="G3048">
        <v>0.92992301196654303</v>
      </c>
      <c r="H3048">
        <v>13.383815551536999</v>
      </c>
      <c r="I3048">
        <v>3.0733565520243702</v>
      </c>
    </row>
    <row r="3049" spans="1:9" x14ac:dyDescent="0.25">
      <c r="A3049">
        <v>3047</v>
      </c>
      <c r="B3049">
        <v>83.353082641014396</v>
      </c>
      <c r="C3049">
        <v>194.53221548341</v>
      </c>
      <c r="D3049">
        <v>42.759181961998301</v>
      </c>
      <c r="E3049">
        <v>4.4201270726119501</v>
      </c>
      <c r="F3049">
        <v>0.43708246584515698</v>
      </c>
      <c r="G3049">
        <v>0.95436844450006697</v>
      </c>
      <c r="H3049">
        <v>8.8362720403022603</v>
      </c>
      <c r="I3049">
        <v>2.4944199325201102</v>
      </c>
    </row>
    <row r="3050" spans="1:9" x14ac:dyDescent="0.25">
      <c r="A3050">
        <v>3048</v>
      </c>
      <c r="B3050">
        <v>48.544833475661797</v>
      </c>
      <c r="C3050">
        <v>183.72297637003501</v>
      </c>
      <c r="D3050">
        <v>43.645460542323598</v>
      </c>
      <c r="E3050">
        <v>12.719763038633699</v>
      </c>
      <c r="F3050">
        <v>0.304636370786594</v>
      </c>
      <c r="G3050">
        <v>0.86036059384686103</v>
      </c>
      <c r="H3050">
        <v>10.9084858569051</v>
      </c>
      <c r="I3050">
        <v>3.5309677419354801</v>
      </c>
    </row>
    <row r="3051" spans="1:9" x14ac:dyDescent="0.25">
      <c r="A3051">
        <v>3049</v>
      </c>
      <c r="B3051">
        <v>72.469902663934405</v>
      </c>
      <c r="C3051">
        <v>71.454713493530505</v>
      </c>
      <c r="D3051">
        <v>44.277360070472298</v>
      </c>
      <c r="E3051">
        <v>24.775544269803401</v>
      </c>
      <c r="F3051">
        <v>0.39824347799614501</v>
      </c>
      <c r="G3051">
        <v>0.55468881023114902</v>
      </c>
      <c r="H3051">
        <v>10.185128205128199</v>
      </c>
      <c r="I3051">
        <v>7.5825688073394497</v>
      </c>
    </row>
    <row r="3052" spans="1:9" x14ac:dyDescent="0.25">
      <c r="A3052">
        <v>3050</v>
      </c>
      <c r="B3052">
        <v>54.710359774598999</v>
      </c>
      <c r="C3052">
        <v>132.68133333333299</v>
      </c>
      <c r="D3052">
        <v>35.451075773941703</v>
      </c>
      <c r="E3052">
        <v>30.684409475968199</v>
      </c>
      <c r="F3052">
        <v>0.349981046898517</v>
      </c>
      <c r="G3052">
        <v>0.65677827761617202</v>
      </c>
      <c r="H3052">
        <v>6.9223264540337697</v>
      </c>
      <c r="I3052">
        <v>10.334545454545401</v>
      </c>
    </row>
    <row r="3053" spans="1:9" x14ac:dyDescent="0.25">
      <c r="A3053">
        <v>3051</v>
      </c>
      <c r="B3053">
        <v>88.1837565104166</v>
      </c>
      <c r="C3053">
        <v>161.89112760692799</v>
      </c>
      <c r="D3053">
        <v>35.200403569884003</v>
      </c>
      <c r="E3053">
        <v>10.764959933760499</v>
      </c>
      <c r="F3053">
        <v>0.46680628903798799</v>
      </c>
      <c r="G3053">
        <v>0.89322439520420005</v>
      </c>
      <c r="H3053">
        <v>7.0111621799080703</v>
      </c>
      <c r="I3053">
        <v>4.2246065808297502</v>
      </c>
    </row>
    <row r="3054" spans="1:9" x14ac:dyDescent="0.25">
      <c r="A3054">
        <v>3052</v>
      </c>
      <c r="B3054">
        <v>54.225159079784603</v>
      </c>
      <c r="C3054">
        <v>120.419315992292</v>
      </c>
      <c r="D3054">
        <v>45.129828474931401</v>
      </c>
      <c r="E3054">
        <v>6.2268538329387502</v>
      </c>
      <c r="F3054">
        <v>0.33484085198591201</v>
      </c>
      <c r="G3054">
        <v>0.91054400078284503</v>
      </c>
      <c r="H3054">
        <v>12.0711436170212</v>
      </c>
      <c r="I3054">
        <v>3.3322981366459601</v>
      </c>
    </row>
    <row r="3055" spans="1:9" x14ac:dyDescent="0.25">
      <c r="A3055">
        <v>3053</v>
      </c>
      <c r="B3055">
        <v>62.092879701406801</v>
      </c>
      <c r="C3055">
        <v>171.25480209545901</v>
      </c>
      <c r="D3055">
        <v>56.714167752091399</v>
      </c>
      <c r="E3055">
        <v>9.6148037501929995</v>
      </c>
      <c r="F3055">
        <v>0.34898852138048497</v>
      </c>
      <c r="G3055">
        <v>0.90591835012896404</v>
      </c>
      <c r="H3055">
        <v>16.751667521805999</v>
      </c>
      <c r="I3055">
        <v>3.8174999999999999</v>
      </c>
    </row>
    <row r="3056" spans="1:9" x14ac:dyDescent="0.25">
      <c r="A3056">
        <v>3054</v>
      </c>
      <c r="B3056">
        <v>49.880117620447798</v>
      </c>
      <c r="C3056">
        <v>154.64731416169201</v>
      </c>
      <c r="D3056">
        <v>33.256656901744897</v>
      </c>
      <c r="E3056">
        <v>15.344664738868699</v>
      </c>
      <c r="F3056">
        <v>0.36269930024296199</v>
      </c>
      <c r="G3056">
        <v>0.81753453916527197</v>
      </c>
      <c r="H3056">
        <v>8.0636734693877496</v>
      </c>
      <c r="I3056">
        <v>5.4598930481283396</v>
      </c>
    </row>
    <row r="3057" spans="1:9" x14ac:dyDescent="0.25">
      <c r="A3057">
        <v>3055</v>
      </c>
      <c r="B3057">
        <v>48.329879328436498</v>
      </c>
      <c r="C3057">
        <v>154.940491591203</v>
      </c>
      <c r="D3057">
        <v>52.239818802646496</v>
      </c>
      <c r="E3057">
        <v>12.325357529121201</v>
      </c>
      <c r="F3057">
        <v>0.30031072487685601</v>
      </c>
      <c r="G3057">
        <v>0.84130044369965795</v>
      </c>
      <c r="H3057">
        <v>15.5535</v>
      </c>
      <c r="I3057">
        <v>4.0294406280667303</v>
      </c>
    </row>
    <row r="3058" spans="1:9" x14ac:dyDescent="0.25">
      <c r="A3058">
        <v>3056</v>
      </c>
      <c r="B3058">
        <v>67.636499906314398</v>
      </c>
      <c r="C3058">
        <v>145.79743536995099</v>
      </c>
      <c r="D3058">
        <v>36.784952604372798</v>
      </c>
      <c r="E3058">
        <v>9.3672441922636303</v>
      </c>
      <c r="F3058">
        <v>0.39569221518631698</v>
      </c>
      <c r="G3058">
        <v>0.89124277673118402</v>
      </c>
      <c r="H3058">
        <v>7.0458515283842704</v>
      </c>
      <c r="I3058">
        <v>4.1147260273972597</v>
      </c>
    </row>
    <row r="3059" spans="1:9" x14ac:dyDescent="0.25">
      <c r="A3059">
        <v>3057</v>
      </c>
      <c r="B3059">
        <v>41.220217158586898</v>
      </c>
      <c r="C3059">
        <v>149.90152623876199</v>
      </c>
      <c r="D3059">
        <v>55.760678297431198</v>
      </c>
      <c r="E3059">
        <v>12.9247488005339</v>
      </c>
      <c r="F3059">
        <v>0.25744134734588697</v>
      </c>
      <c r="G3059">
        <v>0.85569073241112903</v>
      </c>
      <c r="H3059">
        <v>15.147264260768299</v>
      </c>
      <c r="I3059">
        <v>4.1912045889101304</v>
      </c>
    </row>
    <row r="3060" spans="1:9" x14ac:dyDescent="0.25">
      <c r="A3060">
        <v>3058</v>
      </c>
      <c r="B3060">
        <v>53.436733472928502</v>
      </c>
      <c r="C3060">
        <v>161.52821412231199</v>
      </c>
      <c r="D3060">
        <v>47.045772380776498</v>
      </c>
      <c r="E3060">
        <v>6.2556942190316898</v>
      </c>
      <c r="F3060">
        <v>0.31181318069758002</v>
      </c>
      <c r="G3060">
        <v>0.92389199674689404</v>
      </c>
      <c r="H3060">
        <v>12.019323671497499</v>
      </c>
      <c r="I3060">
        <v>2.9708281053952299</v>
      </c>
    </row>
    <row r="3061" spans="1:9" x14ac:dyDescent="0.25">
      <c r="A3061">
        <v>3059</v>
      </c>
      <c r="B3061">
        <v>105.714140040788</v>
      </c>
      <c r="C3061">
        <v>179.78500849158499</v>
      </c>
      <c r="D3061">
        <v>38.287067139917802</v>
      </c>
      <c r="E3061">
        <v>5.7051749202987496</v>
      </c>
      <c r="F3061">
        <v>0.51223762734717204</v>
      </c>
      <c r="G3061">
        <v>0.93661872492623499</v>
      </c>
      <c r="H3061">
        <v>11.9420289855072</v>
      </c>
      <c r="I3061">
        <v>2.51552624347348</v>
      </c>
    </row>
    <row r="3062" spans="1:9" x14ac:dyDescent="0.25">
      <c r="A3062">
        <v>3060</v>
      </c>
      <c r="B3062">
        <v>60.760978561549102</v>
      </c>
      <c r="C3062">
        <v>156.71274094969399</v>
      </c>
      <c r="D3062">
        <v>39.597060668681003</v>
      </c>
      <c r="E3062">
        <v>15.131920622028099</v>
      </c>
      <c r="F3062">
        <v>0.36524406329959602</v>
      </c>
      <c r="G3062">
        <v>0.82810931322764803</v>
      </c>
      <c r="H3062">
        <v>8.7631981637337404</v>
      </c>
      <c r="I3062">
        <v>5.7931506849314998</v>
      </c>
    </row>
    <row r="3063" spans="1:9" x14ac:dyDescent="0.25">
      <c r="A3063">
        <v>3061</v>
      </c>
      <c r="B3063">
        <v>62.657981651376097</v>
      </c>
      <c r="C3063">
        <v>184.065126979913</v>
      </c>
      <c r="D3063">
        <v>44.920227510847397</v>
      </c>
      <c r="E3063">
        <v>5.6141823854339998</v>
      </c>
      <c r="F3063">
        <v>0.38198356982610299</v>
      </c>
      <c r="G3063">
        <v>0.93685537151625597</v>
      </c>
      <c r="H3063">
        <v>16.028301886792399</v>
      </c>
      <c r="I3063">
        <v>2.8809280109177702</v>
      </c>
    </row>
    <row r="3064" spans="1:9" x14ac:dyDescent="0.25">
      <c r="A3064">
        <v>3062</v>
      </c>
      <c r="B3064">
        <v>73.640021459227398</v>
      </c>
      <c r="C3064">
        <v>145.48149145241601</v>
      </c>
      <c r="D3064">
        <v>36.288016591939602</v>
      </c>
      <c r="E3064">
        <v>6.6491035125556399</v>
      </c>
      <c r="F3064">
        <v>0.43475916259492903</v>
      </c>
      <c r="G3064">
        <v>0.908138885906978</v>
      </c>
      <c r="H3064">
        <v>8.6051044083526609</v>
      </c>
      <c r="I3064">
        <v>3.0212397052448998</v>
      </c>
    </row>
    <row r="3065" spans="1:9" x14ac:dyDescent="0.25">
      <c r="A3065">
        <v>3063</v>
      </c>
      <c r="B3065">
        <v>68.410571484298799</v>
      </c>
      <c r="C3065">
        <v>157.478322551356</v>
      </c>
      <c r="D3065">
        <v>43.6116985674945</v>
      </c>
      <c r="E3065">
        <v>6.2630632495231104</v>
      </c>
      <c r="F3065">
        <v>0.36808792209292202</v>
      </c>
      <c r="G3065">
        <v>0.92467157937214906</v>
      </c>
      <c r="H3065">
        <v>9.1801935964259105</v>
      </c>
      <c r="I3065">
        <v>2.7448958965029302</v>
      </c>
    </row>
    <row r="3066" spans="1:9" x14ac:dyDescent="0.25">
      <c r="A3066">
        <v>3064</v>
      </c>
      <c r="B3066">
        <v>74.473579040852499</v>
      </c>
      <c r="C3066">
        <v>172.38686489135699</v>
      </c>
      <c r="D3066">
        <v>39.739617983993703</v>
      </c>
      <c r="E3066">
        <v>7.6016866447029399</v>
      </c>
      <c r="F3066">
        <v>0.432687636825762</v>
      </c>
      <c r="G3066">
        <v>0.920943117089015</v>
      </c>
      <c r="H3066">
        <v>9.9960567823343798</v>
      </c>
      <c r="I3066">
        <v>3.2508907363420398</v>
      </c>
    </row>
    <row r="3067" spans="1:9" x14ac:dyDescent="0.25">
      <c r="A3067">
        <v>3065</v>
      </c>
      <c r="B3067">
        <v>47.739162516140901</v>
      </c>
      <c r="C3067">
        <v>168.03755458515201</v>
      </c>
      <c r="D3067">
        <v>34.539389166093301</v>
      </c>
      <c r="E3067">
        <v>6.9939098153038497</v>
      </c>
      <c r="F3067">
        <v>0.33839695784662799</v>
      </c>
      <c r="G3067">
        <v>0.91475091685441401</v>
      </c>
      <c r="H3067">
        <v>8.4057553956834496</v>
      </c>
      <c r="I3067">
        <v>3.1740342493030602</v>
      </c>
    </row>
    <row r="3068" spans="1:9" x14ac:dyDescent="0.25">
      <c r="A3068">
        <v>3066</v>
      </c>
      <c r="B3068">
        <v>68.922726121104603</v>
      </c>
      <c r="C3068">
        <v>125.668368975422</v>
      </c>
      <c r="D3068">
        <v>35.0676483088521</v>
      </c>
      <c r="E3068">
        <v>16.510733141727801</v>
      </c>
      <c r="F3068">
        <v>0.39727493730432301</v>
      </c>
      <c r="G3068">
        <v>0.74123169531439004</v>
      </c>
      <c r="H3068">
        <v>7.5494388027792603</v>
      </c>
      <c r="I3068">
        <v>5.2983516483516402</v>
      </c>
    </row>
    <row r="3069" spans="1:9" x14ac:dyDescent="0.25">
      <c r="A3069">
        <v>3067</v>
      </c>
      <c r="B3069">
        <v>52.258933942967097</v>
      </c>
      <c r="C3069">
        <v>142.40621676891601</v>
      </c>
      <c r="D3069">
        <v>43.006197530934102</v>
      </c>
      <c r="E3069">
        <v>10.3514047043245</v>
      </c>
      <c r="F3069">
        <v>0.31538756314948602</v>
      </c>
      <c r="G3069">
        <v>0.86255758501100399</v>
      </c>
      <c r="H3069">
        <v>10.691530317612999</v>
      </c>
      <c r="I3069">
        <v>4.4696678561625003</v>
      </c>
    </row>
    <row r="3070" spans="1:9" x14ac:dyDescent="0.25">
      <c r="A3070">
        <v>3068</v>
      </c>
      <c r="B3070">
        <v>37.7539366947669</v>
      </c>
      <c r="C3070">
        <v>151.026442707467</v>
      </c>
      <c r="D3070">
        <v>55.521220974552897</v>
      </c>
      <c r="E3070">
        <v>10.690239708127599</v>
      </c>
      <c r="F3070">
        <v>0.22656603232385</v>
      </c>
      <c r="G3070">
        <v>0.88636160156003396</v>
      </c>
      <c r="H3070">
        <v>12.8335427135678</v>
      </c>
      <c r="I3070">
        <v>4.1708683473389296</v>
      </c>
    </row>
    <row r="3071" spans="1:9" x14ac:dyDescent="0.25">
      <c r="A3071">
        <v>3069</v>
      </c>
      <c r="B3071">
        <v>83.125500840118903</v>
      </c>
      <c r="C3071">
        <v>186.26064491436199</v>
      </c>
      <c r="D3071">
        <v>37.680270647023399</v>
      </c>
      <c r="E3071">
        <v>4.7855276742942996</v>
      </c>
      <c r="F3071">
        <v>0.42913472559921201</v>
      </c>
      <c r="G3071">
        <v>0.95117717725657702</v>
      </c>
      <c r="H3071">
        <v>7.8232378854625502</v>
      </c>
      <c r="I3071">
        <v>2.4811320754716899</v>
      </c>
    </row>
    <row r="3072" spans="1:9" x14ac:dyDescent="0.25">
      <c r="A3072">
        <v>3070</v>
      </c>
      <c r="B3072">
        <v>81.410723672682593</v>
      </c>
      <c r="C3072">
        <v>119.518299881936</v>
      </c>
      <c r="D3072">
        <v>42.494916073140999</v>
      </c>
      <c r="E3072">
        <v>22.2326659729728</v>
      </c>
      <c r="F3072">
        <v>0.447784267944902</v>
      </c>
      <c r="G3072">
        <v>0.68467157506166298</v>
      </c>
      <c r="H3072">
        <v>9.9118279569892405</v>
      </c>
      <c r="I3072">
        <v>6.5088852988691404</v>
      </c>
    </row>
    <row r="3073" spans="1:9" x14ac:dyDescent="0.25">
      <c r="A3073">
        <v>3071</v>
      </c>
      <c r="B3073">
        <v>73.264070494599196</v>
      </c>
      <c r="C3073">
        <v>190.05050371155801</v>
      </c>
      <c r="D3073">
        <v>27.581142284856401</v>
      </c>
      <c r="E3073">
        <v>17.199368609923301</v>
      </c>
      <c r="F3073">
        <v>0.55863949968351101</v>
      </c>
      <c r="G3073">
        <v>0.84797471238660205</v>
      </c>
      <c r="H3073">
        <v>10.452631578947299</v>
      </c>
      <c r="I3073">
        <v>6.5263788968824903</v>
      </c>
    </row>
    <row r="3074" spans="1:9" x14ac:dyDescent="0.25">
      <c r="A3074">
        <v>3072</v>
      </c>
      <c r="B3074">
        <v>50.244428353045301</v>
      </c>
      <c r="C3074">
        <v>157.118394648829</v>
      </c>
      <c r="D3074">
        <v>44.428759978511899</v>
      </c>
      <c r="E3074">
        <v>15.7653219520272</v>
      </c>
      <c r="F3074">
        <v>0.34276620993158302</v>
      </c>
      <c r="G3074">
        <v>0.77992721246529695</v>
      </c>
      <c r="H3074">
        <v>11.330541012216401</v>
      </c>
      <c r="I3074">
        <v>5.2195555555555497</v>
      </c>
    </row>
    <row r="3075" spans="1:9" x14ac:dyDescent="0.25">
      <c r="A3075">
        <v>3073</v>
      </c>
      <c r="B3075">
        <v>40.969906606710403</v>
      </c>
      <c r="C3075">
        <v>192.437268722466</v>
      </c>
      <c r="D3075">
        <v>31.201238357516502</v>
      </c>
      <c r="E3075">
        <v>6.4881710975465197</v>
      </c>
      <c r="F3075">
        <v>0.35590588339749402</v>
      </c>
      <c r="G3075">
        <v>0.928910929431772</v>
      </c>
      <c r="H3075">
        <v>8.6922069417157797</v>
      </c>
      <c r="I3075">
        <v>2.8559404337973402</v>
      </c>
    </row>
    <row r="3076" spans="1:9" x14ac:dyDescent="0.25">
      <c r="A3076">
        <v>3074</v>
      </c>
      <c r="B3076">
        <v>85.067979498246501</v>
      </c>
      <c r="C3076">
        <v>179.07475307326001</v>
      </c>
      <c r="D3076">
        <v>36.728035763758299</v>
      </c>
      <c r="E3076">
        <v>4.8546068515266896</v>
      </c>
      <c r="F3076">
        <v>0.47619506069781298</v>
      </c>
      <c r="G3076">
        <v>0.95055958892669501</v>
      </c>
      <c r="H3076">
        <v>10.3510054844606</v>
      </c>
      <c r="I3076">
        <v>2.8519163763066202</v>
      </c>
    </row>
    <row r="3077" spans="1:9" x14ac:dyDescent="0.25">
      <c r="A3077">
        <v>3075</v>
      </c>
      <c r="B3077">
        <v>64.364220824598107</v>
      </c>
      <c r="C3077">
        <v>159.27371189849899</v>
      </c>
      <c r="D3077">
        <v>30.145135047737799</v>
      </c>
      <c r="E3077">
        <v>9.2243635858312398</v>
      </c>
      <c r="F3077">
        <v>0.40319244208307697</v>
      </c>
      <c r="G3077">
        <v>0.88080519609049102</v>
      </c>
      <c r="H3077">
        <v>6.71956145412579</v>
      </c>
      <c r="I3077">
        <v>3.6376978417266099</v>
      </c>
    </row>
    <row r="3078" spans="1:9" x14ac:dyDescent="0.25">
      <c r="A3078">
        <v>3076</v>
      </c>
      <c r="B3078">
        <v>98.129622145888007</v>
      </c>
      <c r="C3078">
        <v>159.38248984846899</v>
      </c>
      <c r="D3078">
        <v>30.771230522626698</v>
      </c>
      <c r="E3078">
        <v>9.1554949812446509</v>
      </c>
      <c r="F3078">
        <v>0.56683753736223996</v>
      </c>
      <c r="G3078">
        <v>0.89983117463371598</v>
      </c>
      <c r="H3078">
        <v>7.9337889790687699</v>
      </c>
      <c r="I3078">
        <v>3.2146637914134399</v>
      </c>
    </row>
    <row r="3079" spans="1:9" x14ac:dyDescent="0.25">
      <c r="A3079">
        <v>3077</v>
      </c>
      <c r="B3079">
        <v>45.483114256824997</v>
      </c>
      <c r="C3079">
        <v>173.12799263351701</v>
      </c>
      <c r="D3079">
        <v>53.765569010061903</v>
      </c>
      <c r="E3079">
        <v>15.187593633727699</v>
      </c>
      <c r="F3079">
        <v>0.26516492053308799</v>
      </c>
      <c r="G3079">
        <v>0.83298107225027895</v>
      </c>
      <c r="H3079">
        <v>13.480303030303</v>
      </c>
      <c r="I3079">
        <v>5.1062355658198602</v>
      </c>
    </row>
    <row r="3080" spans="1:9" x14ac:dyDescent="0.25">
      <c r="A3080">
        <v>3078</v>
      </c>
      <c r="B3080">
        <v>46.335160427807402</v>
      </c>
      <c r="C3080">
        <v>143.10870282759299</v>
      </c>
      <c r="D3080">
        <v>38.091577228081803</v>
      </c>
      <c r="E3080">
        <v>11.7807878455334</v>
      </c>
      <c r="F3080">
        <v>0.32440366436926299</v>
      </c>
      <c r="G3080">
        <v>0.860000138547383</v>
      </c>
      <c r="H3080">
        <v>10.334848484848401</v>
      </c>
      <c r="I3080">
        <v>4.7686375321336696</v>
      </c>
    </row>
    <row r="3081" spans="1:9" x14ac:dyDescent="0.25">
      <c r="A3081">
        <v>3079</v>
      </c>
      <c r="B3081">
        <v>75.163596168017605</v>
      </c>
      <c r="C3081">
        <v>162.17345750873099</v>
      </c>
      <c r="D3081">
        <v>40.483710723597902</v>
      </c>
      <c r="E3081">
        <v>19.995858185192599</v>
      </c>
      <c r="F3081">
        <v>0.44285829981115099</v>
      </c>
      <c r="G3081">
        <v>0.75715188065956696</v>
      </c>
      <c r="H3081">
        <v>10.6377515614156</v>
      </c>
      <c r="I3081">
        <v>5.9677419354838701</v>
      </c>
    </row>
    <row r="3082" spans="1:9" x14ac:dyDescent="0.25">
      <c r="A3082">
        <v>3080</v>
      </c>
      <c r="B3082">
        <v>96.926240208877203</v>
      </c>
      <c r="C3082">
        <v>168.79897367246701</v>
      </c>
      <c r="D3082">
        <v>32.803915342731301</v>
      </c>
      <c r="E3082">
        <v>7.4995803182710699</v>
      </c>
      <c r="F3082">
        <v>0.50542192398695895</v>
      </c>
      <c r="G3082">
        <v>0.91739037084081598</v>
      </c>
      <c r="H3082">
        <v>6.6732542819499301</v>
      </c>
      <c r="I3082">
        <v>3.46235011990407</v>
      </c>
    </row>
    <row r="3083" spans="1:9" x14ac:dyDescent="0.25">
      <c r="A3083">
        <v>3081</v>
      </c>
      <c r="B3083">
        <v>48.348994515539303</v>
      </c>
      <c r="C3083">
        <v>119.796067938576</v>
      </c>
      <c r="D3083">
        <v>50.850221733203803</v>
      </c>
      <c r="E3083">
        <v>5.7065607098740303</v>
      </c>
      <c r="F3083">
        <v>0.28576677630587799</v>
      </c>
      <c r="G3083">
        <v>0.91623506618383699</v>
      </c>
      <c r="H3083">
        <v>14.219842969307599</v>
      </c>
      <c r="I3083">
        <v>3.2275615567911</v>
      </c>
    </row>
    <row r="3084" spans="1:9" x14ac:dyDescent="0.25">
      <c r="A3084">
        <v>3082</v>
      </c>
      <c r="B3084">
        <v>59.299599059864498</v>
      </c>
      <c r="C3084">
        <v>152.66846758349701</v>
      </c>
      <c r="D3084">
        <v>50.185248056518901</v>
      </c>
      <c r="E3084">
        <v>10.873556215844101</v>
      </c>
      <c r="F3084">
        <v>0.34756797206804002</v>
      </c>
      <c r="G3084">
        <v>0.86890630041258299</v>
      </c>
      <c r="H3084">
        <v>12.6914556962025</v>
      </c>
      <c r="I3084">
        <v>4.7910958904109497</v>
      </c>
    </row>
    <row r="3085" spans="1:9" x14ac:dyDescent="0.25">
      <c r="A3085">
        <v>3083</v>
      </c>
      <c r="B3085">
        <v>97.720053386719997</v>
      </c>
      <c r="C3085">
        <v>163.99826506023999</v>
      </c>
      <c r="D3085">
        <v>32.880218409230999</v>
      </c>
      <c r="E3085">
        <v>8.64195116541514</v>
      </c>
      <c r="F3085">
        <v>0.54932672744480804</v>
      </c>
      <c r="G3085">
        <v>0.90418082706751401</v>
      </c>
      <c r="H3085">
        <v>9.4406779661016902</v>
      </c>
      <c r="I3085">
        <v>3.3423050379572099</v>
      </c>
    </row>
    <row r="3086" spans="1:9" x14ac:dyDescent="0.25">
      <c r="A3086">
        <v>3084</v>
      </c>
      <c r="B3086">
        <v>30.6104208416833</v>
      </c>
      <c r="C3086">
        <v>180.733224334082</v>
      </c>
      <c r="D3086">
        <v>38.5035309318366</v>
      </c>
      <c r="E3086">
        <v>7.9709249817544796</v>
      </c>
      <c r="F3086">
        <v>0.21748986619486399</v>
      </c>
      <c r="G3086">
        <v>0.90789045779494304</v>
      </c>
      <c r="H3086">
        <v>8.4983830398850095</v>
      </c>
      <c r="I3086">
        <v>3.02400990099009</v>
      </c>
    </row>
    <row r="3087" spans="1:9" x14ac:dyDescent="0.25">
      <c r="A3087">
        <v>3085</v>
      </c>
      <c r="B3087">
        <v>72.3127659574468</v>
      </c>
      <c r="C3087">
        <v>171.30097965335301</v>
      </c>
      <c r="D3087">
        <v>35.349928093369897</v>
      </c>
      <c r="E3087">
        <v>13.299287357870799</v>
      </c>
      <c r="F3087">
        <v>0.41908018377122602</v>
      </c>
      <c r="G3087">
        <v>0.84377394773377901</v>
      </c>
      <c r="H3087">
        <v>4.6094046264694697</v>
      </c>
      <c r="I3087">
        <v>4.5309446254071597</v>
      </c>
    </row>
    <row r="3088" spans="1:9" x14ac:dyDescent="0.25">
      <c r="A3088">
        <v>3086</v>
      </c>
      <c r="B3088">
        <v>62.986566975034798</v>
      </c>
      <c r="C3088">
        <v>201.61075676607399</v>
      </c>
      <c r="D3088">
        <v>30.073030685338299</v>
      </c>
      <c r="E3088">
        <v>7.2540308246307204</v>
      </c>
      <c r="F3088">
        <v>0.402864708947963</v>
      </c>
      <c r="G3088">
        <v>0.93136956495887802</v>
      </c>
      <c r="H3088">
        <v>6.2989855846235896</v>
      </c>
      <c r="I3088">
        <v>3.4716386554621801</v>
      </c>
    </row>
    <row r="3089" spans="1:9" x14ac:dyDescent="0.25">
      <c r="A3089">
        <v>3087</v>
      </c>
      <c r="B3089">
        <v>52.417896087235398</v>
      </c>
      <c r="C3089">
        <v>148.311347808275</v>
      </c>
      <c r="D3089">
        <v>45.383287758166198</v>
      </c>
      <c r="E3089">
        <v>27.951938543214698</v>
      </c>
      <c r="F3089">
        <v>0.333380741638999</v>
      </c>
      <c r="G3089">
        <v>0.72838623412468495</v>
      </c>
      <c r="H3089">
        <v>14.802173913043401</v>
      </c>
      <c r="I3089">
        <v>10.642294713160799</v>
      </c>
    </row>
    <row r="3090" spans="1:9" x14ac:dyDescent="0.25">
      <c r="A3090">
        <v>3088</v>
      </c>
      <c r="B3090">
        <v>89.665104047564597</v>
      </c>
      <c r="C3090">
        <v>205.19251448091401</v>
      </c>
      <c r="D3090">
        <v>40.933934545321002</v>
      </c>
      <c r="E3090">
        <v>4.6446991993717601</v>
      </c>
      <c r="F3090">
        <v>0.462926865496956</v>
      </c>
      <c r="G3090">
        <v>0.955128407958724</v>
      </c>
      <c r="H3090">
        <v>8.5983487129674607</v>
      </c>
      <c r="I3090">
        <v>2.4285714285714199</v>
      </c>
    </row>
    <row r="3091" spans="1:9" x14ac:dyDescent="0.25">
      <c r="A3091">
        <v>3089</v>
      </c>
      <c r="B3091">
        <v>96.7930355791067</v>
      </c>
      <c r="C3091">
        <v>180.088984792437</v>
      </c>
      <c r="D3091">
        <v>29.314207342102801</v>
      </c>
      <c r="E3091">
        <v>5.7034005443312203</v>
      </c>
      <c r="F3091">
        <v>0.53760200853517204</v>
      </c>
      <c r="G3091">
        <v>0.93257832740672997</v>
      </c>
      <c r="H3091">
        <v>6.1513075965130701</v>
      </c>
      <c r="I3091">
        <v>2.7815299793246</v>
      </c>
    </row>
    <row r="3092" spans="1:9" x14ac:dyDescent="0.25">
      <c r="A3092">
        <v>3090</v>
      </c>
      <c r="B3092">
        <v>48.495970695970698</v>
      </c>
      <c r="C3092">
        <v>147.44398340248901</v>
      </c>
      <c r="D3092">
        <v>49.353211119074601</v>
      </c>
      <c r="E3092">
        <v>20.381186890118698</v>
      </c>
      <c r="F3092">
        <v>0.29554703267696703</v>
      </c>
      <c r="G3092">
        <v>0.71991623455093001</v>
      </c>
      <c r="H3092">
        <v>13.05</v>
      </c>
      <c r="I3092">
        <v>6.2857142857142803</v>
      </c>
    </row>
    <row r="3093" spans="1:9" x14ac:dyDescent="0.25">
      <c r="A3093">
        <v>3091</v>
      </c>
      <c r="B3093">
        <v>77.602566238960094</v>
      </c>
      <c r="C3093">
        <v>164.13502272202101</v>
      </c>
      <c r="D3093">
        <v>49.777657161721102</v>
      </c>
      <c r="E3093">
        <v>13.8988681789008</v>
      </c>
      <c r="F3093">
        <v>0.44563802482217002</v>
      </c>
      <c r="G3093">
        <v>0.86004684616029403</v>
      </c>
      <c r="H3093">
        <v>15.8092749836708</v>
      </c>
      <c r="I3093">
        <v>6.2288659793814398</v>
      </c>
    </row>
    <row r="3094" spans="1:9" x14ac:dyDescent="0.25">
      <c r="A3094">
        <v>3092</v>
      </c>
      <c r="B3094">
        <v>102.765460463335</v>
      </c>
      <c r="C3094">
        <v>187.242954985099</v>
      </c>
      <c r="D3094">
        <v>40.975424853207201</v>
      </c>
      <c r="E3094">
        <v>4.3083396217294103</v>
      </c>
      <c r="F3094">
        <v>0.53277016691246004</v>
      </c>
      <c r="G3094">
        <v>0.95194461169851496</v>
      </c>
      <c r="H3094">
        <v>15.029114676173499</v>
      </c>
      <c r="I3094">
        <v>2.5175848749745802</v>
      </c>
    </row>
    <row r="3095" spans="1:9" x14ac:dyDescent="0.25">
      <c r="A3095">
        <v>3093</v>
      </c>
      <c r="B3095">
        <v>47.8562839965645</v>
      </c>
      <c r="C3095">
        <v>133.93673502692701</v>
      </c>
      <c r="D3095">
        <v>42.398676288839802</v>
      </c>
      <c r="E3095">
        <v>4.5738820912692004</v>
      </c>
      <c r="F3095">
        <v>0.29610592846216399</v>
      </c>
      <c r="G3095">
        <v>0.94057485555390596</v>
      </c>
      <c r="H3095">
        <v>9.7679525222551895</v>
      </c>
      <c r="I3095">
        <v>3.2206413251221</v>
      </c>
    </row>
    <row r="3096" spans="1:9" x14ac:dyDescent="0.25">
      <c r="A3096">
        <v>3094</v>
      </c>
      <c r="B3096">
        <v>42.7198673055657</v>
      </c>
      <c r="C3096">
        <v>144.94977798193199</v>
      </c>
      <c r="D3096">
        <v>50.235072078907798</v>
      </c>
      <c r="E3096">
        <v>9.1821549873580199</v>
      </c>
      <c r="F3096">
        <v>0.26256555215439598</v>
      </c>
      <c r="G3096">
        <v>0.86526198580257996</v>
      </c>
      <c r="H3096">
        <v>13.6771894093686</v>
      </c>
      <c r="I3096">
        <v>3.1469387755102001</v>
      </c>
    </row>
    <row r="3097" spans="1:9" x14ac:dyDescent="0.25">
      <c r="A3097">
        <v>3095</v>
      </c>
      <c r="B3097">
        <v>57.737892129884401</v>
      </c>
      <c r="C3097">
        <v>146.953149316078</v>
      </c>
      <c r="D3097">
        <v>52.234118567732601</v>
      </c>
      <c r="E3097">
        <v>13.1343971864047</v>
      </c>
      <c r="F3097">
        <v>0.31480041019622301</v>
      </c>
      <c r="G3097">
        <v>0.84515783601213201</v>
      </c>
      <c r="H3097">
        <v>13.1837183718371</v>
      </c>
      <c r="I3097">
        <v>5.3596566523605098</v>
      </c>
    </row>
    <row r="3098" spans="1:9" x14ac:dyDescent="0.25">
      <c r="A3098">
        <v>3096</v>
      </c>
      <c r="B3098">
        <v>60.552447552447497</v>
      </c>
      <c r="C3098">
        <v>188.348631349584</v>
      </c>
      <c r="D3098">
        <v>51.9828089642631</v>
      </c>
      <c r="E3098">
        <v>5.0972005165844996</v>
      </c>
      <c r="F3098">
        <v>0.34355447266457501</v>
      </c>
      <c r="G3098">
        <v>0.94192010150878802</v>
      </c>
      <c r="H3098">
        <v>13.2704339051463</v>
      </c>
      <c r="I3098">
        <v>2.5231992929739202</v>
      </c>
    </row>
    <row r="3099" spans="1:9" x14ac:dyDescent="0.25">
      <c r="A3099">
        <v>3097</v>
      </c>
      <c r="B3099">
        <v>56.198298944715702</v>
      </c>
      <c r="C3099">
        <v>155.42145347770199</v>
      </c>
      <c r="D3099">
        <v>43.393804214919697</v>
      </c>
      <c r="E3099">
        <v>7.8618788523822802</v>
      </c>
      <c r="F3099">
        <v>0.33886779063033901</v>
      </c>
      <c r="G3099">
        <v>0.91561434984156698</v>
      </c>
      <c r="H3099">
        <v>9.6082089552238799</v>
      </c>
      <c r="I3099">
        <v>3.7508333333333299</v>
      </c>
    </row>
    <row r="3100" spans="1:9" x14ac:dyDescent="0.25">
      <c r="A3100">
        <v>3098</v>
      </c>
      <c r="B3100">
        <v>81.622641509433905</v>
      </c>
      <c r="C3100">
        <v>136.90601013758101</v>
      </c>
      <c r="D3100">
        <v>37.171049062060803</v>
      </c>
      <c r="E3100">
        <v>12.673969180088701</v>
      </c>
      <c r="F3100">
        <v>0.47497543146993998</v>
      </c>
      <c r="G3100">
        <v>0.83980538781931802</v>
      </c>
      <c r="H3100">
        <v>10.3564668769716</v>
      </c>
      <c r="I3100">
        <v>4.8779507785032603</v>
      </c>
    </row>
    <row r="3101" spans="1:9" x14ac:dyDescent="0.25">
      <c r="A3101">
        <v>3099</v>
      </c>
      <c r="B3101">
        <v>53.393502750851397</v>
      </c>
      <c r="C3101">
        <v>127.26691729323301</v>
      </c>
      <c r="D3101">
        <v>43.063651561536702</v>
      </c>
      <c r="E3101">
        <v>28.1140686572482</v>
      </c>
      <c r="F3101">
        <v>0.34414256399728999</v>
      </c>
      <c r="G3101">
        <v>0.66720660062733095</v>
      </c>
      <c r="H3101">
        <v>11.720183486238501</v>
      </c>
      <c r="I3101">
        <v>8.7587719298245599</v>
      </c>
    </row>
    <row r="3102" spans="1:9" x14ac:dyDescent="0.25">
      <c r="A3102">
        <v>3100</v>
      </c>
      <c r="B3102">
        <v>56.324349228288398</v>
      </c>
      <c r="C3102">
        <v>133.38670991099701</v>
      </c>
      <c r="D3102">
        <v>36.352706705504502</v>
      </c>
      <c r="E3102">
        <v>7.87124304000639</v>
      </c>
      <c r="F3102">
        <v>0.34561251045492902</v>
      </c>
      <c r="G3102">
        <v>0.89322761483813795</v>
      </c>
      <c r="H3102">
        <v>8.1943250214961303</v>
      </c>
      <c r="I3102">
        <v>3.8202416918429001</v>
      </c>
    </row>
    <row r="3103" spans="1:9" x14ac:dyDescent="0.25">
      <c r="A3103">
        <v>3101</v>
      </c>
      <c r="B3103">
        <v>105.893572426641</v>
      </c>
      <c r="C3103">
        <v>156.82433503928399</v>
      </c>
      <c r="D3103">
        <v>29.285619313463201</v>
      </c>
      <c r="E3103">
        <v>7.8614798243546602</v>
      </c>
      <c r="F3103">
        <v>0.55348600094236899</v>
      </c>
      <c r="G3103">
        <v>0.90222390291658106</v>
      </c>
      <c r="H3103">
        <v>8.2417302798982099</v>
      </c>
      <c r="I3103">
        <v>3.3569042316258302</v>
      </c>
    </row>
    <row r="3104" spans="1:9" x14ac:dyDescent="0.25">
      <c r="A3104">
        <v>3102</v>
      </c>
      <c r="B3104">
        <v>56.246430116832499</v>
      </c>
      <c r="C3104">
        <v>199.396750820785</v>
      </c>
      <c r="D3104">
        <v>44.848070759002397</v>
      </c>
      <c r="E3104">
        <v>7.0360103209031903</v>
      </c>
      <c r="F3104">
        <v>0.35217686808752202</v>
      </c>
      <c r="G3104">
        <v>0.93264646046492905</v>
      </c>
      <c r="H3104">
        <v>12.889066241021499</v>
      </c>
      <c r="I3104">
        <v>2.9560696095076402</v>
      </c>
    </row>
    <row r="3105" spans="1:9" x14ac:dyDescent="0.25">
      <c r="A3105">
        <v>3103</v>
      </c>
      <c r="B3105">
        <v>43.778435571230602</v>
      </c>
      <c r="C3105">
        <v>133.77403633141299</v>
      </c>
      <c r="D3105">
        <v>33.374692656971902</v>
      </c>
      <c r="E3105">
        <v>10.325306920828</v>
      </c>
      <c r="F3105">
        <v>0.31199177243838699</v>
      </c>
      <c r="G3105">
        <v>0.85669566439010403</v>
      </c>
      <c r="H3105">
        <v>7.2606157112526502</v>
      </c>
      <c r="I3105">
        <v>4.3110704483074098</v>
      </c>
    </row>
    <row r="3106" spans="1:9" x14ac:dyDescent="0.25">
      <c r="A3106">
        <v>3104</v>
      </c>
      <c r="B3106">
        <v>74.148707522509397</v>
      </c>
      <c r="C3106">
        <v>140.274852858179</v>
      </c>
      <c r="D3106">
        <v>42.248125896867798</v>
      </c>
      <c r="E3106">
        <v>14.8495550405584</v>
      </c>
      <c r="F3106">
        <v>0.432865425919365</v>
      </c>
      <c r="G3106">
        <v>0.842332411892174</v>
      </c>
      <c r="H3106">
        <v>8.4758878504672897</v>
      </c>
      <c r="I3106">
        <v>5.6621844127332599</v>
      </c>
    </row>
    <row r="3107" spans="1:9" x14ac:dyDescent="0.25">
      <c r="A3107">
        <v>3105</v>
      </c>
      <c r="B3107">
        <v>68.511071312276101</v>
      </c>
      <c r="C3107">
        <v>195.16375716518999</v>
      </c>
      <c r="D3107">
        <v>38.3865926300317</v>
      </c>
      <c r="E3107">
        <v>9.0152450867400002</v>
      </c>
      <c r="F3107">
        <v>0.40988151084864</v>
      </c>
      <c r="G3107">
        <v>0.91212864925988502</v>
      </c>
      <c r="H3107">
        <v>8.7955801104972302</v>
      </c>
      <c r="I3107">
        <v>3.7817796610169401</v>
      </c>
    </row>
    <row r="3108" spans="1:9" x14ac:dyDescent="0.25">
      <c r="A3108">
        <v>3106</v>
      </c>
      <c r="B3108">
        <v>68.652734778121697</v>
      </c>
      <c r="C3108">
        <v>163.767133382461</v>
      </c>
      <c r="D3108">
        <v>41.4932507619097</v>
      </c>
      <c r="E3108">
        <v>8.2404359931392808</v>
      </c>
      <c r="F3108">
        <v>0.42922062443641301</v>
      </c>
      <c r="G3108">
        <v>0.91554895367006905</v>
      </c>
      <c r="H3108">
        <v>11.377862595419799</v>
      </c>
      <c r="I3108">
        <v>3.5781784980597999</v>
      </c>
    </row>
    <row r="3109" spans="1:9" x14ac:dyDescent="0.25">
      <c r="A3109">
        <v>3107</v>
      </c>
      <c r="B3109">
        <v>73.161177499271304</v>
      </c>
      <c r="C3109">
        <v>124.835803876852</v>
      </c>
      <c r="D3109">
        <v>41.476803671611798</v>
      </c>
      <c r="E3109">
        <v>26.136889155189099</v>
      </c>
      <c r="F3109">
        <v>0.412827517805327</v>
      </c>
      <c r="G3109">
        <v>0.73672768833982505</v>
      </c>
      <c r="H3109">
        <v>10.2935510887772</v>
      </c>
      <c r="I3109">
        <v>9.8845789971617695</v>
      </c>
    </row>
    <row r="3110" spans="1:9" x14ac:dyDescent="0.25">
      <c r="A3110">
        <v>3108</v>
      </c>
      <c r="B3110">
        <v>43.367860262008698</v>
      </c>
      <c r="C3110">
        <v>149.81016148089799</v>
      </c>
      <c r="D3110">
        <v>36.838602207219502</v>
      </c>
      <c r="E3110">
        <v>16.386934087660499</v>
      </c>
      <c r="F3110">
        <v>0.30406895316701699</v>
      </c>
      <c r="G3110">
        <v>0.81370334287933699</v>
      </c>
      <c r="H3110">
        <v>7.7187938288920002</v>
      </c>
      <c r="I3110">
        <v>5.3153468815697202</v>
      </c>
    </row>
    <row r="3111" spans="1:9" x14ac:dyDescent="0.25">
      <c r="A3111">
        <v>3109</v>
      </c>
      <c r="B3111">
        <v>92.778947368421001</v>
      </c>
      <c r="C3111">
        <v>182.66423761645601</v>
      </c>
      <c r="D3111">
        <v>33.552093740743402</v>
      </c>
      <c r="E3111">
        <v>4.3037728670832296</v>
      </c>
      <c r="F3111">
        <v>0.53942270958310801</v>
      </c>
      <c r="G3111">
        <v>0.95043987797402796</v>
      </c>
      <c r="H3111">
        <v>8.5430247718383292</v>
      </c>
      <c r="I3111">
        <v>2.4426389340266401</v>
      </c>
    </row>
    <row r="3112" spans="1:9" x14ac:dyDescent="0.25">
      <c r="A3112">
        <v>3110</v>
      </c>
      <c r="B3112">
        <v>45.872684458398702</v>
      </c>
      <c r="C3112">
        <v>97.957519845526704</v>
      </c>
      <c r="D3112">
        <v>54.635445486169203</v>
      </c>
      <c r="E3112">
        <v>11.6840647988732</v>
      </c>
      <c r="F3112">
        <v>0.29613425806774701</v>
      </c>
      <c r="G3112">
        <v>0.80159164358229096</v>
      </c>
      <c r="H3112">
        <v>15.6525139664804</v>
      </c>
      <c r="I3112">
        <v>5.1485520872508399</v>
      </c>
    </row>
    <row r="3113" spans="1:9" x14ac:dyDescent="0.25">
      <c r="A3113">
        <v>3111</v>
      </c>
      <c r="B3113">
        <v>79.787839224097695</v>
      </c>
      <c r="C3113">
        <v>193.47427398989899</v>
      </c>
      <c r="D3113">
        <v>44.6119352519177</v>
      </c>
      <c r="E3113">
        <v>9.1201409154530602</v>
      </c>
      <c r="F3113">
        <v>0.434288643147419</v>
      </c>
      <c r="G3113">
        <v>0.90517302451775705</v>
      </c>
      <c r="H3113">
        <v>10.0772230889235</v>
      </c>
      <c r="I3113">
        <v>3.2311854402361</v>
      </c>
    </row>
    <row r="3114" spans="1:9" x14ac:dyDescent="0.25">
      <c r="A3114">
        <v>3112</v>
      </c>
      <c r="B3114">
        <v>41.7472480034534</v>
      </c>
      <c r="C3114">
        <v>139.98654221836301</v>
      </c>
      <c r="D3114">
        <v>54.408751837384699</v>
      </c>
      <c r="E3114">
        <v>11.1192712502202</v>
      </c>
      <c r="F3114">
        <v>0.25399182746287902</v>
      </c>
      <c r="G3114">
        <v>0.86282080027736596</v>
      </c>
      <c r="H3114">
        <v>16.044642857142801</v>
      </c>
      <c r="I3114">
        <v>4.6623030303030299</v>
      </c>
    </row>
    <row r="3115" spans="1:9" x14ac:dyDescent="0.25">
      <c r="A3115">
        <v>3113</v>
      </c>
      <c r="B3115">
        <v>82.8306116800442</v>
      </c>
      <c r="C3115">
        <v>193.859847050806</v>
      </c>
      <c r="D3115">
        <v>46.380447653314803</v>
      </c>
      <c r="E3115">
        <v>4.8724439447595698</v>
      </c>
      <c r="F3115">
        <v>0.464257334563143</v>
      </c>
      <c r="G3115">
        <v>0.94499042973908098</v>
      </c>
      <c r="H3115">
        <v>15.974781765276401</v>
      </c>
      <c r="I3115">
        <v>2.7151808601537999</v>
      </c>
    </row>
    <row r="3116" spans="1:9" x14ac:dyDescent="0.25">
      <c r="A3116">
        <v>3114</v>
      </c>
      <c r="B3116">
        <v>66.714641227706295</v>
      </c>
      <c r="C3116">
        <v>174.57913583193999</v>
      </c>
      <c r="D3116">
        <v>39.504713033082702</v>
      </c>
      <c r="E3116">
        <v>9.6855613497084097</v>
      </c>
      <c r="F3116">
        <v>0.38855951666468003</v>
      </c>
      <c r="G3116">
        <v>0.90374923864852597</v>
      </c>
      <c r="H3116">
        <v>8.6930618401206594</v>
      </c>
      <c r="I3116">
        <v>3.5324989907145699</v>
      </c>
    </row>
    <row r="3117" spans="1:9" x14ac:dyDescent="0.25">
      <c r="A3117">
        <v>3115</v>
      </c>
      <c r="B3117">
        <v>51.460616874840603</v>
      </c>
      <c r="C3117">
        <v>131.72096420745001</v>
      </c>
      <c r="D3117">
        <v>35.104684640296298</v>
      </c>
      <c r="E3117">
        <v>24.514957555013901</v>
      </c>
      <c r="F3117">
        <v>0.33983821943300602</v>
      </c>
      <c r="G3117">
        <v>0.66850973811909997</v>
      </c>
      <c r="H3117">
        <v>8.9803104884513392</v>
      </c>
      <c r="I3117">
        <v>6.76296296296296</v>
      </c>
    </row>
    <row r="3118" spans="1:9" x14ac:dyDescent="0.25">
      <c r="A3118">
        <v>3116</v>
      </c>
      <c r="B3118">
        <v>49.743049458589397</v>
      </c>
      <c r="C3118">
        <v>164.84746513826499</v>
      </c>
      <c r="D3118">
        <v>41.155799026248502</v>
      </c>
      <c r="E3118">
        <v>9.5571318617490899</v>
      </c>
      <c r="F3118">
        <v>0.32262196775902502</v>
      </c>
      <c r="G3118">
        <v>0.911330795142966</v>
      </c>
      <c r="H3118">
        <v>9.6024242424242399</v>
      </c>
      <c r="I3118">
        <v>3.1565912117177</v>
      </c>
    </row>
    <row r="3119" spans="1:9" x14ac:dyDescent="0.25">
      <c r="A3119">
        <v>3117</v>
      </c>
      <c r="B3119">
        <v>93.066580118694304</v>
      </c>
      <c r="C3119">
        <v>164.04905660377301</v>
      </c>
      <c r="D3119">
        <v>17.699131766628099</v>
      </c>
      <c r="E3119">
        <v>25.4701840744995</v>
      </c>
      <c r="F3119">
        <v>0.70160322150059895</v>
      </c>
      <c r="G3119">
        <v>0.73860588933322602</v>
      </c>
      <c r="H3119">
        <v>6.46384039900249</v>
      </c>
      <c r="I3119">
        <v>8.2404371584699394</v>
      </c>
    </row>
    <row r="3120" spans="1:9" x14ac:dyDescent="0.25">
      <c r="A3120">
        <v>3118</v>
      </c>
      <c r="B3120">
        <v>73.893211807917297</v>
      </c>
      <c r="C3120">
        <v>118.287528344671</v>
      </c>
      <c r="D3120">
        <v>40.454949002188599</v>
      </c>
      <c r="E3120">
        <v>34.024816383719902</v>
      </c>
      <c r="F3120">
        <v>0.45828072916913098</v>
      </c>
      <c r="G3120">
        <v>0.630982837012945</v>
      </c>
      <c r="H3120">
        <v>10.118542686242501</v>
      </c>
      <c r="I3120">
        <v>11.9384164222873</v>
      </c>
    </row>
    <row r="3121" spans="1:9" x14ac:dyDescent="0.25">
      <c r="A3121">
        <v>3119</v>
      </c>
      <c r="B3121">
        <v>57.718243243243201</v>
      </c>
      <c r="C3121">
        <v>163.98493327593599</v>
      </c>
      <c r="D3121">
        <v>28.837297402556899</v>
      </c>
      <c r="E3121">
        <v>6.6848126187164301</v>
      </c>
      <c r="F3121">
        <v>0.42214060598987702</v>
      </c>
      <c r="G3121">
        <v>0.91848313468242204</v>
      </c>
      <c r="H3121">
        <v>7.1939597315436199</v>
      </c>
      <c r="I3121">
        <v>3.3000681198909998</v>
      </c>
    </row>
    <row r="3122" spans="1:9" x14ac:dyDescent="0.25">
      <c r="A3122">
        <v>3120</v>
      </c>
      <c r="B3122">
        <v>56.031552162849799</v>
      </c>
      <c r="C3122">
        <v>146.21754746023601</v>
      </c>
      <c r="D3122">
        <v>37.380837619729803</v>
      </c>
      <c r="E3122">
        <v>29.1012216358689</v>
      </c>
      <c r="F3122">
        <v>0.36668691310240298</v>
      </c>
      <c r="G3122">
        <v>0.68332419927752697</v>
      </c>
      <c r="H3122">
        <v>8.29113924050632</v>
      </c>
      <c r="I3122">
        <v>7.6857562408223199</v>
      </c>
    </row>
    <row r="3123" spans="1:9" x14ac:dyDescent="0.25">
      <c r="A3123">
        <v>3121</v>
      </c>
      <c r="B3123">
        <v>71.191373472692405</v>
      </c>
      <c r="C3123">
        <v>120.81611362997999</v>
      </c>
      <c r="D3123">
        <v>46.573939425724902</v>
      </c>
      <c r="E3123">
        <v>4.5893927715860601</v>
      </c>
      <c r="F3123">
        <v>0.38321084112500697</v>
      </c>
      <c r="G3123">
        <v>0.936976676659112</v>
      </c>
      <c r="H3123">
        <v>9.2730923694779097</v>
      </c>
      <c r="I3123">
        <v>2.9285013089005201</v>
      </c>
    </row>
    <row r="3124" spans="1:9" x14ac:dyDescent="0.25">
      <c r="A3124">
        <v>3122</v>
      </c>
      <c r="B3124">
        <v>91.258057346076896</v>
      </c>
      <c r="C3124">
        <v>169.83720930232499</v>
      </c>
      <c r="D3124">
        <v>44.088836257538802</v>
      </c>
      <c r="E3124">
        <v>21.558730309570802</v>
      </c>
      <c r="F3124">
        <v>0.43288178959165902</v>
      </c>
      <c r="G3124">
        <v>0.80649252735574195</v>
      </c>
      <c r="H3124">
        <v>9.8985507246376798</v>
      </c>
      <c r="I3124">
        <v>6.09313490158425</v>
      </c>
    </row>
    <row r="3125" spans="1:9" x14ac:dyDescent="0.25">
      <c r="A3125">
        <v>3123</v>
      </c>
      <c r="B3125">
        <v>119.661850754894</v>
      </c>
      <c r="C3125">
        <v>165.26955056179699</v>
      </c>
      <c r="D3125">
        <v>27.670156470654099</v>
      </c>
      <c r="E3125">
        <v>9.0088918965030498</v>
      </c>
      <c r="F3125">
        <v>0.62933459820510995</v>
      </c>
      <c r="G3125">
        <v>0.90586665023945201</v>
      </c>
      <c r="H3125">
        <v>5.6285898676992501</v>
      </c>
      <c r="I3125">
        <v>3.3763186221743799</v>
      </c>
    </row>
    <row r="3126" spans="1:9" x14ac:dyDescent="0.25">
      <c r="A3126">
        <v>3124</v>
      </c>
      <c r="B3126">
        <v>82.206273909716899</v>
      </c>
      <c r="C3126">
        <v>170.829199659708</v>
      </c>
      <c r="D3126">
        <v>33.543368484352797</v>
      </c>
      <c r="E3126">
        <v>8.0539127384754892</v>
      </c>
      <c r="F3126">
        <v>0.50786087084731202</v>
      </c>
      <c r="G3126">
        <v>0.90192996018414096</v>
      </c>
      <c r="H3126">
        <v>9.55305112699285</v>
      </c>
      <c r="I3126">
        <v>2.9740165128703202</v>
      </c>
    </row>
    <row r="3127" spans="1:9" x14ac:dyDescent="0.25">
      <c r="A3127">
        <v>3125</v>
      </c>
      <c r="B3127">
        <v>79.290024630541794</v>
      </c>
      <c r="C3127">
        <v>151.90807155696299</v>
      </c>
      <c r="D3127">
        <v>43.515682316533699</v>
      </c>
      <c r="E3127">
        <v>6.8588451401691701</v>
      </c>
      <c r="F3127">
        <v>0.42255004446444699</v>
      </c>
      <c r="G3127">
        <v>0.90842899463957305</v>
      </c>
      <c r="H3127">
        <v>10.7631578947368</v>
      </c>
      <c r="I3127">
        <v>3.0476455837280501</v>
      </c>
    </row>
    <row r="3128" spans="1:9" x14ac:dyDescent="0.25">
      <c r="A3128">
        <v>3126</v>
      </c>
      <c r="B3128">
        <v>102.165483584738</v>
      </c>
      <c r="C3128">
        <v>189.854331152718</v>
      </c>
      <c r="D3128">
        <v>21.328383105923301</v>
      </c>
      <c r="E3128">
        <v>8.5988807262460103</v>
      </c>
      <c r="F3128">
        <v>0.64634381064829105</v>
      </c>
      <c r="G3128">
        <v>0.91469359646184101</v>
      </c>
      <c r="H3128">
        <v>5.6988472622478303</v>
      </c>
      <c r="I3128">
        <v>3.6524140752864098</v>
      </c>
    </row>
    <row r="3129" spans="1:9" x14ac:dyDescent="0.25">
      <c r="A3129">
        <v>3127</v>
      </c>
      <c r="B3129">
        <v>83.1920627143557</v>
      </c>
      <c r="C3129">
        <v>161.39221992495499</v>
      </c>
      <c r="D3129">
        <v>32.655077656087698</v>
      </c>
      <c r="E3129">
        <v>14.524812735049199</v>
      </c>
      <c r="F3129">
        <v>0.45552482214995799</v>
      </c>
      <c r="G3129">
        <v>0.86434073388833699</v>
      </c>
      <c r="H3129">
        <v>7.7598116169544697</v>
      </c>
      <c r="I3129">
        <v>5.8907317073170704</v>
      </c>
    </row>
    <row r="3130" spans="1:9" x14ac:dyDescent="0.25">
      <c r="A3130">
        <v>3128</v>
      </c>
      <c r="B3130">
        <v>108.896240234375</v>
      </c>
      <c r="C3130">
        <v>166.993375316921</v>
      </c>
      <c r="D3130">
        <v>25.256022716734702</v>
      </c>
      <c r="E3130">
        <v>11.565137687102499</v>
      </c>
      <c r="F3130">
        <v>0.655369584850786</v>
      </c>
      <c r="G3130">
        <v>0.88738051680966001</v>
      </c>
      <c r="H3130">
        <v>8.2996727442730194</v>
      </c>
      <c r="I3130">
        <v>4.6507150715071504</v>
      </c>
    </row>
    <row r="3131" spans="1:9" x14ac:dyDescent="0.25">
      <c r="A3131">
        <v>3129</v>
      </c>
      <c r="B3131">
        <v>87.120521826392306</v>
      </c>
      <c r="C3131">
        <v>123.857744896047</v>
      </c>
      <c r="D3131">
        <v>32.636194490799603</v>
      </c>
      <c r="E3131">
        <v>13.113525557288</v>
      </c>
      <c r="F3131">
        <v>0.515874629698167</v>
      </c>
      <c r="G3131">
        <v>0.82912346211905996</v>
      </c>
      <c r="H3131">
        <v>9.0834893298390096</v>
      </c>
      <c r="I3131">
        <v>4.9004769475357701</v>
      </c>
    </row>
    <row r="3132" spans="1:9" x14ac:dyDescent="0.25">
      <c r="A3132">
        <v>3130</v>
      </c>
      <c r="B3132">
        <v>60.857248157248101</v>
      </c>
      <c r="C3132">
        <v>117.03446181873301</v>
      </c>
      <c r="D3132">
        <v>37.4552324902157</v>
      </c>
      <c r="E3132">
        <v>5.2641428420198899</v>
      </c>
      <c r="F3132">
        <v>0.398209018070738</v>
      </c>
      <c r="G3132">
        <v>0.93148560003532999</v>
      </c>
      <c r="H3132">
        <v>10.183970856102</v>
      </c>
      <c r="I3132">
        <v>3.5122658929042401</v>
      </c>
    </row>
    <row r="3133" spans="1:9" x14ac:dyDescent="0.25">
      <c r="A3133">
        <v>3131</v>
      </c>
      <c r="B3133">
        <v>79.664079040225801</v>
      </c>
      <c r="C3133">
        <v>158.84947892602199</v>
      </c>
      <c r="D3133">
        <v>28.692552394857199</v>
      </c>
      <c r="E3133">
        <v>6.3629489700406996</v>
      </c>
      <c r="F3133">
        <v>0.56985373451265597</v>
      </c>
      <c r="G3133">
        <v>0.92432472164792401</v>
      </c>
      <c r="H3133">
        <v>9.8303341902313601</v>
      </c>
      <c r="I3133">
        <v>3.05881130507065</v>
      </c>
    </row>
    <row r="3134" spans="1:9" x14ac:dyDescent="0.25">
      <c r="A3134">
        <v>3132</v>
      </c>
      <c r="B3134">
        <v>76.609880130766399</v>
      </c>
      <c r="C3134">
        <v>79.231481481481396</v>
      </c>
      <c r="D3134">
        <v>44.6901529416632</v>
      </c>
      <c r="E3134">
        <v>24.781728718261501</v>
      </c>
      <c r="F3134">
        <v>0.43697796289858798</v>
      </c>
      <c r="G3134">
        <v>0.58275813719514002</v>
      </c>
      <c r="H3134">
        <v>10.127640036730901</v>
      </c>
      <c r="I3134">
        <v>7.1967213114754101</v>
      </c>
    </row>
    <row r="3135" spans="1:9" x14ac:dyDescent="0.25">
      <c r="A3135">
        <v>3133</v>
      </c>
      <c r="B3135">
        <v>63.046105593308901</v>
      </c>
      <c r="C3135">
        <v>151.078998132214</v>
      </c>
      <c r="D3135">
        <v>50.869134254029298</v>
      </c>
      <c r="E3135">
        <v>10.9626913323377</v>
      </c>
      <c r="F3135">
        <v>0.38324609235101198</v>
      </c>
      <c r="G3135">
        <v>0.87965245026370997</v>
      </c>
      <c r="H3135">
        <v>12.9213020189534</v>
      </c>
      <c r="I3135">
        <v>3.3019649779441198</v>
      </c>
    </row>
    <row r="3136" spans="1:9" x14ac:dyDescent="0.25">
      <c r="A3136">
        <v>3134</v>
      </c>
      <c r="B3136">
        <v>57.010487444608501</v>
      </c>
      <c r="C3136">
        <v>183.524757884281</v>
      </c>
      <c r="D3136">
        <v>34.691612947476699</v>
      </c>
      <c r="E3136">
        <v>5.3067161664536604</v>
      </c>
      <c r="F3136">
        <v>0.37768016761765899</v>
      </c>
      <c r="G3136">
        <v>0.94040762750019402</v>
      </c>
      <c r="H3136">
        <v>7.4618568894145403</v>
      </c>
      <c r="I3136">
        <v>2.5241620398930702</v>
      </c>
    </row>
    <row r="3137" spans="1:9" x14ac:dyDescent="0.25">
      <c r="A3137">
        <v>3135</v>
      </c>
      <c r="B3137">
        <v>96.450431034482705</v>
      </c>
      <c r="C3137">
        <v>139.258577204852</v>
      </c>
      <c r="D3137">
        <v>17.9013437653146</v>
      </c>
      <c r="E3137">
        <v>13.813128511518499</v>
      </c>
      <c r="F3137">
        <v>0.70319834797376901</v>
      </c>
      <c r="G3137">
        <v>0.84734386403550499</v>
      </c>
      <c r="H3137">
        <v>6.2034927866362901</v>
      </c>
      <c r="I3137">
        <v>3.5229822656532699</v>
      </c>
    </row>
    <row r="3138" spans="1:9" x14ac:dyDescent="0.25">
      <c r="A3138">
        <v>3136</v>
      </c>
      <c r="B3138">
        <v>55.882150153217502</v>
      </c>
      <c r="C3138">
        <v>147.44848189245201</v>
      </c>
      <c r="D3138">
        <v>40.253348620314803</v>
      </c>
      <c r="E3138">
        <v>10.6340726680512</v>
      </c>
      <c r="F3138">
        <v>0.36834578978417298</v>
      </c>
      <c r="G3138">
        <v>0.85016063285729604</v>
      </c>
      <c r="H3138">
        <v>8.7901554404144999</v>
      </c>
      <c r="I3138">
        <v>3.7916317991631798</v>
      </c>
    </row>
    <row r="3139" spans="1:9" x14ac:dyDescent="0.25">
      <c r="A3139">
        <v>3137</v>
      </c>
      <c r="B3139">
        <v>58.420329907591302</v>
      </c>
      <c r="C3139">
        <v>150.10048154092999</v>
      </c>
      <c r="D3139">
        <v>29.626042048919501</v>
      </c>
      <c r="E3139">
        <v>11.739797270730399</v>
      </c>
      <c r="F3139">
        <v>0.376395309296644</v>
      </c>
      <c r="G3139">
        <v>0.842583641563036</v>
      </c>
      <c r="H3139">
        <v>5.2759924385633203</v>
      </c>
      <c r="I3139">
        <v>4.3014999999999999</v>
      </c>
    </row>
    <row r="3140" spans="1:9" x14ac:dyDescent="0.25">
      <c r="A3140">
        <v>3138</v>
      </c>
      <c r="B3140">
        <v>67.267374357273098</v>
      </c>
      <c r="C3140">
        <v>153.56835369400801</v>
      </c>
      <c r="D3140">
        <v>34.360410762454102</v>
      </c>
      <c r="E3140">
        <v>8.0119542862334008</v>
      </c>
      <c r="F3140">
        <v>0.38138532576948098</v>
      </c>
      <c r="G3140">
        <v>0.905186918445404</v>
      </c>
      <c r="H3140">
        <v>5.26868686868686</v>
      </c>
      <c r="I3140">
        <v>3.4675601583917102</v>
      </c>
    </row>
    <row r="3141" spans="1:9" x14ac:dyDescent="0.25">
      <c r="A3141">
        <v>3139</v>
      </c>
      <c r="B3141">
        <v>42.6604568640496</v>
      </c>
      <c r="C3141">
        <v>198.15825027685401</v>
      </c>
      <c r="D3141">
        <v>46.3610220997084</v>
      </c>
      <c r="E3141">
        <v>5.8239027889910497</v>
      </c>
      <c r="F3141">
        <v>0.266995998886908</v>
      </c>
      <c r="G3141">
        <v>0.93786207882493799</v>
      </c>
      <c r="H3141">
        <v>11.2926421404682</v>
      </c>
      <c r="I3141">
        <v>2.2975986277873002</v>
      </c>
    </row>
    <row r="3142" spans="1:9" x14ac:dyDescent="0.25">
      <c r="A3142">
        <v>3140</v>
      </c>
      <c r="B3142">
        <v>49.820558263181198</v>
      </c>
      <c r="C3142">
        <v>177.61940870097999</v>
      </c>
      <c r="D3142">
        <v>48.807755136295903</v>
      </c>
      <c r="E3142">
        <v>11.2763587477556</v>
      </c>
      <c r="F3142">
        <v>0.299884955489651</v>
      </c>
      <c r="G3142">
        <v>0.89149484143195301</v>
      </c>
      <c r="H3142">
        <v>12.833753148614599</v>
      </c>
      <c r="I3142">
        <v>4.2563973908680302</v>
      </c>
    </row>
    <row r="3143" spans="1:9" x14ac:dyDescent="0.25">
      <c r="A3143">
        <v>3141</v>
      </c>
      <c r="B3143">
        <v>44.202543796496201</v>
      </c>
      <c r="C3143">
        <v>145.63416009019099</v>
      </c>
      <c r="D3143">
        <v>35.547672758831197</v>
      </c>
      <c r="E3143">
        <v>13.264564659387601</v>
      </c>
      <c r="F3143">
        <v>0.32211545933184899</v>
      </c>
      <c r="G3143">
        <v>0.84014114136125995</v>
      </c>
      <c r="H3143">
        <v>8.3067375886524797</v>
      </c>
      <c r="I3143">
        <v>5.5400608519269703</v>
      </c>
    </row>
    <row r="3144" spans="1:9" x14ac:dyDescent="0.25">
      <c r="A3144">
        <v>3142</v>
      </c>
      <c r="B3144">
        <v>88.918866709594298</v>
      </c>
      <c r="C3144">
        <v>141.03698063954701</v>
      </c>
      <c r="D3144">
        <v>22.0448280030371</v>
      </c>
      <c r="E3144">
        <v>5.7947116083437198</v>
      </c>
      <c r="F3144">
        <v>0.64214533944380003</v>
      </c>
      <c r="G3144">
        <v>0.92569537070134</v>
      </c>
      <c r="H3144">
        <v>5.7691717791411001</v>
      </c>
      <c r="I3144">
        <v>3.0669270833333302</v>
      </c>
    </row>
    <row r="3145" spans="1:9" x14ac:dyDescent="0.25">
      <c r="A3145">
        <v>3143</v>
      </c>
      <c r="B3145">
        <v>99.032410693163001</v>
      </c>
      <c r="C3145">
        <v>154.673734146577</v>
      </c>
      <c r="D3145">
        <v>41.395040602560499</v>
      </c>
      <c r="E3145">
        <v>7.2967732493532802</v>
      </c>
      <c r="F3145">
        <v>0.50237215510386402</v>
      </c>
      <c r="G3145">
        <v>0.92529562596426695</v>
      </c>
      <c r="H3145">
        <v>11.0674955595026</v>
      </c>
      <c r="I3145">
        <v>3.5855756910122598</v>
      </c>
    </row>
    <row r="3146" spans="1:9" x14ac:dyDescent="0.25">
      <c r="A3146">
        <v>3144</v>
      </c>
      <c r="B3146">
        <v>48.813505551778803</v>
      </c>
      <c r="C3146">
        <v>145.00280259239699</v>
      </c>
      <c r="D3146">
        <v>49.862735185250401</v>
      </c>
      <c r="E3146">
        <v>8.9211377459628594</v>
      </c>
      <c r="F3146">
        <v>0.29858815868414401</v>
      </c>
      <c r="G3146">
        <v>0.89042110840876998</v>
      </c>
      <c r="H3146">
        <v>15.259445843828701</v>
      </c>
      <c r="I3146">
        <v>3.5319796954314699</v>
      </c>
    </row>
    <row r="3147" spans="1:9" x14ac:dyDescent="0.25">
      <c r="A3147">
        <v>3145</v>
      </c>
      <c r="B3147">
        <v>71.762422620043495</v>
      </c>
      <c r="C3147">
        <v>121.704950495049</v>
      </c>
      <c r="D3147">
        <v>29.828724072238199</v>
      </c>
      <c r="E3147">
        <v>13.822024702119201</v>
      </c>
      <c r="F3147">
        <v>0.49598778719174402</v>
      </c>
      <c r="G3147">
        <v>0.810699681975944</v>
      </c>
      <c r="H3147">
        <v>8.5676156583629801</v>
      </c>
      <c r="I3147">
        <v>3.3358557756510101</v>
      </c>
    </row>
    <row r="3148" spans="1:9" x14ac:dyDescent="0.25">
      <c r="A3148">
        <v>3146</v>
      </c>
      <c r="B3148">
        <v>73.8502287503009</v>
      </c>
      <c r="C3148">
        <v>143.65600691443299</v>
      </c>
      <c r="D3148">
        <v>48.895005501477797</v>
      </c>
      <c r="E3148">
        <v>12.159749877569601</v>
      </c>
      <c r="F3148">
        <v>0.42114258971808999</v>
      </c>
      <c r="G3148">
        <v>0.85612161186879399</v>
      </c>
      <c r="H3148">
        <v>13.9331597222222</v>
      </c>
      <c r="I3148">
        <v>5.5254277009608597</v>
      </c>
    </row>
    <row r="3149" spans="1:9" x14ac:dyDescent="0.25">
      <c r="A3149">
        <v>3147</v>
      </c>
      <c r="B3149">
        <v>42.710647261585599</v>
      </c>
      <c r="C3149">
        <v>174.04314050833301</v>
      </c>
      <c r="D3149">
        <v>45.077008575493302</v>
      </c>
      <c r="E3149">
        <v>11.8092086391678</v>
      </c>
      <c r="F3149">
        <v>0.27964990761621999</v>
      </c>
      <c r="G3149">
        <v>0.88205980627269898</v>
      </c>
      <c r="H3149">
        <v>10.2779456193353</v>
      </c>
      <c r="I3149">
        <v>4.2834008097165901</v>
      </c>
    </row>
    <row r="3150" spans="1:9" x14ac:dyDescent="0.25">
      <c r="A3150">
        <v>3148</v>
      </c>
      <c r="B3150">
        <v>62.056603773584897</v>
      </c>
      <c r="C3150">
        <v>171.97481897057801</v>
      </c>
      <c r="D3150">
        <v>35.8499268131335</v>
      </c>
      <c r="E3150">
        <v>4.98224793116451</v>
      </c>
      <c r="F3150">
        <v>0.38897176830553998</v>
      </c>
      <c r="G3150">
        <v>0.93892906501616302</v>
      </c>
      <c r="H3150">
        <v>8.98007246376811</v>
      </c>
      <c r="I3150">
        <v>2.6063905325443701</v>
      </c>
    </row>
    <row r="3151" spans="1:9" x14ac:dyDescent="0.25">
      <c r="A3151">
        <v>3149</v>
      </c>
      <c r="B3151">
        <v>51.3241613850672</v>
      </c>
      <c r="C3151">
        <v>188.892574692442</v>
      </c>
      <c r="D3151">
        <v>50.059852040924604</v>
      </c>
      <c r="E3151">
        <v>4.6951280774810202</v>
      </c>
      <c r="F3151">
        <v>0.30342626121275901</v>
      </c>
      <c r="G3151">
        <v>0.94637255185577795</v>
      </c>
      <c r="H3151">
        <v>12.0974264705882</v>
      </c>
      <c r="I3151">
        <v>2.6230538104343002</v>
      </c>
    </row>
    <row r="3152" spans="1:9" x14ac:dyDescent="0.25">
      <c r="A3152">
        <v>3150</v>
      </c>
      <c r="B3152">
        <v>81.396277915632695</v>
      </c>
      <c r="C3152">
        <v>160.535286284953</v>
      </c>
      <c r="D3152">
        <v>22.879621924800901</v>
      </c>
      <c r="E3152">
        <v>9.1630078184807005</v>
      </c>
      <c r="F3152">
        <v>0.568806425868569</v>
      </c>
      <c r="G3152">
        <v>0.87282383054857704</v>
      </c>
      <c r="H3152">
        <v>6.6830796777081396</v>
      </c>
      <c r="I3152">
        <v>2.9941463414634102</v>
      </c>
    </row>
    <row r="3153" spans="1:9" x14ac:dyDescent="0.25">
      <c r="A3153">
        <v>3151</v>
      </c>
      <c r="B3153">
        <v>73.331182387549802</v>
      </c>
      <c r="C3153">
        <v>155.55108148551199</v>
      </c>
      <c r="D3153">
        <v>27.480767654137601</v>
      </c>
      <c r="E3153">
        <v>6.8764731446888803</v>
      </c>
      <c r="F3153">
        <v>0.54534863207566697</v>
      </c>
      <c r="G3153">
        <v>0.91927388342260896</v>
      </c>
      <c r="H3153">
        <v>9.3189715079916606</v>
      </c>
      <c r="I3153">
        <v>3.5638506876227898</v>
      </c>
    </row>
    <row r="3154" spans="1:9" x14ac:dyDescent="0.25">
      <c r="A3154">
        <v>3152</v>
      </c>
      <c r="B3154">
        <v>84.998751337852298</v>
      </c>
      <c r="C3154">
        <v>174.324295140971</v>
      </c>
      <c r="D3154">
        <v>32.920212957132897</v>
      </c>
      <c r="E3154">
        <v>7.3432627620059199</v>
      </c>
      <c r="F3154">
        <v>0.47600915498179203</v>
      </c>
      <c r="G3154">
        <v>0.91972295595880305</v>
      </c>
      <c r="H3154">
        <v>5.5223315669947004</v>
      </c>
      <c r="I3154">
        <v>3.4023919753086398</v>
      </c>
    </row>
    <row r="3155" spans="1:9" x14ac:dyDescent="0.25">
      <c r="A3155">
        <v>3153</v>
      </c>
      <c r="B3155">
        <v>37.090982028241299</v>
      </c>
      <c r="C3155">
        <v>148.12457044673499</v>
      </c>
      <c r="D3155">
        <v>33.371001309974197</v>
      </c>
      <c r="E3155">
        <v>2.78939139046809</v>
      </c>
      <c r="F3155">
        <v>0.30971656185653601</v>
      </c>
      <c r="G3155">
        <v>0.96177344363335804</v>
      </c>
      <c r="H3155">
        <v>8.0551589876703407</v>
      </c>
      <c r="I3155">
        <v>2.2872228088701099</v>
      </c>
    </row>
    <row r="3156" spans="1:9" x14ac:dyDescent="0.25">
      <c r="A3156">
        <v>3154</v>
      </c>
      <c r="B3156">
        <v>49.230104873534799</v>
      </c>
      <c r="C3156">
        <v>188.59641826514999</v>
      </c>
      <c r="D3156">
        <v>47.509261958102499</v>
      </c>
      <c r="E3156">
        <v>5.9212678682276598</v>
      </c>
      <c r="F3156">
        <v>0.30832079228097198</v>
      </c>
      <c r="G3156">
        <v>0.93148919330955804</v>
      </c>
      <c r="H3156">
        <v>12.340311587146999</v>
      </c>
      <c r="I3156">
        <v>2.7286288009179498</v>
      </c>
    </row>
    <row r="3157" spans="1:9" x14ac:dyDescent="0.25">
      <c r="A3157">
        <v>3155</v>
      </c>
      <c r="B3157">
        <v>50.278503921174298</v>
      </c>
      <c r="C3157">
        <v>147.22240983068301</v>
      </c>
      <c r="D3157">
        <v>42.723831938470703</v>
      </c>
      <c r="E3157">
        <v>8.9179880364308701</v>
      </c>
      <c r="F3157">
        <v>0.302621141976681</v>
      </c>
      <c r="G3157">
        <v>0.88782941306038399</v>
      </c>
      <c r="H3157">
        <v>9.50420168067226</v>
      </c>
      <c r="I3157">
        <v>4.0842084791909699</v>
      </c>
    </row>
    <row r="3158" spans="1:9" x14ac:dyDescent="0.25">
      <c r="A3158">
        <v>3156</v>
      </c>
      <c r="B3158">
        <v>50.989616613418498</v>
      </c>
      <c r="C3158">
        <v>168.85279717473301</v>
      </c>
      <c r="D3158">
        <v>42.444807278563601</v>
      </c>
      <c r="E3158">
        <v>12.524798556954799</v>
      </c>
      <c r="F3158">
        <v>0.32225373610404801</v>
      </c>
      <c r="G3158">
        <v>0.89199879167197504</v>
      </c>
      <c r="H3158">
        <v>11.272659176029901</v>
      </c>
      <c r="I3158">
        <v>5.5595270088685798</v>
      </c>
    </row>
    <row r="3159" spans="1:9" x14ac:dyDescent="0.25">
      <c r="A3159">
        <v>3157</v>
      </c>
      <c r="B3159">
        <v>61.755597365945398</v>
      </c>
      <c r="C3159">
        <v>176.45444396736701</v>
      </c>
      <c r="D3159">
        <v>39.432660111669698</v>
      </c>
      <c r="E3159">
        <v>7.8165486163002198</v>
      </c>
      <c r="F3159">
        <v>0.42685192845951198</v>
      </c>
      <c r="G3159">
        <v>0.92797994600373501</v>
      </c>
      <c r="H3159">
        <v>11.0975088967971</v>
      </c>
      <c r="I3159">
        <v>3.0451843043995201</v>
      </c>
    </row>
    <row r="3160" spans="1:9" x14ac:dyDescent="0.25">
      <c r="A3160">
        <v>3158</v>
      </c>
      <c r="B3160">
        <v>74.908119879705396</v>
      </c>
      <c r="C3160">
        <v>136.95378664495101</v>
      </c>
      <c r="D3160">
        <v>33.303140695931603</v>
      </c>
      <c r="E3160">
        <v>11.5250420507932</v>
      </c>
      <c r="F3160">
        <v>0.42145299899890698</v>
      </c>
      <c r="G3160">
        <v>0.84218026887215702</v>
      </c>
      <c r="H3160">
        <v>6.6570284697508804</v>
      </c>
      <c r="I3160">
        <v>4.8928571428571397</v>
      </c>
    </row>
    <row r="3161" spans="1:9" x14ac:dyDescent="0.25">
      <c r="A3161">
        <v>3159</v>
      </c>
      <c r="B3161">
        <v>71.929083931253103</v>
      </c>
      <c r="C3161">
        <v>184.85478663672001</v>
      </c>
      <c r="D3161">
        <v>47.216071067051097</v>
      </c>
      <c r="E3161">
        <v>4.1759867979160799</v>
      </c>
      <c r="F3161">
        <v>0.39004729331844201</v>
      </c>
      <c r="G3161">
        <v>0.95953390389347504</v>
      </c>
      <c r="H3161">
        <v>12.510242085661</v>
      </c>
      <c r="I3161">
        <v>2.65327550787491</v>
      </c>
    </row>
    <row r="3162" spans="1:9" x14ac:dyDescent="0.25">
      <c r="A3162">
        <v>3160</v>
      </c>
      <c r="B3162">
        <v>51.7615957243748</v>
      </c>
      <c r="C3162">
        <v>140.55885407122301</v>
      </c>
      <c r="D3162">
        <v>40.213004524076098</v>
      </c>
      <c r="E3162">
        <v>4.6316756659675304</v>
      </c>
      <c r="F3162">
        <v>0.341231483611105</v>
      </c>
      <c r="G3162">
        <v>0.95045056305576803</v>
      </c>
      <c r="H3162">
        <v>9.9799754801798102</v>
      </c>
      <c r="I3162">
        <v>3.1864566188572701</v>
      </c>
    </row>
    <row r="3163" spans="1:9" x14ac:dyDescent="0.25">
      <c r="A3163">
        <v>3161</v>
      </c>
      <c r="B3163">
        <v>39.193596340766099</v>
      </c>
      <c r="C3163">
        <v>184.80110320569099</v>
      </c>
      <c r="D3163">
        <v>37.071686323327697</v>
      </c>
      <c r="E3163">
        <v>4.3886208412507601</v>
      </c>
      <c r="F3163">
        <v>0.26278832168316901</v>
      </c>
      <c r="G3163">
        <v>0.95266162732592397</v>
      </c>
      <c r="H3163">
        <v>7.41060903732809</v>
      </c>
      <c r="I3163">
        <v>2.51211361737677</v>
      </c>
    </row>
    <row r="3164" spans="1:9" x14ac:dyDescent="0.25">
      <c r="A3164">
        <v>3162</v>
      </c>
      <c r="B3164">
        <v>57.369158878504599</v>
      </c>
      <c r="C3164">
        <v>189.43392909463799</v>
      </c>
      <c r="D3164">
        <v>44.379722606295097</v>
      </c>
      <c r="E3164">
        <v>6.7175560819894802</v>
      </c>
      <c r="F3164">
        <v>0.34642998338271402</v>
      </c>
      <c r="G3164">
        <v>0.916761157011311</v>
      </c>
      <c r="H3164">
        <v>10.596114519427401</v>
      </c>
      <c r="I3164">
        <v>2.8865647626709499</v>
      </c>
    </row>
    <row r="3165" spans="1:9" x14ac:dyDescent="0.25">
      <c r="A3165">
        <v>3163</v>
      </c>
      <c r="B3165">
        <v>57.331420947298199</v>
      </c>
      <c r="C3165">
        <v>144.752123676476</v>
      </c>
      <c r="D3165">
        <v>50.864839067947102</v>
      </c>
      <c r="E3165">
        <v>12.106983717972801</v>
      </c>
      <c r="F3165">
        <v>0.34940747770493502</v>
      </c>
      <c r="G3165">
        <v>0.86450994808896298</v>
      </c>
      <c r="H3165">
        <v>15.1902654867256</v>
      </c>
      <c r="I3165">
        <v>4.9403485254691599</v>
      </c>
    </row>
    <row r="3166" spans="1:9" x14ac:dyDescent="0.25">
      <c r="A3166">
        <v>3164</v>
      </c>
      <c r="B3166">
        <v>76.618354592928597</v>
      </c>
      <c r="C3166">
        <v>139.94124546811599</v>
      </c>
      <c r="D3166">
        <v>34.445084787517303</v>
      </c>
      <c r="E3166">
        <v>13.3534785164999</v>
      </c>
      <c r="F3166">
        <v>0.45358274220785799</v>
      </c>
      <c r="G3166">
        <v>0.828679708944839</v>
      </c>
      <c r="H3166">
        <v>7.3936170212765902</v>
      </c>
      <c r="I3166">
        <v>4.1339324857518598</v>
      </c>
    </row>
    <row r="3167" spans="1:9" x14ac:dyDescent="0.25">
      <c r="A3167">
        <v>3165</v>
      </c>
      <c r="B3167">
        <v>56.621566975568598</v>
      </c>
      <c r="C3167">
        <v>125.806049822064</v>
      </c>
      <c r="D3167">
        <v>41.007593943563201</v>
      </c>
      <c r="E3167">
        <v>24.1292542881855</v>
      </c>
      <c r="F3167">
        <v>0.33443653113009297</v>
      </c>
      <c r="G3167">
        <v>0.72520843327308804</v>
      </c>
      <c r="H3167">
        <v>11.4006557377049</v>
      </c>
      <c r="I3167">
        <v>8.1514705882352896</v>
      </c>
    </row>
    <row r="3168" spans="1:9" x14ac:dyDescent="0.25">
      <c r="A3168">
        <v>3166</v>
      </c>
      <c r="B3168">
        <v>77.960370823145794</v>
      </c>
      <c r="C3168">
        <v>141.451612903225</v>
      </c>
      <c r="D3168">
        <v>28.5678685645779</v>
      </c>
      <c r="E3168">
        <v>11.712799296125599</v>
      </c>
      <c r="F3168">
        <v>0.53148712833605105</v>
      </c>
      <c r="G3168">
        <v>0.81917931934213095</v>
      </c>
      <c r="H3168">
        <v>5.4659439076125302</v>
      </c>
      <c r="I3168">
        <v>3.68113083497698</v>
      </c>
    </row>
    <row r="3169" spans="1:9" x14ac:dyDescent="0.25">
      <c r="A3169">
        <v>3167</v>
      </c>
      <c r="B3169">
        <v>77.995078553851897</v>
      </c>
      <c r="C3169">
        <v>166.32322094131899</v>
      </c>
      <c r="D3169">
        <v>22.770651745450401</v>
      </c>
      <c r="E3169">
        <v>10.021283924669101</v>
      </c>
      <c r="F3169">
        <v>0.60189989744231798</v>
      </c>
      <c r="G3169">
        <v>0.90465397897024102</v>
      </c>
      <c r="H3169">
        <v>7.5977611940298502</v>
      </c>
      <c r="I3169">
        <v>4.5069150437482302</v>
      </c>
    </row>
    <row r="3170" spans="1:9" x14ac:dyDescent="0.25">
      <c r="A3170">
        <v>3168</v>
      </c>
      <c r="B3170">
        <v>80.646805693478896</v>
      </c>
      <c r="C3170">
        <v>111.59401294498301</v>
      </c>
      <c r="D3170">
        <v>42.506400203678602</v>
      </c>
      <c r="E3170">
        <v>10.682999836284701</v>
      </c>
      <c r="F3170">
        <v>0.46573893382500098</v>
      </c>
      <c r="G3170">
        <v>0.87078208021188097</v>
      </c>
      <c r="H3170">
        <v>13.309608540925201</v>
      </c>
      <c r="I3170">
        <v>4.03847687400319</v>
      </c>
    </row>
    <row r="3171" spans="1:9" x14ac:dyDescent="0.25">
      <c r="A3171">
        <v>3169</v>
      </c>
      <c r="B3171">
        <v>69.879120879120805</v>
      </c>
      <c r="C3171">
        <v>93.676867219917</v>
      </c>
      <c r="D3171">
        <v>41.203092912232499</v>
      </c>
      <c r="E3171">
        <v>9.5753206090457503</v>
      </c>
      <c r="F3171">
        <v>0.39526338550090501</v>
      </c>
      <c r="G3171">
        <v>0.76603706040840402</v>
      </c>
      <c r="H3171">
        <v>9.9976905311778292</v>
      </c>
      <c r="I3171">
        <v>3.7709090909090901</v>
      </c>
    </row>
    <row r="3172" spans="1:9" x14ac:dyDescent="0.25">
      <c r="A3172">
        <v>3170</v>
      </c>
      <c r="B3172">
        <v>79.772234273318801</v>
      </c>
      <c r="C3172">
        <v>181.049454027536</v>
      </c>
      <c r="D3172">
        <v>39.356024322889198</v>
      </c>
      <c r="E3172">
        <v>6.2266368786607798</v>
      </c>
      <c r="F3172">
        <v>0.47580448853414298</v>
      </c>
      <c r="G3172">
        <v>0.92613376211211096</v>
      </c>
      <c r="H3172">
        <v>13.4696611505122</v>
      </c>
      <c r="I3172">
        <v>2.7175283732660702</v>
      </c>
    </row>
    <row r="3173" spans="1:9" x14ac:dyDescent="0.25">
      <c r="A3173">
        <v>3171</v>
      </c>
      <c r="B3173">
        <v>33.326379165499802</v>
      </c>
      <c r="C3173">
        <v>188.44267683407799</v>
      </c>
      <c r="D3173">
        <v>31.081215212574499</v>
      </c>
      <c r="E3173">
        <v>8.7194139594069995</v>
      </c>
      <c r="F3173">
        <v>0.29694826734466301</v>
      </c>
      <c r="G3173">
        <v>0.91057108747596505</v>
      </c>
      <c r="H3173">
        <v>7.0398153491055897</v>
      </c>
      <c r="I3173">
        <v>3.05872756933115</v>
      </c>
    </row>
    <row r="3174" spans="1:9" x14ac:dyDescent="0.25">
      <c r="A3174">
        <v>3172</v>
      </c>
      <c r="B3174">
        <v>67.904417764308107</v>
      </c>
      <c r="C3174">
        <v>167.73303289770101</v>
      </c>
      <c r="D3174">
        <v>37.267122097917699</v>
      </c>
      <c r="E3174">
        <v>9.4351279766527707</v>
      </c>
      <c r="F3174">
        <v>0.41321631437193301</v>
      </c>
      <c r="G3174">
        <v>0.90307863389063303</v>
      </c>
      <c r="H3174">
        <v>8.8893719806763194</v>
      </c>
      <c r="I3174">
        <v>4.3896931094383298</v>
      </c>
    </row>
    <row r="3175" spans="1:9" x14ac:dyDescent="0.25">
      <c r="A3175">
        <v>3173</v>
      </c>
      <c r="B3175">
        <v>53.7667667667667</v>
      </c>
      <c r="C3175">
        <v>148.41513341298199</v>
      </c>
      <c r="D3175">
        <v>29.630330154810501</v>
      </c>
      <c r="E3175">
        <v>8.7944820136587705</v>
      </c>
      <c r="F3175">
        <v>0.368288191242924</v>
      </c>
      <c r="G3175">
        <v>0.88224662532320897</v>
      </c>
      <c r="H3175">
        <v>6.7746331236897204</v>
      </c>
      <c r="I3175">
        <v>3.1236480561239399</v>
      </c>
    </row>
    <row r="3176" spans="1:9" x14ac:dyDescent="0.25">
      <c r="A3176">
        <v>3174</v>
      </c>
      <c r="B3176">
        <v>66.029848363926504</v>
      </c>
      <c r="C3176">
        <v>201.89760121361499</v>
      </c>
      <c r="D3176">
        <v>53.688017238374997</v>
      </c>
      <c r="E3176">
        <v>7.2808611152884097</v>
      </c>
      <c r="F3176">
        <v>0.37917160744668599</v>
      </c>
      <c r="G3176">
        <v>0.93104107833072902</v>
      </c>
      <c r="H3176">
        <v>17.686066032456601</v>
      </c>
      <c r="I3176">
        <v>3.0952234206471401</v>
      </c>
    </row>
    <row r="3177" spans="1:9" x14ac:dyDescent="0.25">
      <c r="A3177">
        <v>3175</v>
      </c>
      <c r="B3177">
        <v>32.668928322894899</v>
      </c>
      <c r="C3177">
        <v>191.83558863328801</v>
      </c>
      <c r="D3177">
        <v>30.4404420717281</v>
      </c>
      <c r="E3177">
        <v>6.7267750257504497</v>
      </c>
      <c r="F3177">
        <v>0.28209586609229398</v>
      </c>
      <c r="G3177">
        <v>0.93197225348839996</v>
      </c>
      <c r="H3177">
        <v>6.5644257703081204</v>
      </c>
      <c r="I3177">
        <v>2.9448064392487501</v>
      </c>
    </row>
    <row r="3178" spans="1:9" x14ac:dyDescent="0.25">
      <c r="A3178">
        <v>3176</v>
      </c>
      <c r="B3178">
        <v>34.131262644293699</v>
      </c>
      <c r="C3178">
        <v>125.559636587021</v>
      </c>
      <c r="D3178">
        <v>30.194551585978299</v>
      </c>
      <c r="E3178">
        <v>4.5359515675669098</v>
      </c>
      <c r="F3178">
        <v>0.34039776904157898</v>
      </c>
      <c r="G3178">
        <v>0.93850024669392795</v>
      </c>
      <c r="H3178">
        <v>9.0395647873392608</v>
      </c>
      <c r="I3178">
        <v>3.0578672632363899</v>
      </c>
    </row>
    <row r="3179" spans="1:9" x14ac:dyDescent="0.25">
      <c r="A3179">
        <v>3177</v>
      </c>
      <c r="B3179">
        <v>50.477577319587603</v>
      </c>
      <c r="C3179">
        <v>149.071192833569</v>
      </c>
      <c r="D3179">
        <v>50.058359261527002</v>
      </c>
      <c r="E3179">
        <v>15.772809064733099</v>
      </c>
      <c r="F3179">
        <v>0.30623103985516797</v>
      </c>
      <c r="G3179">
        <v>0.81723398399223302</v>
      </c>
      <c r="H3179">
        <v>13.649727767695</v>
      </c>
      <c r="I3179">
        <v>5.6821266968325697</v>
      </c>
    </row>
    <row r="3180" spans="1:9" x14ac:dyDescent="0.25">
      <c r="A3180">
        <v>3178</v>
      </c>
      <c r="B3180">
        <v>122.466239027684</v>
      </c>
      <c r="C3180">
        <v>111.370838364671</v>
      </c>
      <c r="D3180">
        <v>33.746440574440498</v>
      </c>
      <c r="E3180">
        <v>9.8172230935595799</v>
      </c>
      <c r="F3180">
        <v>0.60829767711330596</v>
      </c>
      <c r="G3180">
        <v>0.83985998256614802</v>
      </c>
      <c r="H3180">
        <v>11.6745495495495</v>
      </c>
      <c r="I3180">
        <v>2.61744281045751</v>
      </c>
    </row>
    <row r="3181" spans="1:9" x14ac:dyDescent="0.25">
      <c r="A3181">
        <v>3179</v>
      </c>
      <c r="B3181">
        <v>53.583146261440099</v>
      </c>
      <c r="C3181">
        <v>186.42399238337001</v>
      </c>
      <c r="D3181">
        <v>44.340157804212502</v>
      </c>
      <c r="E3181">
        <v>7.8612464049129196</v>
      </c>
      <c r="F3181">
        <v>0.30832067430745302</v>
      </c>
      <c r="G3181">
        <v>0.91938376074981798</v>
      </c>
      <c r="H3181">
        <v>8.9234482758620697</v>
      </c>
      <c r="I3181">
        <v>3.053152039555</v>
      </c>
    </row>
    <row r="3182" spans="1:9" x14ac:dyDescent="0.25">
      <c r="A3182">
        <v>3180</v>
      </c>
      <c r="B3182">
        <v>51.4210713650115</v>
      </c>
      <c r="C3182">
        <v>204.79640968549899</v>
      </c>
      <c r="D3182">
        <v>57.807150950650502</v>
      </c>
      <c r="E3182">
        <v>5.5510951316566297</v>
      </c>
      <c r="F3182">
        <v>0.27100489600657501</v>
      </c>
      <c r="G3182">
        <v>0.94452569618541704</v>
      </c>
      <c r="H3182">
        <v>13.938915579958801</v>
      </c>
      <c r="I3182">
        <v>2.4698965192850402</v>
      </c>
    </row>
    <row r="3183" spans="1:9" x14ac:dyDescent="0.25">
      <c r="A3183">
        <v>3181</v>
      </c>
      <c r="B3183">
        <v>47.651940158952698</v>
      </c>
      <c r="C3183">
        <v>163.17777777777701</v>
      </c>
      <c r="D3183">
        <v>38.101806612786902</v>
      </c>
      <c r="E3183">
        <v>8.3208938639054999</v>
      </c>
      <c r="F3183">
        <v>0.320917947914928</v>
      </c>
      <c r="G3183">
        <v>0.89596804319618994</v>
      </c>
      <c r="H3183">
        <v>8.8787610619469</v>
      </c>
      <c r="I3183">
        <v>3.14163000209511</v>
      </c>
    </row>
    <row r="3184" spans="1:9" x14ac:dyDescent="0.25">
      <c r="A3184">
        <v>3182</v>
      </c>
      <c r="B3184">
        <v>73.622376256955903</v>
      </c>
      <c r="C3184">
        <v>149.458496830667</v>
      </c>
      <c r="D3184">
        <v>37.612710507695198</v>
      </c>
      <c r="E3184">
        <v>10.3526553704592</v>
      </c>
      <c r="F3184">
        <v>0.39981281086660198</v>
      </c>
      <c r="G3184">
        <v>0.86082146990484598</v>
      </c>
      <c r="H3184">
        <v>8.0522325189553499</v>
      </c>
      <c r="I3184">
        <v>3.2345679012345601</v>
      </c>
    </row>
    <row r="3185" spans="1:9" x14ac:dyDescent="0.25">
      <c r="A3185">
        <v>3183</v>
      </c>
      <c r="B3185">
        <v>66.745740498033996</v>
      </c>
      <c r="C3185">
        <v>209.84530189353299</v>
      </c>
      <c r="D3185">
        <v>47.372973035888101</v>
      </c>
      <c r="E3185">
        <v>4.6929064070297501</v>
      </c>
      <c r="F3185">
        <v>0.36822224992874403</v>
      </c>
      <c r="G3185">
        <v>0.95129946991319703</v>
      </c>
      <c r="H3185">
        <v>11.7279808268424</v>
      </c>
      <c r="I3185">
        <v>2.2956204379562002</v>
      </c>
    </row>
    <row r="3186" spans="1:9" x14ac:dyDescent="0.25">
      <c r="A3186">
        <v>3184</v>
      </c>
      <c r="B3186">
        <v>62.190216733260598</v>
      </c>
      <c r="C3186">
        <v>170.85646292585099</v>
      </c>
      <c r="D3186">
        <v>42.879934799122999</v>
      </c>
      <c r="E3186">
        <v>9.7629415540882398</v>
      </c>
      <c r="F3186">
        <v>0.335429305597438</v>
      </c>
      <c r="G3186">
        <v>0.86491282490426302</v>
      </c>
      <c r="H3186">
        <v>9.2708333333333304</v>
      </c>
      <c r="I3186">
        <v>3.3039383561643798</v>
      </c>
    </row>
    <row r="3187" spans="1:9" x14ac:dyDescent="0.25">
      <c r="A3187">
        <v>3185</v>
      </c>
      <c r="B3187">
        <v>65.332779623477293</v>
      </c>
      <c r="C3187">
        <v>161.549371014992</v>
      </c>
      <c r="D3187">
        <v>41.633573257705699</v>
      </c>
      <c r="E3187">
        <v>13.1150174446971</v>
      </c>
      <c r="F3187">
        <v>0.40590120235749</v>
      </c>
      <c r="G3187">
        <v>0.88209926936737704</v>
      </c>
      <c r="H3187">
        <v>9.5542256075444296</v>
      </c>
      <c r="I3187">
        <v>4.3730517848164903</v>
      </c>
    </row>
    <row r="3188" spans="1:9" x14ac:dyDescent="0.25">
      <c r="A3188">
        <v>3186</v>
      </c>
      <c r="B3188">
        <v>65.425719424460397</v>
      </c>
      <c r="C3188">
        <v>146.41348713398401</v>
      </c>
      <c r="D3188">
        <v>37.5930730324419</v>
      </c>
      <c r="E3188">
        <v>20.322224376212201</v>
      </c>
      <c r="F3188">
        <v>0.38535757004705501</v>
      </c>
      <c r="G3188">
        <v>0.76931624764610695</v>
      </c>
      <c r="H3188">
        <v>9.2876325088339193</v>
      </c>
      <c r="I3188">
        <v>7.5582107843137196</v>
      </c>
    </row>
    <row r="3189" spans="1:9" x14ac:dyDescent="0.25">
      <c r="A3189">
        <v>3187</v>
      </c>
      <c r="B3189">
        <v>59.759543940558501</v>
      </c>
      <c r="C3189">
        <v>173.216185137271</v>
      </c>
      <c r="D3189">
        <v>50.198770584372603</v>
      </c>
      <c r="E3189">
        <v>6.1866757477851504</v>
      </c>
      <c r="F3189">
        <v>0.36006645561454398</v>
      </c>
      <c r="G3189">
        <v>0.91872244333350706</v>
      </c>
      <c r="H3189">
        <v>13.1985559566787</v>
      </c>
      <c r="I3189">
        <v>2.7481259370314799</v>
      </c>
    </row>
    <row r="3190" spans="1:9" x14ac:dyDescent="0.25">
      <c r="A3190">
        <v>3188</v>
      </c>
      <c r="B3190">
        <v>113.50289931470699</v>
      </c>
      <c r="C3190">
        <v>127.47013113161699</v>
      </c>
      <c r="D3190">
        <v>36.252402229509698</v>
      </c>
      <c r="E3190">
        <v>9.0001041919200304</v>
      </c>
      <c r="F3190">
        <v>0.57005745796567098</v>
      </c>
      <c r="G3190">
        <v>0.90102414988020496</v>
      </c>
      <c r="H3190">
        <v>8.6506746626686599</v>
      </c>
      <c r="I3190">
        <v>4.3285198555956601</v>
      </c>
    </row>
    <row r="3191" spans="1:9" x14ac:dyDescent="0.25">
      <c r="A3191">
        <v>3189</v>
      </c>
      <c r="B3191">
        <v>61.434980494148199</v>
      </c>
      <c r="C3191">
        <v>114.575167304015</v>
      </c>
      <c r="D3191">
        <v>31.1234904761994</v>
      </c>
      <c r="E3191">
        <v>7.0155670266050496</v>
      </c>
      <c r="F3191">
        <v>0.43506752122375397</v>
      </c>
      <c r="G3191">
        <v>0.89648720595632203</v>
      </c>
      <c r="H3191">
        <v>7.1327319587628804</v>
      </c>
      <c r="I3191">
        <v>4.1195732155996998</v>
      </c>
    </row>
    <row r="3192" spans="1:9" x14ac:dyDescent="0.25">
      <c r="A3192">
        <v>3190</v>
      </c>
      <c r="B3192">
        <v>84.516070783676398</v>
      </c>
      <c r="C3192">
        <v>173.82563787273199</v>
      </c>
      <c r="D3192">
        <v>29.673955662798701</v>
      </c>
      <c r="E3192">
        <v>12.5030689216978</v>
      </c>
      <c r="F3192">
        <v>0.59578621325723802</v>
      </c>
      <c r="G3192">
        <v>0.87916654501632197</v>
      </c>
      <c r="H3192">
        <v>10.825730994152</v>
      </c>
      <c r="I3192">
        <v>5.3629208570179197</v>
      </c>
    </row>
    <row r="3193" spans="1:9" x14ac:dyDescent="0.25">
      <c r="A3193">
        <v>3191</v>
      </c>
      <c r="B3193">
        <v>40.8943460879497</v>
      </c>
      <c r="C3193">
        <v>188.144056183624</v>
      </c>
      <c r="D3193">
        <v>48.429644365824402</v>
      </c>
      <c r="E3193">
        <v>4.3943035657757497</v>
      </c>
      <c r="F3193">
        <v>0.262720616618067</v>
      </c>
      <c r="G3193">
        <v>0.94783942338220295</v>
      </c>
      <c r="H3193">
        <v>12.4545454545454</v>
      </c>
      <c r="I3193">
        <v>2.3070652173913002</v>
      </c>
    </row>
    <row r="3194" spans="1:9" x14ac:dyDescent="0.25">
      <c r="A3194">
        <v>3192</v>
      </c>
      <c r="B3194">
        <v>38.024623475974103</v>
      </c>
      <c r="C3194">
        <v>135.68891069676101</v>
      </c>
      <c r="D3194">
        <v>51.287227326328399</v>
      </c>
      <c r="E3194">
        <v>20.895551746947199</v>
      </c>
      <c r="F3194">
        <v>0.24178554547780301</v>
      </c>
      <c r="G3194">
        <v>0.75715279744910702</v>
      </c>
      <c r="H3194">
        <v>14.768896611642001</v>
      </c>
      <c r="I3194">
        <v>8.4338896020539096</v>
      </c>
    </row>
    <row r="3195" spans="1:9" x14ac:dyDescent="0.25">
      <c r="A3195">
        <v>3193</v>
      </c>
      <c r="B3195">
        <v>51.551155624036902</v>
      </c>
      <c r="C3195">
        <v>152.11191536748299</v>
      </c>
      <c r="D3195">
        <v>43.855060163359198</v>
      </c>
      <c r="E3195">
        <v>11.6869549145999</v>
      </c>
      <c r="F3195">
        <v>0.314281422723725</v>
      </c>
      <c r="G3195">
        <v>0.83912973193315699</v>
      </c>
      <c r="H3195">
        <v>11.5645734597156</v>
      </c>
      <c r="I3195">
        <v>3.3323427439326401</v>
      </c>
    </row>
    <row r="3196" spans="1:9" x14ac:dyDescent="0.25">
      <c r="A3196">
        <v>3194</v>
      </c>
      <c r="B3196">
        <v>30.3133106856084</v>
      </c>
      <c r="C3196">
        <v>127.2176957352</v>
      </c>
      <c r="D3196">
        <v>38.309677051564897</v>
      </c>
      <c r="E3196">
        <v>20.682909786962998</v>
      </c>
      <c r="F3196">
        <v>0.28790088235059003</v>
      </c>
      <c r="G3196">
        <v>0.73455636611224495</v>
      </c>
      <c r="H3196">
        <v>14.6495071193866</v>
      </c>
      <c r="I3196">
        <v>7.5149006622516499</v>
      </c>
    </row>
    <row r="3197" spans="1:9" x14ac:dyDescent="0.25">
      <c r="A3197">
        <v>3195</v>
      </c>
      <c r="B3197">
        <v>85.230465320456503</v>
      </c>
      <c r="C3197">
        <v>193.01183358759701</v>
      </c>
      <c r="D3197">
        <v>34.5666598426454</v>
      </c>
      <c r="E3197">
        <v>4.9979448373321196</v>
      </c>
      <c r="F3197">
        <v>0.50101354513914798</v>
      </c>
      <c r="G3197">
        <v>0.95084902278264505</v>
      </c>
      <c r="H3197">
        <v>9.4531864673485408</v>
      </c>
      <c r="I3197">
        <v>2.58492843593723</v>
      </c>
    </row>
    <row r="3198" spans="1:9" x14ac:dyDescent="0.25">
      <c r="A3198">
        <v>3196</v>
      </c>
      <c r="B3198">
        <v>105.145445134575</v>
      </c>
      <c r="C3198">
        <v>137.03660012099201</v>
      </c>
      <c r="D3198">
        <v>28.316406308567899</v>
      </c>
      <c r="E3198">
        <v>17.739997339536799</v>
      </c>
      <c r="F3198">
        <v>0.57247626954660302</v>
      </c>
      <c r="G3198">
        <v>0.79453006825956896</v>
      </c>
      <c r="H3198">
        <v>6.4690674053554904</v>
      </c>
      <c r="I3198">
        <v>8.0210856886496096</v>
      </c>
    </row>
    <row r="3199" spans="1:9" x14ac:dyDescent="0.25">
      <c r="A3199">
        <v>3197</v>
      </c>
      <c r="B3199">
        <v>55.625</v>
      </c>
      <c r="C3199">
        <v>141.68628591369</v>
      </c>
      <c r="D3199">
        <v>33.697284386267299</v>
      </c>
      <c r="E3199">
        <v>9.4882716424590292</v>
      </c>
      <c r="F3199">
        <v>0.33477510868246102</v>
      </c>
      <c r="G3199">
        <v>0.88976209121486405</v>
      </c>
      <c r="H3199">
        <v>8.7089478859390308</v>
      </c>
      <c r="I3199">
        <v>3.64529131550018</v>
      </c>
    </row>
    <row r="3200" spans="1:9" x14ac:dyDescent="0.25">
      <c r="A3200">
        <v>3198</v>
      </c>
      <c r="B3200">
        <v>65.133495145631002</v>
      </c>
      <c r="C3200">
        <v>164.529978026577</v>
      </c>
      <c r="D3200">
        <v>40.221865733252699</v>
      </c>
      <c r="E3200">
        <v>6.9507742880895096</v>
      </c>
      <c r="F3200">
        <v>0.38031348822137501</v>
      </c>
      <c r="G3200">
        <v>0.92365041503282297</v>
      </c>
      <c r="H3200">
        <v>12.564069542820301</v>
      </c>
      <c r="I3200">
        <v>3.2595714787495602</v>
      </c>
    </row>
    <row r="3201" spans="1:9" x14ac:dyDescent="0.25">
      <c r="A3201">
        <v>3199</v>
      </c>
      <c r="B3201">
        <v>87.521868458741807</v>
      </c>
      <c r="C3201">
        <v>109.64753444332101</v>
      </c>
      <c r="D3201">
        <v>32.781185600799397</v>
      </c>
      <c r="E3201">
        <v>12.770473007696101</v>
      </c>
      <c r="F3201">
        <v>0.51376247248276996</v>
      </c>
      <c r="G3201">
        <v>0.817148256623483</v>
      </c>
      <c r="H3201">
        <v>7.9407441433164898</v>
      </c>
      <c r="I3201">
        <v>4.8692274492878704</v>
      </c>
    </row>
    <row r="3202" spans="1:9" x14ac:dyDescent="0.25">
      <c r="A3202">
        <v>3200</v>
      </c>
      <c r="B3202">
        <v>59.3484615384615</v>
      </c>
      <c r="C3202">
        <v>166.807600950118</v>
      </c>
      <c r="D3202">
        <v>49.806023818537803</v>
      </c>
      <c r="E3202">
        <v>5.8901653272302701</v>
      </c>
      <c r="F3202">
        <v>0.34220153995890001</v>
      </c>
      <c r="G3202">
        <v>0.91398776724925401</v>
      </c>
      <c r="H3202">
        <v>15.122130394857599</v>
      </c>
      <c r="I3202">
        <v>2.9464627151051599</v>
      </c>
    </row>
    <row r="3203" spans="1:9" x14ac:dyDescent="0.25">
      <c r="A3203">
        <v>3201</v>
      </c>
      <c r="B3203">
        <v>61.392595781317198</v>
      </c>
      <c r="C3203">
        <v>137.602142310635</v>
      </c>
      <c r="D3203">
        <v>32.789886692451297</v>
      </c>
      <c r="E3203">
        <v>6.9721944536856899</v>
      </c>
      <c r="F3203">
        <v>0.36671306963162698</v>
      </c>
      <c r="G3203">
        <v>0.91659909534887996</v>
      </c>
      <c r="H3203">
        <v>5.3718969555035097</v>
      </c>
      <c r="I3203">
        <v>3.2821200247473699</v>
      </c>
    </row>
    <row r="3204" spans="1:9" x14ac:dyDescent="0.25">
      <c r="A3204">
        <v>3202</v>
      </c>
      <c r="B3204">
        <v>58.810168656900103</v>
      </c>
      <c r="C3204">
        <v>159.26309466602501</v>
      </c>
      <c r="D3204">
        <v>40.592028032763103</v>
      </c>
      <c r="E3204">
        <v>13.7474515232272</v>
      </c>
      <c r="F3204">
        <v>0.364671926671782</v>
      </c>
      <c r="G3204">
        <v>0.853121149979988</v>
      </c>
      <c r="H3204">
        <v>9.1169902912621303</v>
      </c>
      <c r="I3204">
        <v>5.0419452887537997</v>
      </c>
    </row>
    <row r="3205" spans="1:9" x14ac:dyDescent="0.25">
      <c r="A3205">
        <v>3203</v>
      </c>
      <c r="B3205">
        <v>66.991868201499599</v>
      </c>
      <c r="C3205">
        <v>171.288464073829</v>
      </c>
      <c r="D3205">
        <v>42.913715847362901</v>
      </c>
      <c r="E3205">
        <v>8.2962543200747803</v>
      </c>
      <c r="F3205">
        <v>0.38819996978933102</v>
      </c>
      <c r="G3205">
        <v>0.91723025161703198</v>
      </c>
      <c r="H3205">
        <v>9.2702464788732399</v>
      </c>
      <c r="I3205">
        <v>3.7704183266932199</v>
      </c>
    </row>
    <row r="3206" spans="1:9" x14ac:dyDescent="0.25">
      <c r="A3206">
        <v>3204</v>
      </c>
      <c r="B3206">
        <v>62.581360503446199</v>
      </c>
      <c r="C3206">
        <v>153.07828365541999</v>
      </c>
      <c r="D3206">
        <v>54.941406823817999</v>
      </c>
      <c r="E3206">
        <v>27.333341225019499</v>
      </c>
      <c r="F3206">
        <v>0.36781971898286497</v>
      </c>
      <c r="G3206">
        <v>0.71655325696188599</v>
      </c>
      <c r="H3206">
        <v>22.4658077304261</v>
      </c>
      <c r="I3206">
        <v>8.4430327868852402</v>
      </c>
    </row>
    <row r="3207" spans="1:9" x14ac:dyDescent="0.25">
      <c r="A3207">
        <v>3205</v>
      </c>
      <c r="B3207">
        <v>84.243502948241897</v>
      </c>
      <c r="C3207">
        <v>168.02465468587499</v>
      </c>
      <c r="D3207">
        <v>39.630891815038801</v>
      </c>
      <c r="E3207">
        <v>9.6442382435237395</v>
      </c>
      <c r="F3207">
        <v>0.43844717230998698</v>
      </c>
      <c r="G3207">
        <v>0.88824892385031995</v>
      </c>
      <c r="H3207">
        <v>9.2114746325272598</v>
      </c>
      <c r="I3207">
        <v>3.82670835194283</v>
      </c>
    </row>
    <row r="3208" spans="1:9" x14ac:dyDescent="0.25">
      <c r="A3208">
        <v>3206</v>
      </c>
      <c r="B3208">
        <v>57.533708854074902</v>
      </c>
      <c r="C3208">
        <v>159.56391885051201</v>
      </c>
      <c r="D3208">
        <v>29.104066027545599</v>
      </c>
      <c r="E3208">
        <v>5.1334215088988104</v>
      </c>
      <c r="F3208">
        <v>0.40116958738744002</v>
      </c>
      <c r="G3208">
        <v>0.94293126026305796</v>
      </c>
      <c r="H3208">
        <v>5.5349200156067102</v>
      </c>
      <c r="I3208">
        <v>2.7862896597073799</v>
      </c>
    </row>
    <row r="3209" spans="1:9" x14ac:dyDescent="0.25">
      <c r="A3209">
        <v>3207</v>
      </c>
      <c r="B3209">
        <v>36.523576512455499</v>
      </c>
      <c r="C3209">
        <v>168.97326203208499</v>
      </c>
      <c r="D3209">
        <v>58.445745980624501</v>
      </c>
      <c r="E3209">
        <v>14.017825425277801</v>
      </c>
      <c r="F3209">
        <v>0.234017630449259</v>
      </c>
      <c r="G3209">
        <v>0.83751986848764004</v>
      </c>
      <c r="H3209">
        <v>14.562347188264001</v>
      </c>
      <c r="I3209">
        <v>5.51293103448275</v>
      </c>
    </row>
    <row r="3210" spans="1:9" x14ac:dyDescent="0.25">
      <c r="A3210">
        <v>3208</v>
      </c>
      <c r="B3210">
        <v>65.221848530144499</v>
      </c>
      <c r="C3210">
        <v>165.562879382989</v>
      </c>
      <c r="D3210">
        <v>50.564064946491101</v>
      </c>
      <c r="E3210">
        <v>7.6875771664699801</v>
      </c>
      <c r="F3210">
        <v>0.34958621368422399</v>
      </c>
      <c r="G3210">
        <v>0.91832073372380496</v>
      </c>
      <c r="H3210">
        <v>14.237813211845101</v>
      </c>
      <c r="I3210">
        <v>3.60042382858488</v>
      </c>
    </row>
    <row r="3211" spans="1:9" x14ac:dyDescent="0.25">
      <c r="A3211">
        <v>3209</v>
      </c>
      <c r="B3211">
        <v>35.766323024054898</v>
      </c>
      <c r="C3211">
        <v>107.41920681743601</v>
      </c>
      <c r="D3211">
        <v>27.893996618066101</v>
      </c>
      <c r="E3211">
        <v>11.340968062810299</v>
      </c>
      <c r="F3211">
        <v>0.33336146475988199</v>
      </c>
      <c r="G3211">
        <v>0.837418170637239</v>
      </c>
      <c r="H3211">
        <v>6.74931431705979</v>
      </c>
      <c r="I3211">
        <v>4.0860702151755302</v>
      </c>
    </row>
    <row r="3212" spans="1:9" x14ac:dyDescent="0.25">
      <c r="A3212">
        <v>3210</v>
      </c>
      <c r="B3212">
        <v>69.757739103649996</v>
      </c>
      <c r="C3212">
        <v>187.38989478835299</v>
      </c>
      <c r="D3212">
        <v>36.562357551416902</v>
      </c>
      <c r="E3212">
        <v>12.056319953683699</v>
      </c>
      <c r="F3212">
        <v>0.41566758428876399</v>
      </c>
      <c r="G3212">
        <v>0.874099436140506</v>
      </c>
      <c r="H3212">
        <v>8.7901234567901199</v>
      </c>
      <c r="I3212">
        <v>3.8656288406390802</v>
      </c>
    </row>
    <row r="3213" spans="1:9" x14ac:dyDescent="0.25">
      <c r="A3213">
        <v>3211</v>
      </c>
      <c r="B3213">
        <v>53.166450122708198</v>
      </c>
      <c r="C3213">
        <v>147.93475246717199</v>
      </c>
      <c r="D3213">
        <v>44.756920506779601</v>
      </c>
      <c r="E3213">
        <v>4.5530204898416304</v>
      </c>
      <c r="F3213">
        <v>0.346375974351042</v>
      </c>
      <c r="G3213">
        <v>0.95379081345490802</v>
      </c>
      <c r="H3213">
        <v>13.8954248366013</v>
      </c>
      <c r="I3213">
        <v>3.0287944025834199</v>
      </c>
    </row>
    <row r="3214" spans="1:9" x14ac:dyDescent="0.25">
      <c r="A3214">
        <v>3212</v>
      </c>
      <c r="B3214">
        <v>62.097924773022001</v>
      </c>
      <c r="C3214">
        <v>226.59324452901899</v>
      </c>
      <c r="D3214">
        <v>45.067726001754302</v>
      </c>
      <c r="E3214">
        <v>9.5835446208201507</v>
      </c>
      <c r="F3214">
        <v>0.38095317055153299</v>
      </c>
      <c r="G3214">
        <v>0.89220579792667998</v>
      </c>
      <c r="H3214">
        <v>9.6089773253123507</v>
      </c>
      <c r="I3214">
        <v>3.9657258064516099</v>
      </c>
    </row>
    <row r="3215" spans="1:9" x14ac:dyDescent="0.25">
      <c r="A3215">
        <v>3213</v>
      </c>
      <c r="B3215">
        <v>42.921596149989902</v>
      </c>
      <c r="C3215">
        <v>140.05752636625101</v>
      </c>
      <c r="D3215">
        <v>36.072352196006001</v>
      </c>
      <c r="E3215">
        <v>18.097668448661</v>
      </c>
      <c r="F3215">
        <v>0.32492528123098202</v>
      </c>
      <c r="G3215">
        <v>0.77678461290613598</v>
      </c>
      <c r="H3215">
        <v>9.5059880239520904</v>
      </c>
      <c r="I3215">
        <v>4.6431924882629101</v>
      </c>
    </row>
    <row r="3216" spans="1:9" x14ac:dyDescent="0.25">
      <c r="A3216">
        <v>3214</v>
      </c>
      <c r="B3216">
        <v>73.264070494599196</v>
      </c>
      <c r="C3216">
        <v>143.95451718239701</v>
      </c>
      <c r="D3216">
        <v>27.581142284856401</v>
      </c>
      <c r="E3216">
        <v>12.721372866672899</v>
      </c>
      <c r="F3216">
        <v>0.55863949968351101</v>
      </c>
      <c r="G3216">
        <v>0.85902741676021099</v>
      </c>
      <c r="H3216">
        <v>10.452631578947299</v>
      </c>
      <c r="I3216">
        <v>5.5045317220543799</v>
      </c>
    </row>
    <row r="3217" spans="1:9" x14ac:dyDescent="0.25">
      <c r="A3217">
        <v>3215</v>
      </c>
      <c r="B3217">
        <v>102.261675579322</v>
      </c>
      <c r="C3217">
        <v>165.32619031213301</v>
      </c>
      <c r="D3217">
        <v>45.426601419177601</v>
      </c>
      <c r="E3217">
        <v>8.0941932079995507</v>
      </c>
      <c r="F3217">
        <v>0.48860143479766199</v>
      </c>
      <c r="G3217">
        <v>0.90057514615225798</v>
      </c>
      <c r="H3217">
        <v>10.3014423076923</v>
      </c>
      <c r="I3217">
        <v>3.6241192411924099</v>
      </c>
    </row>
    <row r="3218" spans="1:9" x14ac:dyDescent="0.25">
      <c r="A3218">
        <v>3216</v>
      </c>
      <c r="B3218">
        <v>89.466509195208303</v>
      </c>
      <c r="C3218">
        <v>168.08394965615599</v>
      </c>
      <c r="D3218">
        <v>40.650173910687101</v>
      </c>
      <c r="E3218">
        <v>12.7884933401412</v>
      </c>
      <c r="F3218">
        <v>0.43731940907064998</v>
      </c>
      <c r="G3218">
        <v>0.88455460989715395</v>
      </c>
      <c r="H3218">
        <v>9.1483221476509993</v>
      </c>
      <c r="I3218">
        <v>5.2648899188875999</v>
      </c>
    </row>
    <row r="3219" spans="1:9" x14ac:dyDescent="0.25">
      <c r="A3219">
        <v>3217</v>
      </c>
      <c r="B3219">
        <v>80.724447812906007</v>
      </c>
      <c r="C3219">
        <v>213.04918032786799</v>
      </c>
      <c r="D3219">
        <v>26.679569223126599</v>
      </c>
      <c r="E3219">
        <v>3.34164408122684</v>
      </c>
      <c r="F3219">
        <v>0.50029630272195302</v>
      </c>
      <c r="G3219">
        <v>0.96946604652365098</v>
      </c>
      <c r="H3219">
        <v>5.6506024096385499</v>
      </c>
      <c r="I3219">
        <v>2.1385099685204598</v>
      </c>
    </row>
    <row r="3220" spans="1:9" x14ac:dyDescent="0.25">
      <c r="A3220">
        <v>3218</v>
      </c>
      <c r="B3220">
        <v>73.7922726286086</v>
      </c>
      <c r="C3220">
        <v>159.24283417419699</v>
      </c>
      <c r="D3220">
        <v>29.642273995708901</v>
      </c>
      <c r="E3220">
        <v>9.0714950135856807</v>
      </c>
      <c r="F3220">
        <v>0.543748274712191</v>
      </c>
      <c r="G3220">
        <v>0.90976070757505501</v>
      </c>
      <c r="H3220">
        <v>10.0836311651179</v>
      </c>
      <c r="I3220">
        <v>4.1409794360822501</v>
      </c>
    </row>
    <row r="3221" spans="1:9" x14ac:dyDescent="0.25">
      <c r="A3221">
        <v>3219</v>
      </c>
      <c r="B3221">
        <v>53.840235069017297</v>
      </c>
      <c r="C3221">
        <v>173.69436146377799</v>
      </c>
      <c r="D3221">
        <v>35.919621936604202</v>
      </c>
      <c r="E3221">
        <v>8.0906559007788292</v>
      </c>
      <c r="F3221">
        <v>0.37871969536678202</v>
      </c>
      <c r="G3221">
        <v>0.90616380041883204</v>
      </c>
      <c r="H3221">
        <v>9.36013986013986</v>
      </c>
      <c r="I3221">
        <v>3.2897822445561098</v>
      </c>
    </row>
    <row r="3222" spans="1:9" x14ac:dyDescent="0.25">
      <c r="A3222">
        <v>3220</v>
      </c>
      <c r="B3222">
        <v>49.302285573851002</v>
      </c>
      <c r="C3222">
        <v>162.464126669965</v>
      </c>
      <c r="D3222">
        <v>31.681681633899</v>
      </c>
      <c r="E3222">
        <v>11.8559974096859</v>
      </c>
      <c r="F3222">
        <v>0.37944467843954</v>
      </c>
      <c r="G3222">
        <v>0.85098220023162596</v>
      </c>
      <c r="H3222">
        <v>7.6537467700258297</v>
      </c>
      <c r="I3222">
        <v>4.2741358760428998</v>
      </c>
    </row>
    <row r="3223" spans="1:9" x14ac:dyDescent="0.25">
      <c r="A3223">
        <v>3221</v>
      </c>
      <c r="B3223">
        <v>48.510778443113701</v>
      </c>
      <c r="C3223">
        <v>176.89848619768401</v>
      </c>
      <c r="D3223">
        <v>28.871560821590499</v>
      </c>
      <c r="E3223">
        <v>9.6354744253666293</v>
      </c>
      <c r="F3223">
        <v>0.33353600014026202</v>
      </c>
      <c r="G3223">
        <v>0.91201527828650897</v>
      </c>
      <c r="H3223">
        <v>5.5655129789864004</v>
      </c>
      <c r="I3223">
        <v>4.3165070007369097</v>
      </c>
    </row>
    <row r="3224" spans="1:9" x14ac:dyDescent="0.25">
      <c r="A3224">
        <v>3222</v>
      </c>
      <c r="B3224">
        <v>61.684159999999999</v>
      </c>
      <c r="C3224">
        <v>173.188484301334</v>
      </c>
      <c r="D3224">
        <v>45.734047789171498</v>
      </c>
      <c r="E3224">
        <v>8.3732645170020508</v>
      </c>
      <c r="F3224">
        <v>0.36968795709254798</v>
      </c>
      <c r="G3224">
        <v>0.89566390058059497</v>
      </c>
      <c r="H3224">
        <v>10.4876033057851</v>
      </c>
      <c r="I3224">
        <v>3.0053050397877898</v>
      </c>
    </row>
    <row r="3225" spans="1:9" x14ac:dyDescent="0.25">
      <c r="A3225">
        <v>3223</v>
      </c>
      <c r="B3225">
        <v>30.458274111675099</v>
      </c>
      <c r="C3225">
        <v>117.066469321851</v>
      </c>
      <c r="D3225">
        <v>56.677076163532398</v>
      </c>
      <c r="E3225">
        <v>3.3953645151870302</v>
      </c>
      <c r="F3225">
        <v>0.18286229542411001</v>
      </c>
      <c r="G3225">
        <v>0.94827849019226196</v>
      </c>
      <c r="H3225">
        <v>14.4375</v>
      </c>
      <c r="I3225">
        <v>2.6520376175548499</v>
      </c>
    </row>
    <row r="3226" spans="1:9" x14ac:dyDescent="0.25">
      <c r="A3226">
        <v>3224</v>
      </c>
      <c r="B3226">
        <v>47.261180407666501</v>
      </c>
      <c r="C3226">
        <v>108.872072072072</v>
      </c>
      <c r="D3226">
        <v>51.719090565173502</v>
      </c>
      <c r="E3226">
        <v>18.805603676791801</v>
      </c>
      <c r="F3226">
        <v>0.29516363545455199</v>
      </c>
      <c r="G3226">
        <v>0.64003985331993496</v>
      </c>
      <c r="H3226">
        <v>13.5395127748068</v>
      </c>
      <c r="I3226">
        <v>5.06111111111111</v>
      </c>
    </row>
    <row r="3227" spans="1:9" x14ac:dyDescent="0.25">
      <c r="A3227">
        <v>3225</v>
      </c>
      <c r="B3227">
        <v>62.214658248696097</v>
      </c>
      <c r="C3227">
        <v>182.802852473629</v>
      </c>
      <c r="D3227">
        <v>47.652525118064403</v>
      </c>
      <c r="E3227">
        <v>6.42888733142353</v>
      </c>
      <c r="F3227">
        <v>0.340256985434436</v>
      </c>
      <c r="G3227">
        <v>0.93163190275156704</v>
      </c>
      <c r="H3227">
        <v>12.9952335557673</v>
      </c>
      <c r="I3227">
        <v>2.8574504737295401</v>
      </c>
    </row>
    <row r="3228" spans="1:9" x14ac:dyDescent="0.25">
      <c r="A3228">
        <v>3226</v>
      </c>
      <c r="B3228">
        <v>74.949001496129497</v>
      </c>
      <c r="C3228">
        <v>193.80695006747601</v>
      </c>
      <c r="D3228">
        <v>29.8625108510989</v>
      </c>
      <c r="E3228">
        <v>5.7848543317762902</v>
      </c>
      <c r="F3228">
        <v>0.46700825224402598</v>
      </c>
      <c r="G3228">
        <v>0.93517199263290596</v>
      </c>
      <c r="H3228">
        <v>5.8997338065660996</v>
      </c>
      <c r="I3228">
        <v>2.7601177336276601</v>
      </c>
    </row>
    <row r="3229" spans="1:9" x14ac:dyDescent="0.25">
      <c r="A3229">
        <v>3227</v>
      </c>
      <c r="B3229">
        <v>77.116000621987197</v>
      </c>
      <c r="C3229">
        <v>154.81973831412</v>
      </c>
      <c r="D3229">
        <v>47.311222017704502</v>
      </c>
      <c r="E3229">
        <v>5.1993148171161296</v>
      </c>
      <c r="F3229">
        <v>0.411381585683124</v>
      </c>
      <c r="G3229">
        <v>0.93651560352403695</v>
      </c>
      <c r="H3229">
        <v>10.666112035496299</v>
      </c>
      <c r="I3229">
        <v>2.9423664122137398</v>
      </c>
    </row>
    <row r="3230" spans="1:9" x14ac:dyDescent="0.25">
      <c r="A3230">
        <v>3228</v>
      </c>
      <c r="B3230">
        <v>80.837372947615293</v>
      </c>
      <c r="C3230">
        <v>127.248034268278</v>
      </c>
      <c r="D3230">
        <v>40.483236999237398</v>
      </c>
      <c r="E3230">
        <v>12.2601488842663</v>
      </c>
      <c r="F3230">
        <v>0.44075226412887503</v>
      </c>
      <c r="G3230">
        <v>0.80168793808324901</v>
      </c>
      <c r="H3230">
        <v>11.8895927601809</v>
      </c>
      <c r="I3230">
        <v>3.5935305917753202</v>
      </c>
    </row>
    <row r="3231" spans="1:9" x14ac:dyDescent="0.25">
      <c r="A3231">
        <v>3229</v>
      </c>
      <c r="B3231">
        <v>85.910181693520698</v>
      </c>
      <c r="C3231">
        <v>141.01122441995699</v>
      </c>
      <c r="D3231">
        <v>47.945550807248203</v>
      </c>
      <c r="E3231">
        <v>5.3227176788257804</v>
      </c>
      <c r="F3231">
        <v>0.44665560158982998</v>
      </c>
      <c r="G3231">
        <v>0.92672680301489097</v>
      </c>
      <c r="H3231">
        <v>13.0289944478716</v>
      </c>
      <c r="I3231">
        <v>3.0208822149225698</v>
      </c>
    </row>
    <row r="3232" spans="1:9" x14ac:dyDescent="0.25">
      <c r="A3232">
        <v>3230</v>
      </c>
      <c r="B3232">
        <v>87.750937145845995</v>
      </c>
      <c r="C3232">
        <v>178.995016791246</v>
      </c>
      <c r="D3232">
        <v>31.067208012624</v>
      </c>
      <c r="E3232">
        <v>7.7561639580035902</v>
      </c>
      <c r="F3232">
        <v>0.49798612954837701</v>
      </c>
      <c r="G3232">
        <v>0.92339211845254199</v>
      </c>
      <c r="H3232">
        <v>6.5020668921458098</v>
      </c>
      <c r="I3232">
        <v>2.8295118343195198</v>
      </c>
    </row>
    <row r="3233" spans="1:9" x14ac:dyDescent="0.25">
      <c r="A3233">
        <v>3231</v>
      </c>
      <c r="B3233">
        <v>63.830003432886997</v>
      </c>
      <c r="C3233">
        <v>199.55543987506499</v>
      </c>
      <c r="D3233">
        <v>32.839283935402499</v>
      </c>
      <c r="E3233">
        <v>5.2460716216519598</v>
      </c>
      <c r="F3233">
        <v>0.44161414806184601</v>
      </c>
      <c r="G3233">
        <v>0.94300178701052295</v>
      </c>
      <c r="H3233">
        <v>8.4509516837481602</v>
      </c>
      <c r="I3233">
        <v>2.31007092198581</v>
      </c>
    </row>
    <row r="3234" spans="1:9" x14ac:dyDescent="0.25">
      <c r="A3234">
        <v>3232</v>
      </c>
      <c r="B3234">
        <v>71.284743603354897</v>
      </c>
      <c r="C3234">
        <v>193.93206987098901</v>
      </c>
      <c r="D3234">
        <v>43.317523578471203</v>
      </c>
      <c r="E3234">
        <v>3.7289347944814799</v>
      </c>
      <c r="F3234">
        <v>0.41313206493820498</v>
      </c>
      <c r="G3234">
        <v>0.962288234335687</v>
      </c>
      <c r="H3234">
        <v>11.5394566623544</v>
      </c>
      <c r="I3234">
        <v>2.2707245060186199</v>
      </c>
    </row>
    <row r="3235" spans="1:9" x14ac:dyDescent="0.25">
      <c r="A3235">
        <v>3233</v>
      </c>
      <c r="B3235">
        <v>68.835697399527106</v>
      </c>
      <c r="C3235">
        <v>175.96698338553</v>
      </c>
      <c r="D3235">
        <v>46.334425543943297</v>
      </c>
      <c r="E3235">
        <v>11.4332660905573</v>
      </c>
      <c r="F3235">
        <v>0.396767173469257</v>
      </c>
      <c r="G3235">
        <v>0.86322607796821305</v>
      </c>
      <c r="H3235">
        <v>17.049555273189299</v>
      </c>
      <c r="I3235">
        <v>3.8219178082191698</v>
      </c>
    </row>
    <row r="3236" spans="1:9" x14ac:dyDescent="0.25">
      <c r="A3236">
        <v>3234</v>
      </c>
      <c r="B3236">
        <v>72.193461017604903</v>
      </c>
      <c r="C3236">
        <v>189.85011840957199</v>
      </c>
      <c r="D3236">
        <v>54.8115992330411</v>
      </c>
      <c r="E3236">
        <v>3.9667255662916099</v>
      </c>
      <c r="F3236">
        <v>0.37867309608226501</v>
      </c>
      <c r="G3236">
        <v>0.958209644887273</v>
      </c>
      <c r="H3236">
        <v>16.227371469949301</v>
      </c>
      <c r="I3236">
        <v>2.3614674769300001</v>
      </c>
    </row>
    <row r="3237" spans="1:9" x14ac:dyDescent="0.25">
      <c r="A3237">
        <v>3235</v>
      </c>
      <c r="B3237">
        <v>95.403986080354301</v>
      </c>
      <c r="C3237">
        <v>157.58639584317399</v>
      </c>
      <c r="D3237">
        <v>26.954490485777701</v>
      </c>
      <c r="E3237">
        <v>9.0687704180857391</v>
      </c>
      <c r="F3237">
        <v>0.57653237959839099</v>
      </c>
      <c r="G3237">
        <v>0.90437472207303005</v>
      </c>
      <c r="H3237">
        <v>7.0483592400690798</v>
      </c>
      <c r="I3237">
        <v>3.64347270986275</v>
      </c>
    </row>
    <row r="3238" spans="1:9" x14ac:dyDescent="0.25">
      <c r="A3238">
        <v>3236</v>
      </c>
      <c r="B3238">
        <v>81.692307692307693</v>
      </c>
      <c r="C3238">
        <v>170.25627261521299</v>
      </c>
      <c r="D3238">
        <v>47.235918642717898</v>
      </c>
      <c r="E3238">
        <v>18.796137411865899</v>
      </c>
      <c r="F3238">
        <v>0.42058012095865599</v>
      </c>
      <c r="G3238">
        <v>0.81274660026846501</v>
      </c>
      <c r="H3238">
        <v>13.065967016491699</v>
      </c>
      <c r="I3238">
        <v>2.9858223062381799</v>
      </c>
    </row>
    <row r="3239" spans="1:9" x14ac:dyDescent="0.25">
      <c r="A3239">
        <v>3237</v>
      </c>
      <c r="B3239">
        <v>81.071851661086697</v>
      </c>
      <c r="C3239">
        <v>157.15710510612899</v>
      </c>
      <c r="D3239">
        <v>27.725266047739101</v>
      </c>
      <c r="E3239">
        <v>9.3949763646678299</v>
      </c>
      <c r="F3239">
        <v>0.54960644508984702</v>
      </c>
      <c r="G3239">
        <v>0.90121258267051796</v>
      </c>
      <c r="H3239">
        <v>8.6700091157702808</v>
      </c>
      <c r="I3239">
        <v>4.1898636480576199</v>
      </c>
    </row>
    <row r="3240" spans="1:9" x14ac:dyDescent="0.25">
      <c r="A3240">
        <v>3238</v>
      </c>
      <c r="B3240">
        <v>114.60583554376601</v>
      </c>
      <c r="C3240">
        <v>157.90900021378101</v>
      </c>
      <c r="D3240">
        <v>37.499388401528002</v>
      </c>
      <c r="E3240">
        <v>13.203445245863399</v>
      </c>
      <c r="F3240">
        <v>0.53632603946834401</v>
      </c>
      <c r="G3240">
        <v>0.86560968117080594</v>
      </c>
      <c r="H3240">
        <v>8.2818930041152203</v>
      </c>
      <c r="I3240">
        <v>5.2276399307559096</v>
      </c>
    </row>
    <row r="3241" spans="1:9" x14ac:dyDescent="0.25">
      <c r="A3241">
        <v>3239</v>
      </c>
      <c r="B3241">
        <v>45.568207335329298</v>
      </c>
      <c r="C3241">
        <v>160.916163141993</v>
      </c>
      <c r="D3241">
        <v>46.339466617423199</v>
      </c>
      <c r="E3241">
        <v>16.470907280396101</v>
      </c>
      <c r="F3241">
        <v>0.30331369388764501</v>
      </c>
      <c r="G3241">
        <v>0.81718124010042104</v>
      </c>
      <c r="H3241">
        <v>10.6848937844217</v>
      </c>
      <c r="I3241">
        <v>5.4726670347874098</v>
      </c>
    </row>
    <row r="3242" spans="1:9" x14ac:dyDescent="0.25">
      <c r="A3242">
        <v>3240</v>
      </c>
      <c r="B3242">
        <v>54.763964409293102</v>
      </c>
      <c r="C3242">
        <v>146.772631578947</v>
      </c>
      <c r="D3242">
        <v>54.740195131166502</v>
      </c>
      <c r="E3242">
        <v>27.769976034830599</v>
      </c>
      <c r="F3242">
        <v>0.31370603905794597</v>
      </c>
      <c r="G3242">
        <v>0.70727557256950901</v>
      </c>
      <c r="H3242">
        <v>16.1826241134751</v>
      </c>
      <c r="I3242">
        <v>9.4441260744985591</v>
      </c>
    </row>
    <row r="3243" spans="1:9" x14ac:dyDescent="0.25">
      <c r="A3243">
        <v>3241</v>
      </c>
      <c r="B3243">
        <v>64.477268643306303</v>
      </c>
      <c r="C3243">
        <v>142.47531165973999</v>
      </c>
      <c r="D3243">
        <v>37.711247570444201</v>
      </c>
      <c r="E3243">
        <v>8.2327795767458198</v>
      </c>
      <c r="F3243">
        <v>0.43626691827902098</v>
      </c>
      <c r="G3243">
        <v>0.89305759085899195</v>
      </c>
      <c r="H3243">
        <v>13.3790810157194</v>
      </c>
      <c r="I3243">
        <v>3.61154446177847</v>
      </c>
    </row>
    <row r="3244" spans="1:9" x14ac:dyDescent="0.25">
      <c r="A3244">
        <v>3242</v>
      </c>
      <c r="B3244">
        <v>70.051872490371196</v>
      </c>
      <c r="C3244">
        <v>195.10188041721699</v>
      </c>
      <c r="D3244">
        <v>43.106402386691499</v>
      </c>
      <c r="E3244">
        <v>4.8842928550845404</v>
      </c>
      <c r="F3244">
        <v>0.43382854400763599</v>
      </c>
      <c r="G3244">
        <v>0.95115606704607303</v>
      </c>
      <c r="H3244">
        <v>11.2621265660134</v>
      </c>
      <c r="I3244">
        <v>2.5183461117196</v>
      </c>
    </row>
    <row r="3245" spans="1:9" x14ac:dyDescent="0.25">
      <c r="A3245">
        <v>3243</v>
      </c>
      <c r="B3245">
        <v>98.511439114391095</v>
      </c>
      <c r="C3245">
        <v>162.636037811926</v>
      </c>
      <c r="D3245">
        <v>24.228498730487601</v>
      </c>
      <c r="E3245">
        <v>7.4015559920929102</v>
      </c>
      <c r="F3245">
        <v>0.58351144299539204</v>
      </c>
      <c r="G3245">
        <v>0.91690461178233995</v>
      </c>
      <c r="H3245">
        <v>7.8525564803804997</v>
      </c>
      <c r="I3245">
        <v>3.1510272071071599</v>
      </c>
    </row>
    <row r="3246" spans="1:9" x14ac:dyDescent="0.25">
      <c r="A3246">
        <v>3244</v>
      </c>
      <c r="B3246">
        <v>51.571338648762001</v>
      </c>
      <c r="C3246">
        <v>157.768115942029</v>
      </c>
      <c r="D3246">
        <v>53.076388596252002</v>
      </c>
      <c r="E3246">
        <v>25.0079295908108</v>
      </c>
      <c r="F3246">
        <v>0.30244380967053502</v>
      </c>
      <c r="G3246">
        <v>0.75695317967050502</v>
      </c>
      <c r="H3246">
        <v>14.2879156528791</v>
      </c>
      <c r="I3246">
        <v>9.1308479532163709</v>
      </c>
    </row>
    <row r="3247" spans="1:9" x14ac:dyDescent="0.25">
      <c r="A3247">
        <v>3245</v>
      </c>
      <c r="B3247">
        <v>90.117743063651204</v>
      </c>
      <c r="C3247">
        <v>136.599031476997</v>
      </c>
      <c r="D3247">
        <v>35.097935511316798</v>
      </c>
      <c r="E3247">
        <v>34.9290978321811</v>
      </c>
      <c r="F3247">
        <v>0.48969849942183102</v>
      </c>
      <c r="G3247">
        <v>0.65945375015020102</v>
      </c>
      <c r="H3247">
        <v>7.2549019607843102</v>
      </c>
      <c r="I3247">
        <v>13.073076923076901</v>
      </c>
    </row>
    <row r="3248" spans="1:9" x14ac:dyDescent="0.25">
      <c r="A3248">
        <v>3246</v>
      </c>
      <c r="B3248">
        <v>53.7009624958513</v>
      </c>
      <c r="C3248">
        <v>137.43817204301001</v>
      </c>
      <c r="D3248">
        <v>46.931808829945702</v>
      </c>
      <c r="E3248">
        <v>22.867756591685801</v>
      </c>
      <c r="F3248">
        <v>0.34639216109648502</v>
      </c>
      <c r="G3248">
        <v>0.67169019688519904</v>
      </c>
      <c r="H3248">
        <v>15.701525054466201</v>
      </c>
      <c r="I3248">
        <v>7.7936507936507899</v>
      </c>
    </row>
    <row r="3249" spans="1:9" x14ac:dyDescent="0.25">
      <c r="A3249">
        <v>3247</v>
      </c>
      <c r="B3249">
        <v>52.122341788367898</v>
      </c>
      <c r="C3249">
        <v>120.0625</v>
      </c>
      <c r="D3249">
        <v>43.437227305015199</v>
      </c>
      <c r="E3249">
        <v>34.385534964471603</v>
      </c>
      <c r="F3249">
        <v>0.33788569280001601</v>
      </c>
      <c r="G3249">
        <v>0.60420059986438701</v>
      </c>
      <c r="H3249">
        <v>11.949335956714201</v>
      </c>
      <c r="I3249">
        <v>10.9743589743589</v>
      </c>
    </row>
    <row r="3250" spans="1:9" x14ac:dyDescent="0.25">
      <c r="A3250">
        <v>3248</v>
      </c>
      <c r="B3250">
        <v>31.2295345104333</v>
      </c>
      <c r="C3250">
        <v>152.098985941461</v>
      </c>
      <c r="D3250">
        <v>48.641708693626498</v>
      </c>
      <c r="E3250">
        <v>10.0248037138473</v>
      </c>
      <c r="F3250">
        <v>0.23505801547952601</v>
      </c>
      <c r="G3250">
        <v>0.86876248858722205</v>
      </c>
      <c r="H3250">
        <v>14.9830348727615</v>
      </c>
      <c r="I3250">
        <v>4.0221496005809696</v>
      </c>
    </row>
    <row r="3251" spans="1:9" x14ac:dyDescent="0.25">
      <c r="A3251">
        <v>3249</v>
      </c>
      <c r="B3251">
        <v>47.946487679293803</v>
      </c>
      <c r="C3251">
        <v>156.873235887096</v>
      </c>
      <c r="D3251">
        <v>32.431760963364098</v>
      </c>
      <c r="E3251">
        <v>11.8783194064313</v>
      </c>
      <c r="F3251">
        <v>0.32983331190096499</v>
      </c>
      <c r="G3251">
        <v>0.85424360109175101</v>
      </c>
      <c r="H3251">
        <v>6.0268948655256702</v>
      </c>
      <c r="I3251">
        <v>4.7849644429393798</v>
      </c>
    </row>
    <row r="3252" spans="1:9" x14ac:dyDescent="0.25">
      <c r="A3252">
        <v>3250</v>
      </c>
      <c r="B3252">
        <v>64.536693482186806</v>
      </c>
      <c r="C3252">
        <v>142.92058636073901</v>
      </c>
      <c r="D3252">
        <v>49.202428078993101</v>
      </c>
      <c r="E3252">
        <v>12.873255257039</v>
      </c>
      <c r="F3252">
        <v>0.367928929321441</v>
      </c>
      <c r="G3252">
        <v>0.825744478539441</v>
      </c>
      <c r="H3252">
        <v>13.2014388489208</v>
      </c>
      <c r="I3252">
        <v>4.1381016644174498</v>
      </c>
    </row>
    <row r="3253" spans="1:9" x14ac:dyDescent="0.25">
      <c r="A3253">
        <v>3251</v>
      </c>
      <c r="B3253">
        <v>65.9597816719333</v>
      </c>
      <c r="C3253">
        <v>140.588256680603</v>
      </c>
      <c r="D3253">
        <v>35.943353921282103</v>
      </c>
      <c r="E3253">
        <v>9.1666394059664906</v>
      </c>
      <c r="F3253">
        <v>0.38188004180686402</v>
      </c>
      <c r="G3253">
        <v>0.88571233562405505</v>
      </c>
      <c r="H3253">
        <v>11.618859401468001</v>
      </c>
      <c r="I3253">
        <v>3.5314500110350902</v>
      </c>
    </row>
    <row r="3254" spans="1:9" x14ac:dyDescent="0.25">
      <c r="A3254">
        <v>3252</v>
      </c>
      <c r="B3254">
        <v>67.632573485302899</v>
      </c>
      <c r="C3254">
        <v>178.77025440313099</v>
      </c>
      <c r="D3254">
        <v>45.874278556684501</v>
      </c>
      <c r="E3254">
        <v>6.3966213130019396</v>
      </c>
      <c r="F3254">
        <v>0.37745065406260903</v>
      </c>
      <c r="G3254">
        <v>0.92427574472151897</v>
      </c>
      <c r="H3254">
        <v>12.5934579439252</v>
      </c>
      <c r="I3254">
        <v>2.9160895045284998</v>
      </c>
    </row>
    <row r="3255" spans="1:9" x14ac:dyDescent="0.25">
      <c r="A3255">
        <v>3253</v>
      </c>
      <c r="B3255">
        <v>76.692846034214597</v>
      </c>
      <c r="C3255">
        <v>202.083268395858</v>
      </c>
      <c r="D3255">
        <v>43.9824768629733</v>
      </c>
      <c r="E3255">
        <v>8.7618376546829992</v>
      </c>
      <c r="F3255">
        <v>0.45163490289698299</v>
      </c>
      <c r="G3255">
        <v>0.91138268924247801</v>
      </c>
      <c r="H3255">
        <v>14.217603911980399</v>
      </c>
      <c r="I3255">
        <v>3.7907061836809302</v>
      </c>
    </row>
    <row r="3256" spans="1:9" x14ac:dyDescent="0.25">
      <c r="A3256">
        <v>3254</v>
      </c>
      <c r="B3256">
        <v>50.195796920516003</v>
      </c>
      <c r="C3256">
        <v>145.141503848431</v>
      </c>
      <c r="D3256">
        <v>55.2558588949708</v>
      </c>
      <c r="E3256">
        <v>10.991174244300501</v>
      </c>
      <c r="F3256">
        <v>0.32118657043475202</v>
      </c>
      <c r="G3256">
        <v>0.86095144811844804</v>
      </c>
      <c r="H3256">
        <v>16.542232277526299</v>
      </c>
      <c r="I3256">
        <v>4.2542613636363598</v>
      </c>
    </row>
    <row r="3257" spans="1:9" x14ac:dyDescent="0.25">
      <c r="A3257">
        <v>3255</v>
      </c>
      <c r="B3257">
        <v>56.514004801646202</v>
      </c>
      <c r="C3257">
        <v>173.85070316423901</v>
      </c>
      <c r="D3257">
        <v>42.853261745727501</v>
      </c>
      <c r="E3257">
        <v>6.7063941440414299</v>
      </c>
      <c r="F3257">
        <v>0.33919942336229503</v>
      </c>
      <c r="G3257">
        <v>0.91983025635126303</v>
      </c>
      <c r="H3257">
        <v>10.3280554181098</v>
      </c>
      <c r="I3257">
        <v>2.92640332640332</v>
      </c>
    </row>
    <row r="3258" spans="1:9" x14ac:dyDescent="0.25">
      <c r="A3258">
        <v>3256</v>
      </c>
      <c r="B3258">
        <v>114.19111918982</v>
      </c>
      <c r="C3258">
        <v>157.05699262149</v>
      </c>
      <c r="D3258">
        <v>33.106700459602799</v>
      </c>
      <c r="E3258">
        <v>7.3094820584932503</v>
      </c>
      <c r="F3258">
        <v>0.60249265905197702</v>
      </c>
      <c r="G3258">
        <v>0.91855399383568104</v>
      </c>
      <c r="H3258">
        <v>9.5828729281767906</v>
      </c>
      <c r="I3258">
        <v>3.5938053097345102</v>
      </c>
    </row>
    <row r="3259" spans="1:9" x14ac:dyDescent="0.25">
      <c r="A3259">
        <v>3257</v>
      </c>
      <c r="B3259">
        <v>68.020278610474307</v>
      </c>
      <c r="C3259">
        <v>157.463768115942</v>
      </c>
      <c r="D3259">
        <v>47.018487641592301</v>
      </c>
      <c r="E3259">
        <v>23.5568698782862</v>
      </c>
      <c r="F3259">
        <v>0.41298125622271697</v>
      </c>
      <c r="G3259">
        <v>0.724019507710701</v>
      </c>
      <c r="H3259">
        <v>14.187649880095901</v>
      </c>
      <c r="I3259">
        <v>8.5964912280701693</v>
      </c>
    </row>
    <row r="3260" spans="1:9" x14ac:dyDescent="0.25">
      <c r="A3260">
        <v>3258</v>
      </c>
      <c r="B3260">
        <v>56.991030938224299</v>
      </c>
      <c r="C3260">
        <v>166.40140754958401</v>
      </c>
      <c r="D3260">
        <v>38.654624808430199</v>
      </c>
      <c r="E3260">
        <v>5.7849092139245801</v>
      </c>
      <c r="F3260">
        <v>0.36778661987621403</v>
      </c>
      <c r="G3260">
        <v>0.93032334286125395</v>
      </c>
      <c r="H3260">
        <v>10.5811258278145</v>
      </c>
      <c r="I3260">
        <v>2.5165023574796401</v>
      </c>
    </row>
    <row r="3261" spans="1:9" x14ac:dyDescent="0.25">
      <c r="A3261">
        <v>3259</v>
      </c>
      <c r="B3261">
        <v>52.834231555472897</v>
      </c>
      <c r="C3261">
        <v>117.886940416141</v>
      </c>
      <c r="D3261">
        <v>49.795156005068101</v>
      </c>
      <c r="E3261">
        <v>8.0927845009222992</v>
      </c>
      <c r="F3261">
        <v>0.31641022200612501</v>
      </c>
      <c r="G3261">
        <v>0.86596052136474999</v>
      </c>
      <c r="H3261">
        <v>15.0878148400272</v>
      </c>
      <c r="I3261">
        <v>2.9573600296625799</v>
      </c>
    </row>
    <row r="3262" spans="1:9" x14ac:dyDescent="0.25">
      <c r="A3262">
        <v>3260</v>
      </c>
      <c r="B3262">
        <v>68.332277569824299</v>
      </c>
      <c r="C3262">
        <v>148.62386652158099</v>
      </c>
      <c r="D3262">
        <v>44.113539882268597</v>
      </c>
      <c r="E3262">
        <v>14.8570549431929</v>
      </c>
      <c r="F3262">
        <v>0.389818225214762</v>
      </c>
      <c r="G3262">
        <v>0.815487020358168</v>
      </c>
      <c r="H3262">
        <v>10.6090909090909</v>
      </c>
      <c r="I3262">
        <v>4.3576388888888804</v>
      </c>
    </row>
    <row r="3263" spans="1:9" x14ac:dyDescent="0.25">
      <c r="A3263">
        <v>3261</v>
      </c>
      <c r="B3263">
        <v>86.490646797717105</v>
      </c>
      <c r="C3263">
        <v>173.282339804157</v>
      </c>
      <c r="D3263">
        <v>35.856649277369399</v>
      </c>
      <c r="E3263">
        <v>7.2948641566569501</v>
      </c>
      <c r="F3263">
        <v>0.52391620950593698</v>
      </c>
      <c r="G3263">
        <v>0.92028599748811102</v>
      </c>
      <c r="H3263">
        <v>7.3548845470692701</v>
      </c>
      <c r="I3263">
        <v>3.1877091572862701</v>
      </c>
    </row>
    <row r="3264" spans="1:9" x14ac:dyDescent="0.25">
      <c r="A3264">
        <v>3262</v>
      </c>
      <c r="B3264">
        <v>61.300306150848797</v>
      </c>
      <c r="C3264">
        <v>145.04944623702801</v>
      </c>
      <c r="D3264">
        <v>37.527264564955402</v>
      </c>
      <c r="E3264">
        <v>3.5315192015743202</v>
      </c>
      <c r="F3264">
        <v>0.39266833720444799</v>
      </c>
      <c r="G3264">
        <v>0.95897215048037598</v>
      </c>
      <c r="H3264">
        <v>9.8728767123287593</v>
      </c>
      <c r="I3264">
        <v>2.6478195488721799</v>
      </c>
    </row>
    <row r="3265" spans="1:9" x14ac:dyDescent="0.25">
      <c r="A3265">
        <v>3263</v>
      </c>
      <c r="B3265">
        <v>56.598659717051298</v>
      </c>
      <c r="C3265">
        <v>94.705519699450903</v>
      </c>
      <c r="D3265">
        <v>33.111556083718497</v>
      </c>
      <c r="E3265">
        <v>10.6987131991079</v>
      </c>
      <c r="F3265">
        <v>0.428053941995159</v>
      </c>
      <c r="G3265">
        <v>0.79739268744063596</v>
      </c>
      <c r="H3265">
        <v>11.516835016835</v>
      </c>
      <c r="I3265">
        <v>4.47141389934953</v>
      </c>
    </row>
    <row r="3266" spans="1:9" x14ac:dyDescent="0.25">
      <c r="A3266">
        <v>3264</v>
      </c>
      <c r="B3266">
        <v>61.552940036811002</v>
      </c>
      <c r="C3266">
        <v>117.754704737183</v>
      </c>
      <c r="D3266">
        <v>31.118011728391199</v>
      </c>
      <c r="E3266">
        <v>31.058750183701001</v>
      </c>
      <c r="F3266">
        <v>0.390575902308885</v>
      </c>
      <c r="G3266">
        <v>0.61232799155892803</v>
      </c>
      <c r="H3266">
        <v>6.6009369676320198</v>
      </c>
      <c r="I3266">
        <v>8.9056261343012704</v>
      </c>
    </row>
    <row r="3267" spans="1:9" x14ac:dyDescent="0.25">
      <c r="A3267">
        <v>3265</v>
      </c>
      <c r="B3267">
        <v>83.756404958677606</v>
      </c>
      <c r="C3267">
        <v>137.62000308689599</v>
      </c>
      <c r="D3267">
        <v>33.488485459793701</v>
      </c>
      <c r="E3267">
        <v>12.424266397122601</v>
      </c>
      <c r="F3267">
        <v>0.50682997511647898</v>
      </c>
      <c r="G3267">
        <v>0.84191826517730395</v>
      </c>
      <c r="H3267">
        <v>8.1053882725832</v>
      </c>
      <c r="I3267">
        <v>3.9863636363636301</v>
      </c>
    </row>
    <row r="3268" spans="1:9" x14ac:dyDescent="0.25">
      <c r="A3268">
        <v>3266</v>
      </c>
      <c r="B3268">
        <v>89.012545011034902</v>
      </c>
      <c r="C3268">
        <v>201.91072223706399</v>
      </c>
      <c r="D3268">
        <v>39.819281349688097</v>
      </c>
      <c r="E3268">
        <v>4.0629982137368499</v>
      </c>
      <c r="F3268">
        <v>0.46554549826920999</v>
      </c>
      <c r="G3268">
        <v>0.95692954317621004</v>
      </c>
      <c r="H3268">
        <v>9.0602941176470502</v>
      </c>
      <c r="I3268">
        <v>2.47847682119205</v>
      </c>
    </row>
    <row r="3269" spans="1:9" x14ac:dyDescent="0.25">
      <c r="A3269">
        <v>3267</v>
      </c>
      <c r="B3269">
        <v>67.224516613478499</v>
      </c>
      <c r="C3269">
        <v>189.84449087110499</v>
      </c>
      <c r="D3269">
        <v>37.542993531162203</v>
      </c>
      <c r="E3269">
        <v>6.5547127444172597</v>
      </c>
      <c r="F3269">
        <v>0.41158445995780002</v>
      </c>
      <c r="G3269">
        <v>0.92711352527556201</v>
      </c>
      <c r="H3269">
        <v>8.6991525423728806</v>
      </c>
      <c r="I3269">
        <v>3.1362905818064899</v>
      </c>
    </row>
    <row r="3270" spans="1:9" x14ac:dyDescent="0.25">
      <c r="A3270">
        <v>3268</v>
      </c>
      <c r="B3270">
        <v>87.778813226295398</v>
      </c>
      <c r="C3270">
        <v>168.420472802386</v>
      </c>
      <c r="D3270">
        <v>28.081696818428799</v>
      </c>
      <c r="E3270">
        <v>8.0920734993129599</v>
      </c>
      <c r="F3270">
        <v>0.55139400110857395</v>
      </c>
      <c r="G3270">
        <v>0.91075678300474605</v>
      </c>
      <c r="H3270">
        <v>4.4549456240290004</v>
      </c>
      <c r="I3270">
        <v>3.2708955223880598</v>
      </c>
    </row>
    <row r="3271" spans="1:9" x14ac:dyDescent="0.25">
      <c r="A3271">
        <v>3269</v>
      </c>
      <c r="B3271">
        <v>56.598932576017198</v>
      </c>
      <c r="C3271">
        <v>152.25734024179599</v>
      </c>
      <c r="D3271">
        <v>29.316720465303501</v>
      </c>
      <c r="E3271">
        <v>9.8555433573360496</v>
      </c>
      <c r="F3271">
        <v>0.43887085094085498</v>
      </c>
      <c r="G3271">
        <v>0.864363504263997</v>
      </c>
      <c r="H3271">
        <v>6.6102215398113602</v>
      </c>
      <c r="I3271">
        <v>3.1651326475365398</v>
      </c>
    </row>
    <row r="3272" spans="1:9" x14ac:dyDescent="0.25">
      <c r="A3272">
        <v>3270</v>
      </c>
      <c r="B3272">
        <v>45.715781458214302</v>
      </c>
      <c r="C3272">
        <v>171.07962714755601</v>
      </c>
      <c r="D3272">
        <v>55.620547974038899</v>
      </c>
      <c r="E3272">
        <v>9.2941576966541</v>
      </c>
      <c r="F3272">
        <v>0.24319385306757199</v>
      </c>
      <c r="G3272">
        <v>0.89848318468654798</v>
      </c>
      <c r="H3272">
        <v>13.0718065003779</v>
      </c>
      <c r="I3272">
        <v>4.0679501698754201</v>
      </c>
    </row>
    <row r="3273" spans="1:9" x14ac:dyDescent="0.25">
      <c r="A3273">
        <v>3271</v>
      </c>
      <c r="B3273">
        <v>55.5255534298988</v>
      </c>
      <c r="C3273">
        <v>90.478417266186995</v>
      </c>
      <c r="D3273">
        <v>34.854994706446</v>
      </c>
      <c r="E3273">
        <v>45.711770666141099</v>
      </c>
      <c r="F3273">
        <v>0.362515569114924</v>
      </c>
      <c r="G3273">
        <v>0.48102660729208002</v>
      </c>
      <c r="H3273">
        <v>7.1260964912280702</v>
      </c>
      <c r="I3273">
        <v>17.460869565217301</v>
      </c>
    </row>
    <row r="3274" spans="1:9" x14ac:dyDescent="0.25">
      <c r="A3274">
        <v>3272</v>
      </c>
      <c r="B3274">
        <v>67.339455691111397</v>
      </c>
      <c r="C3274">
        <v>155.936628643852</v>
      </c>
      <c r="D3274">
        <v>48.7168212106317</v>
      </c>
      <c r="E3274">
        <v>6.6947445301119499</v>
      </c>
      <c r="F3274">
        <v>0.38319003328374701</v>
      </c>
      <c r="G3274">
        <v>0.91248888950087803</v>
      </c>
      <c r="H3274">
        <v>12.2612244897959</v>
      </c>
      <c r="I3274">
        <v>2.9287099903006699</v>
      </c>
    </row>
    <row r="3275" spans="1:9" x14ac:dyDescent="0.25">
      <c r="A3275">
        <v>3273</v>
      </c>
      <c r="B3275">
        <v>55.216421052631503</v>
      </c>
      <c r="C3275">
        <v>172.917490330898</v>
      </c>
      <c r="D3275">
        <v>39.125896767363798</v>
      </c>
      <c r="E3275">
        <v>18.8845549582093</v>
      </c>
      <c r="F3275">
        <v>0.36511766617296199</v>
      </c>
      <c r="G3275">
        <v>0.79004573432881897</v>
      </c>
      <c r="H3275">
        <v>10.858414239482199</v>
      </c>
      <c r="I3275">
        <v>5.2992518703241798</v>
      </c>
    </row>
    <row r="3276" spans="1:9" x14ac:dyDescent="0.25">
      <c r="A3276">
        <v>3274</v>
      </c>
      <c r="B3276">
        <v>42.505783385909503</v>
      </c>
      <c r="C3276">
        <v>151.57775658807199</v>
      </c>
      <c r="D3276">
        <v>27.133709558646601</v>
      </c>
      <c r="E3276">
        <v>8.9805277534757604</v>
      </c>
      <c r="F3276">
        <v>0.37014825869957202</v>
      </c>
      <c r="G3276">
        <v>0.86845079932259395</v>
      </c>
      <c r="H3276">
        <v>6.7625598086124397</v>
      </c>
      <c r="I3276">
        <v>3.18303425774877</v>
      </c>
    </row>
    <row r="3277" spans="1:9" x14ac:dyDescent="0.25">
      <c r="A3277">
        <v>3275</v>
      </c>
      <c r="B3277">
        <v>49.306443951868197</v>
      </c>
      <c r="C3277">
        <v>144.337824351297</v>
      </c>
      <c r="D3277">
        <v>33.939999020461698</v>
      </c>
      <c r="E3277">
        <v>20.711594265263901</v>
      </c>
      <c r="F3277">
        <v>0.32847032854971703</v>
      </c>
      <c r="G3277">
        <v>0.73417141789069995</v>
      </c>
      <c r="H3277">
        <v>6.2741532976827097</v>
      </c>
      <c r="I3277">
        <v>4.6088379705400904</v>
      </c>
    </row>
    <row r="3278" spans="1:9" x14ac:dyDescent="0.25">
      <c r="A3278">
        <v>3276</v>
      </c>
      <c r="B3278">
        <v>55.834825563445499</v>
      </c>
      <c r="C3278">
        <v>164.298584182523</v>
      </c>
      <c r="D3278">
        <v>44.807137029863704</v>
      </c>
      <c r="E3278">
        <v>10.1665308438971</v>
      </c>
      <c r="F3278">
        <v>0.33934390732403102</v>
      </c>
      <c r="G3278">
        <v>0.87711506128681704</v>
      </c>
      <c r="H3278">
        <v>11.165979988228299</v>
      </c>
      <c r="I3278">
        <v>3.25694309574674</v>
      </c>
    </row>
    <row r="3279" spans="1:9" x14ac:dyDescent="0.25">
      <c r="A3279">
        <v>3277</v>
      </c>
      <c r="B3279">
        <v>54.726383063710799</v>
      </c>
      <c r="C3279">
        <v>124.379574151179</v>
      </c>
      <c r="D3279">
        <v>54.731111346407701</v>
      </c>
      <c r="E3279">
        <v>11.2228451188245</v>
      </c>
      <c r="F3279">
        <v>0.30688731166966299</v>
      </c>
      <c r="G3279">
        <v>0.85398184235710595</v>
      </c>
      <c r="H3279">
        <v>17.357873210633901</v>
      </c>
      <c r="I3279">
        <v>4.4186251468860096</v>
      </c>
    </row>
    <row r="3280" spans="1:9" x14ac:dyDescent="0.25">
      <c r="A3280">
        <v>3278</v>
      </c>
      <c r="B3280">
        <v>65.861156219551802</v>
      </c>
      <c r="C3280">
        <v>151.55207740466699</v>
      </c>
      <c r="D3280">
        <v>47.444065772956002</v>
      </c>
      <c r="E3280">
        <v>14.219147620247499</v>
      </c>
      <c r="F3280">
        <v>0.352797644346176</v>
      </c>
      <c r="G3280">
        <v>0.82383784509596802</v>
      </c>
      <c r="H3280">
        <v>11.9314173742651</v>
      </c>
      <c r="I3280">
        <v>5.2276657060518703</v>
      </c>
    </row>
    <row r="3281" spans="1:9" x14ac:dyDescent="0.25">
      <c r="A3281">
        <v>3279</v>
      </c>
      <c r="B3281">
        <v>102.664755582377</v>
      </c>
      <c r="C3281">
        <v>128.83794141801201</v>
      </c>
      <c r="D3281">
        <v>35.017445463597397</v>
      </c>
      <c r="E3281">
        <v>7.3243137345016898</v>
      </c>
      <c r="F3281">
        <v>0.56989186928393498</v>
      </c>
      <c r="G3281">
        <v>0.88852765674411105</v>
      </c>
      <c r="H3281">
        <v>14.671028037383101</v>
      </c>
      <c r="I3281">
        <v>2.9233525781405501</v>
      </c>
    </row>
    <row r="3282" spans="1:9" x14ac:dyDescent="0.25">
      <c r="A3282">
        <v>3280</v>
      </c>
      <c r="B3282">
        <v>49.367346938775498</v>
      </c>
      <c r="C3282">
        <v>150.65850976079099</v>
      </c>
      <c r="D3282">
        <v>23.0214335402096</v>
      </c>
      <c r="E3282">
        <v>14.394121628478199</v>
      </c>
      <c r="F3282">
        <v>0.432437370300776</v>
      </c>
      <c r="G3282">
        <v>0.80405910789492896</v>
      </c>
      <c r="H3282">
        <v>5.3713341594382404</v>
      </c>
      <c r="I3282">
        <v>4.8384379785604903</v>
      </c>
    </row>
    <row r="3283" spans="1:9" x14ac:dyDescent="0.25">
      <c r="A3283">
        <v>3281</v>
      </c>
      <c r="B3283">
        <v>58.671872583887399</v>
      </c>
      <c r="C3283">
        <v>150.735677083333</v>
      </c>
      <c r="D3283">
        <v>42.634764265996203</v>
      </c>
      <c r="E3283">
        <v>23.939741772801298</v>
      </c>
      <c r="F3283">
        <v>0.34608910671196003</v>
      </c>
      <c r="G3283">
        <v>0.73568090834074296</v>
      </c>
      <c r="H3283">
        <v>9.9893948845913894</v>
      </c>
      <c r="I3283">
        <v>7.1545988258316999</v>
      </c>
    </row>
    <row r="3284" spans="1:9" x14ac:dyDescent="0.25">
      <c r="A3284">
        <v>3282</v>
      </c>
      <c r="B3284">
        <v>58.022540440201503</v>
      </c>
      <c r="C3284">
        <v>132.346788625969</v>
      </c>
      <c r="D3284">
        <v>27.5046309163972</v>
      </c>
      <c r="E3284">
        <v>10.6286425370935</v>
      </c>
      <c r="F3284">
        <v>0.43562368569797999</v>
      </c>
      <c r="G3284">
        <v>0.84981323480889304</v>
      </c>
      <c r="H3284">
        <v>7.0661964188822504</v>
      </c>
      <c r="I3284">
        <v>4.2199687987519496</v>
      </c>
    </row>
    <row r="3285" spans="1:9" x14ac:dyDescent="0.25">
      <c r="A3285">
        <v>3283</v>
      </c>
      <c r="B3285">
        <v>52.603842489679202</v>
      </c>
      <c r="C3285">
        <v>159.339696652719</v>
      </c>
      <c r="D3285">
        <v>48.333884494206202</v>
      </c>
      <c r="E3285">
        <v>16.424256219943398</v>
      </c>
      <c r="F3285">
        <v>0.34376935155796701</v>
      </c>
      <c r="G3285">
        <v>0.82661147498600196</v>
      </c>
      <c r="H3285">
        <v>17.053398058252402</v>
      </c>
      <c r="I3285">
        <v>5.7896625987078201</v>
      </c>
    </row>
    <row r="3286" spans="1:9" x14ac:dyDescent="0.25">
      <c r="A3286">
        <v>3284</v>
      </c>
      <c r="B3286">
        <v>40.989792060491403</v>
      </c>
      <c r="C3286">
        <v>164.934123847167</v>
      </c>
      <c r="D3286">
        <v>32.206258786902502</v>
      </c>
      <c r="E3286">
        <v>10.179075503384301</v>
      </c>
      <c r="F3286">
        <v>0.34522192118908401</v>
      </c>
      <c r="G3286">
        <v>0.86195267786567298</v>
      </c>
      <c r="H3286">
        <v>8.2110726643598593</v>
      </c>
      <c r="I3286">
        <v>3.3380225080385801</v>
      </c>
    </row>
    <row r="3287" spans="1:9" x14ac:dyDescent="0.25">
      <c r="A3287">
        <v>3285</v>
      </c>
      <c r="B3287">
        <v>58.596122485957601</v>
      </c>
      <c r="C3287">
        <v>185.45497282209399</v>
      </c>
      <c r="D3287">
        <v>49.191682405927097</v>
      </c>
      <c r="E3287">
        <v>17.7250896669333</v>
      </c>
      <c r="F3287">
        <v>0.32944794010219097</v>
      </c>
      <c r="G3287">
        <v>0.85154754976813796</v>
      </c>
      <c r="H3287">
        <v>13.056590752242901</v>
      </c>
      <c r="I3287">
        <v>7.4793814432989603</v>
      </c>
    </row>
    <row r="3288" spans="1:9" x14ac:dyDescent="0.25">
      <c r="A3288">
        <v>3286</v>
      </c>
      <c r="B3288">
        <v>89.738270777479897</v>
      </c>
      <c r="C3288">
        <v>197.33018446416</v>
      </c>
      <c r="D3288">
        <v>40.958297780996404</v>
      </c>
      <c r="E3288">
        <v>3.9046310766036099</v>
      </c>
      <c r="F3288">
        <v>0.51394943767081702</v>
      </c>
      <c r="G3288">
        <v>0.96626841375906902</v>
      </c>
      <c r="H3288">
        <v>11.875624652970499</v>
      </c>
      <c r="I3288">
        <v>2.4022435897435899</v>
      </c>
    </row>
    <row r="3289" spans="1:9" x14ac:dyDescent="0.25">
      <c r="A3289">
        <v>3287</v>
      </c>
      <c r="B3289">
        <v>42.4688601645123</v>
      </c>
      <c r="C3289">
        <v>169.12184292469101</v>
      </c>
      <c r="D3289">
        <v>50.380890944202399</v>
      </c>
      <c r="E3289">
        <v>8.2391411453557701</v>
      </c>
      <c r="F3289">
        <v>0.28087401105168402</v>
      </c>
      <c r="G3289">
        <v>0.91481998263577602</v>
      </c>
      <c r="H3289">
        <v>12.3349088453747</v>
      </c>
      <c r="I3289">
        <v>3.2651303036829602</v>
      </c>
    </row>
    <row r="3290" spans="1:9" x14ac:dyDescent="0.25">
      <c r="A3290">
        <v>3288</v>
      </c>
      <c r="B3290">
        <v>66.8212930531231</v>
      </c>
      <c r="C3290">
        <v>200.325125253171</v>
      </c>
      <c r="D3290">
        <v>39.212341186788102</v>
      </c>
      <c r="E3290">
        <v>5.0404333403334203</v>
      </c>
      <c r="F3290">
        <v>0.44704116156502099</v>
      </c>
      <c r="G3290">
        <v>0.94476560270797505</v>
      </c>
      <c r="H3290">
        <v>9.4072119613016696</v>
      </c>
      <c r="I3290">
        <v>2.5922899643829802</v>
      </c>
    </row>
    <row r="3291" spans="1:9" x14ac:dyDescent="0.25">
      <c r="A3291">
        <v>3289</v>
      </c>
      <c r="B3291">
        <v>79.682877875559598</v>
      </c>
      <c r="C3291">
        <v>137.590653153153</v>
      </c>
      <c r="D3291">
        <v>36.887263507723098</v>
      </c>
      <c r="E3291">
        <v>20.9668861261259</v>
      </c>
      <c r="F3291">
        <v>0.47772516654725899</v>
      </c>
      <c r="G3291">
        <v>0.76650910679985795</v>
      </c>
      <c r="H3291">
        <v>10.2576610381488</v>
      </c>
      <c r="I3291">
        <v>7.4834619625137799</v>
      </c>
    </row>
    <row r="3292" spans="1:9" x14ac:dyDescent="0.25">
      <c r="A3292">
        <v>3290</v>
      </c>
      <c r="B3292">
        <v>71.111520190023697</v>
      </c>
      <c r="C3292">
        <v>154.55894638138199</v>
      </c>
      <c r="D3292">
        <v>45.0897356578783</v>
      </c>
      <c r="E3292">
        <v>10.0603269256457</v>
      </c>
      <c r="F3292">
        <v>0.45193012882779399</v>
      </c>
      <c r="G3292">
        <v>0.876315385913084</v>
      </c>
      <c r="H3292">
        <v>13.840146991272301</v>
      </c>
      <c r="I3292">
        <v>3.8149532710280298</v>
      </c>
    </row>
    <row r="3293" spans="1:9" x14ac:dyDescent="0.25">
      <c r="A3293">
        <v>3291</v>
      </c>
      <c r="B3293">
        <v>54.023449319213299</v>
      </c>
      <c r="C3293">
        <v>199.005441411014</v>
      </c>
      <c r="D3293">
        <v>42.705491749510898</v>
      </c>
      <c r="E3293">
        <v>7.9402100201933603</v>
      </c>
      <c r="F3293">
        <v>0.32390187257799902</v>
      </c>
      <c r="G3293">
        <v>0.92331157960519805</v>
      </c>
      <c r="H3293">
        <v>10.0470660146699</v>
      </c>
      <c r="I3293">
        <v>2.8697017268445801</v>
      </c>
    </row>
    <row r="3294" spans="1:9" x14ac:dyDescent="0.25">
      <c r="A3294">
        <v>3292</v>
      </c>
      <c r="B3294">
        <v>54.871535645807903</v>
      </c>
      <c r="C3294">
        <v>182.181622678396</v>
      </c>
      <c r="D3294">
        <v>41.881038050318303</v>
      </c>
      <c r="E3294">
        <v>10.653947910772301</v>
      </c>
      <c r="F3294">
        <v>0.35660566968137197</v>
      </c>
      <c r="G3294">
        <v>0.88629200608788605</v>
      </c>
      <c r="H3294">
        <v>10.984625240230599</v>
      </c>
      <c r="I3294">
        <v>4.0078175895765398</v>
      </c>
    </row>
    <row r="3295" spans="1:9" x14ac:dyDescent="0.25">
      <c r="A3295">
        <v>3293</v>
      </c>
      <c r="B3295">
        <v>57.468127490039798</v>
      </c>
      <c r="C3295">
        <v>163.10255863539399</v>
      </c>
      <c r="D3295">
        <v>57.014212336631701</v>
      </c>
      <c r="E3295">
        <v>13.7457907526223</v>
      </c>
      <c r="F3295">
        <v>0.33544973744624501</v>
      </c>
      <c r="G3295">
        <v>0.86453486802483903</v>
      </c>
      <c r="H3295">
        <v>17.566414315209901</v>
      </c>
      <c r="I3295">
        <v>5.5824905183312197</v>
      </c>
    </row>
    <row r="3296" spans="1:9" x14ac:dyDescent="0.25">
      <c r="A3296">
        <v>3294</v>
      </c>
      <c r="B3296">
        <v>42.072879814009902</v>
      </c>
      <c r="C3296">
        <v>143.54952860648299</v>
      </c>
      <c r="D3296">
        <v>47.464461868336997</v>
      </c>
      <c r="E3296">
        <v>9.4684724848030992</v>
      </c>
      <c r="F3296">
        <v>0.26474770552466298</v>
      </c>
      <c r="G3296">
        <v>0.89082908324523402</v>
      </c>
      <c r="H3296">
        <v>11.1907284768211</v>
      </c>
      <c r="I3296">
        <v>3.6496286588029698</v>
      </c>
    </row>
    <row r="3297" spans="1:9" x14ac:dyDescent="0.25">
      <c r="A3297">
        <v>3295</v>
      </c>
      <c r="B3297">
        <v>60.1610286844708</v>
      </c>
      <c r="C3297">
        <v>117.972809667673</v>
      </c>
      <c r="D3297">
        <v>42.895049158325797</v>
      </c>
      <c r="E3297">
        <v>30.978314257190998</v>
      </c>
      <c r="F3297">
        <v>0.37661420013668401</v>
      </c>
      <c r="G3297">
        <v>0.60907199642729304</v>
      </c>
      <c r="H3297">
        <v>12.061138439915601</v>
      </c>
      <c r="I3297">
        <v>9.6818181818181799</v>
      </c>
    </row>
    <row r="3298" spans="1:9" x14ac:dyDescent="0.25">
      <c r="A3298">
        <v>3296</v>
      </c>
      <c r="B3298">
        <v>70.383133856101196</v>
      </c>
      <c r="C3298">
        <v>161.52565375703401</v>
      </c>
      <c r="D3298">
        <v>45.0334778740378</v>
      </c>
      <c r="E3298">
        <v>10.9222252867624</v>
      </c>
      <c r="F3298">
        <v>0.38938760470170097</v>
      </c>
      <c r="G3298">
        <v>0.86599967896111996</v>
      </c>
      <c r="H3298">
        <v>11.144878324844299</v>
      </c>
      <c r="I3298">
        <v>4.5269541778975704</v>
      </c>
    </row>
    <row r="3299" spans="1:9" x14ac:dyDescent="0.25">
      <c r="A3299">
        <v>3297</v>
      </c>
      <c r="B3299">
        <v>76.858250655719004</v>
      </c>
      <c r="C3299">
        <v>178.91621661071301</v>
      </c>
      <c r="D3299">
        <v>42.795980671500502</v>
      </c>
      <c r="E3299">
        <v>7.8097199490842497</v>
      </c>
      <c r="F3299">
        <v>0.43891305398196101</v>
      </c>
      <c r="G3299">
        <v>0.91439988289862495</v>
      </c>
      <c r="H3299">
        <v>12.493175614194699</v>
      </c>
      <c r="I3299">
        <v>3.05284552845528</v>
      </c>
    </row>
    <row r="3300" spans="1:9" x14ac:dyDescent="0.25">
      <c r="A3300">
        <v>3298</v>
      </c>
      <c r="B3300">
        <v>72.466324046524207</v>
      </c>
      <c r="C3300">
        <v>91.491092636579495</v>
      </c>
      <c r="D3300">
        <v>40.3039456029165</v>
      </c>
      <c r="E3300">
        <v>16.999411963208001</v>
      </c>
      <c r="F3300">
        <v>0.43498872510523101</v>
      </c>
      <c r="G3300">
        <v>0.761559831243383</v>
      </c>
      <c r="H3300">
        <v>13.311214953271</v>
      </c>
      <c r="I3300">
        <v>4.6883495145631002</v>
      </c>
    </row>
    <row r="3301" spans="1:9" x14ac:dyDescent="0.25">
      <c r="A3301">
        <v>3299</v>
      </c>
      <c r="B3301">
        <v>102.17616279069701</v>
      </c>
      <c r="C3301">
        <v>162.613013420089</v>
      </c>
      <c r="D3301">
        <v>31.306012190230302</v>
      </c>
      <c r="E3301">
        <v>12.8987905012157</v>
      </c>
      <c r="F3301">
        <v>0.53179335088477198</v>
      </c>
      <c r="G3301">
        <v>0.85599260887752104</v>
      </c>
      <c r="H3301">
        <v>6.7974870657797402</v>
      </c>
      <c r="I3301">
        <v>4.6890803000833499</v>
      </c>
    </row>
    <row r="3302" spans="1:9" x14ac:dyDescent="0.25">
      <c r="A3302">
        <v>3300</v>
      </c>
      <c r="B3302">
        <v>56.143321660830402</v>
      </c>
      <c r="C3302">
        <v>141.16148445336</v>
      </c>
      <c r="D3302">
        <v>36.896405016165701</v>
      </c>
      <c r="E3302">
        <v>28.536203260861399</v>
      </c>
      <c r="F3302">
        <v>0.36674764607975202</v>
      </c>
      <c r="G3302">
        <v>0.67958201101556703</v>
      </c>
      <c r="H3302">
        <v>8.1141795007966007</v>
      </c>
      <c r="I3302">
        <v>8.9943661971830906</v>
      </c>
    </row>
    <row r="3303" spans="1:9" x14ac:dyDescent="0.25">
      <c r="A3303">
        <v>3301</v>
      </c>
      <c r="B3303">
        <v>50.450588235294099</v>
      </c>
      <c r="C3303">
        <v>156.95389155293199</v>
      </c>
      <c r="D3303">
        <v>41.336501647740597</v>
      </c>
      <c r="E3303">
        <v>22.717919325262599</v>
      </c>
      <c r="F3303">
        <v>0.33099422483696</v>
      </c>
      <c r="G3303">
        <v>0.77502193518774098</v>
      </c>
      <c r="H3303">
        <v>10.220988900100901</v>
      </c>
      <c r="I3303">
        <v>9.2777777777777697</v>
      </c>
    </row>
    <row r="3304" spans="1:9" x14ac:dyDescent="0.25">
      <c r="A3304">
        <v>3302</v>
      </c>
      <c r="B3304">
        <v>45.566161728669996</v>
      </c>
      <c r="C3304">
        <v>197.64698436336499</v>
      </c>
      <c r="D3304">
        <v>38.733697757343002</v>
      </c>
      <c r="E3304">
        <v>4.6804278993001596</v>
      </c>
      <c r="F3304">
        <v>0.32345595534457799</v>
      </c>
      <c r="G3304">
        <v>0.95042079387006795</v>
      </c>
      <c r="H3304">
        <v>8.8420560747663508</v>
      </c>
      <c r="I3304">
        <v>2.4860752225093301</v>
      </c>
    </row>
    <row r="3305" spans="1:9" x14ac:dyDescent="0.25">
      <c r="A3305">
        <v>3303</v>
      </c>
      <c r="B3305">
        <v>59.249847281612702</v>
      </c>
      <c r="C3305">
        <v>152.82524494794799</v>
      </c>
      <c r="D3305">
        <v>47.2995772459956</v>
      </c>
      <c r="E3305">
        <v>12.531956740190401</v>
      </c>
      <c r="F3305">
        <v>0.35069575846596601</v>
      </c>
      <c r="G3305">
        <v>0.85138063745043702</v>
      </c>
      <c r="H3305">
        <v>13.4763005780346</v>
      </c>
      <c r="I3305">
        <v>4.5102254850550603</v>
      </c>
    </row>
    <row r="3306" spans="1:9" x14ac:dyDescent="0.25">
      <c r="A3306">
        <v>3304</v>
      </c>
      <c r="B3306">
        <v>48.469882272259603</v>
      </c>
      <c r="C3306">
        <v>124.04201749366401</v>
      </c>
      <c r="D3306">
        <v>46.451964095700198</v>
      </c>
      <c r="E3306">
        <v>7.1554085173800104</v>
      </c>
      <c r="F3306">
        <v>0.35454216768684899</v>
      </c>
      <c r="G3306">
        <v>0.88939739674993901</v>
      </c>
      <c r="H3306">
        <v>12.1053339309726</v>
      </c>
      <c r="I3306">
        <v>2.8890659866114099</v>
      </c>
    </row>
    <row r="3307" spans="1:9" x14ac:dyDescent="0.25">
      <c r="A3307">
        <v>3305</v>
      </c>
      <c r="B3307">
        <v>45.786235545076899</v>
      </c>
      <c r="C3307">
        <v>129.19853372434</v>
      </c>
      <c r="D3307">
        <v>31.224519494588598</v>
      </c>
      <c r="E3307">
        <v>6.8902041343086404</v>
      </c>
      <c r="F3307">
        <v>0.32026195914941902</v>
      </c>
      <c r="G3307">
        <v>0.92259268362223901</v>
      </c>
      <c r="H3307">
        <v>7.5235551238465197</v>
      </c>
      <c r="I3307">
        <v>3.76833199033037</v>
      </c>
    </row>
    <row r="3308" spans="1:9" x14ac:dyDescent="0.25">
      <c r="A3308">
        <v>3306</v>
      </c>
      <c r="B3308">
        <v>69.115389487017097</v>
      </c>
      <c r="C3308">
        <v>155.17973367514</v>
      </c>
      <c r="D3308">
        <v>43.002045116954903</v>
      </c>
      <c r="E3308">
        <v>6.9776777356066004</v>
      </c>
      <c r="F3308">
        <v>0.37621298196321601</v>
      </c>
      <c r="G3308">
        <v>0.91081742062938897</v>
      </c>
      <c r="H3308">
        <v>8.2379947229551398</v>
      </c>
      <c r="I3308">
        <v>3.3093220338983</v>
      </c>
    </row>
    <row r="3309" spans="1:9" x14ac:dyDescent="0.25">
      <c r="A3309">
        <v>3307</v>
      </c>
      <c r="B3309">
        <v>76.328686972982197</v>
      </c>
      <c r="C3309">
        <v>185.51938855794</v>
      </c>
      <c r="D3309">
        <v>38.085059283538499</v>
      </c>
      <c r="E3309">
        <v>8.8354205392109098</v>
      </c>
      <c r="F3309">
        <v>0.42294420896145002</v>
      </c>
      <c r="G3309">
        <v>0.90927149333596302</v>
      </c>
      <c r="H3309">
        <v>8.3589238845144305</v>
      </c>
      <c r="I3309">
        <v>3.6163746871648099</v>
      </c>
    </row>
    <row r="3310" spans="1:9" x14ac:dyDescent="0.25">
      <c r="A3310">
        <v>3308</v>
      </c>
      <c r="B3310">
        <v>88.742810571661394</v>
      </c>
      <c r="C3310">
        <v>82.891156462585002</v>
      </c>
      <c r="D3310">
        <v>41.280733331415597</v>
      </c>
      <c r="E3310">
        <v>15.562615913661601</v>
      </c>
      <c r="F3310">
        <v>0.48441701151967798</v>
      </c>
      <c r="G3310">
        <v>0.70273359263952195</v>
      </c>
      <c r="H3310">
        <v>11.6260199456029</v>
      </c>
      <c r="I3310">
        <v>6.0027586206896499</v>
      </c>
    </row>
    <row r="3311" spans="1:9" x14ac:dyDescent="0.25">
      <c r="A3311">
        <v>3309</v>
      </c>
      <c r="B3311">
        <v>59.952502247527697</v>
      </c>
      <c r="C3311">
        <v>162.337824657732</v>
      </c>
      <c r="D3311">
        <v>38.067014111990197</v>
      </c>
      <c r="E3311">
        <v>5.41904311668348</v>
      </c>
      <c r="F3311">
        <v>0.35042599421413501</v>
      </c>
      <c r="G3311">
        <v>0.94026527698620299</v>
      </c>
      <c r="H3311">
        <v>11.316116988176701</v>
      </c>
      <c r="I3311">
        <v>2.6113207547169801</v>
      </c>
    </row>
    <row r="3312" spans="1:9" x14ac:dyDescent="0.25">
      <c r="A3312">
        <v>3310</v>
      </c>
      <c r="B3312">
        <v>60.923819647444397</v>
      </c>
      <c r="C3312">
        <v>133.84985032298701</v>
      </c>
      <c r="D3312">
        <v>39.876108117344401</v>
      </c>
      <c r="E3312">
        <v>9.3935134265392009</v>
      </c>
      <c r="F3312">
        <v>0.36606722896709898</v>
      </c>
      <c r="G3312">
        <v>0.84528069003578199</v>
      </c>
      <c r="H3312">
        <v>8.9799518845228494</v>
      </c>
      <c r="I3312">
        <v>3.6640106241699799</v>
      </c>
    </row>
    <row r="3313" spans="1:9" x14ac:dyDescent="0.25">
      <c r="A3313">
        <v>3311</v>
      </c>
      <c r="B3313">
        <v>61.266573945294297</v>
      </c>
      <c r="C3313">
        <v>198.171001468936</v>
      </c>
      <c r="D3313">
        <v>46.312981003349499</v>
      </c>
      <c r="E3313">
        <v>6.8088660422481304</v>
      </c>
      <c r="F3313">
        <v>0.35748453701663702</v>
      </c>
      <c r="G3313">
        <v>0.92271078607632695</v>
      </c>
      <c r="H3313">
        <v>11.893162393162299</v>
      </c>
      <c r="I3313">
        <v>2.8682613352374098</v>
      </c>
    </row>
    <row r="3314" spans="1:9" x14ac:dyDescent="0.25">
      <c r="A3314">
        <v>3312</v>
      </c>
      <c r="B3314">
        <v>62.3014459530946</v>
      </c>
      <c r="C3314">
        <v>190.553842403559</v>
      </c>
      <c r="D3314">
        <v>43.0101571639713</v>
      </c>
      <c r="E3314">
        <v>4.5778232982559297</v>
      </c>
      <c r="F3314">
        <v>0.35097873151847703</v>
      </c>
      <c r="G3314">
        <v>0.94150961288249801</v>
      </c>
      <c r="H3314">
        <v>8.1570185395384005</v>
      </c>
      <c r="I3314">
        <v>2.2941747572815498</v>
      </c>
    </row>
    <row r="3315" spans="1:9" x14ac:dyDescent="0.25">
      <c r="A3315">
        <v>3313</v>
      </c>
      <c r="B3315">
        <v>61.6442292796281</v>
      </c>
      <c r="C3315">
        <v>164.03701340140299</v>
      </c>
      <c r="D3315">
        <v>38.547412545203002</v>
      </c>
      <c r="E3315">
        <v>13.005195623658601</v>
      </c>
      <c r="F3315">
        <v>0.39105115181295802</v>
      </c>
      <c r="G3315">
        <v>0.84779751060375297</v>
      </c>
      <c r="H3315">
        <v>8.4093867762932497</v>
      </c>
      <c r="I3315">
        <v>4.4375963020030804</v>
      </c>
    </row>
    <row r="3316" spans="1:9" x14ac:dyDescent="0.25">
      <c r="A3316">
        <v>3314</v>
      </c>
      <c r="B3316">
        <v>50.474764468371397</v>
      </c>
      <c r="C3316">
        <v>107.051987767584</v>
      </c>
      <c r="D3316">
        <v>57.300998501129001</v>
      </c>
      <c r="E3316">
        <v>8.5731794209952294</v>
      </c>
      <c r="F3316">
        <v>0.28094971031742799</v>
      </c>
      <c r="G3316">
        <v>0.85771516692495897</v>
      </c>
      <c r="H3316">
        <v>15.6574372182871</v>
      </c>
      <c r="I3316">
        <v>3.7005937234944799</v>
      </c>
    </row>
    <row r="3317" spans="1:9" x14ac:dyDescent="0.25">
      <c r="A3317">
        <v>3315</v>
      </c>
      <c r="B3317">
        <v>40.522372979214701</v>
      </c>
      <c r="C3317">
        <v>167.76025236593</v>
      </c>
      <c r="D3317">
        <v>44.863971757252997</v>
      </c>
      <c r="E3317">
        <v>14.167735829291599</v>
      </c>
      <c r="F3317">
        <v>0.25863296205097702</v>
      </c>
      <c r="G3317">
        <v>0.81419849619316598</v>
      </c>
      <c r="H3317">
        <v>11.2154761904761</v>
      </c>
      <c r="I3317">
        <v>5.3259668508287197</v>
      </c>
    </row>
    <row r="3318" spans="1:9" x14ac:dyDescent="0.25">
      <c r="A3318">
        <v>3316</v>
      </c>
      <c r="B3318">
        <v>83.385923476617805</v>
      </c>
      <c r="C3318">
        <v>145.083394338701</v>
      </c>
      <c r="D3318">
        <v>38.440994210045702</v>
      </c>
      <c r="E3318">
        <v>20.153533096129401</v>
      </c>
      <c r="F3318">
        <v>0.43100544262854301</v>
      </c>
      <c r="G3318">
        <v>0.83279795152250302</v>
      </c>
      <c r="H3318">
        <v>7.4922118380062299</v>
      </c>
      <c r="I3318">
        <v>7.9669639237940801</v>
      </c>
    </row>
    <row r="3319" spans="1:9" x14ac:dyDescent="0.25">
      <c r="A3319">
        <v>3317</v>
      </c>
      <c r="B3319">
        <v>70.290214477211705</v>
      </c>
      <c r="C3319">
        <v>165.29138308916799</v>
      </c>
      <c r="D3319">
        <v>42.390993423645199</v>
      </c>
      <c r="E3319">
        <v>6.3446767704609401</v>
      </c>
      <c r="F3319">
        <v>0.41202715634589299</v>
      </c>
      <c r="G3319">
        <v>0.93177676687592104</v>
      </c>
      <c r="H3319">
        <v>10.0732464307883</v>
      </c>
      <c r="I3319">
        <v>3.10076234670202</v>
      </c>
    </row>
    <row r="3320" spans="1:9" x14ac:dyDescent="0.25">
      <c r="A3320">
        <v>3318</v>
      </c>
      <c r="B3320">
        <v>60.4971843964369</v>
      </c>
      <c r="C3320">
        <v>151.273856297701</v>
      </c>
      <c r="D3320">
        <v>34.685950337322602</v>
      </c>
      <c r="E3320">
        <v>7.9668269675661696</v>
      </c>
      <c r="F3320">
        <v>0.38541618476825901</v>
      </c>
      <c r="G3320">
        <v>0.90587410869947504</v>
      </c>
      <c r="H3320">
        <v>7.0247172182656001</v>
      </c>
      <c r="I3320">
        <v>3.0921230888329698</v>
      </c>
    </row>
    <row r="3321" spans="1:9" x14ac:dyDescent="0.25">
      <c r="A3321">
        <v>3319</v>
      </c>
      <c r="B3321">
        <v>57.857443551473402</v>
      </c>
      <c r="C3321">
        <v>138.23768115941999</v>
      </c>
      <c r="D3321">
        <v>34.463998666468299</v>
      </c>
      <c r="E3321">
        <v>22.143171168682802</v>
      </c>
      <c r="F3321">
        <v>0.38981564998892798</v>
      </c>
      <c r="G3321">
        <v>0.72453193371886504</v>
      </c>
      <c r="H3321">
        <v>9.7688253012048101</v>
      </c>
      <c r="I3321">
        <v>8.2052631578947306</v>
      </c>
    </row>
    <row r="3322" spans="1:9" x14ac:dyDescent="0.25">
      <c r="A3322">
        <v>3320</v>
      </c>
      <c r="B3322">
        <v>87.611227093481702</v>
      </c>
      <c r="C3322">
        <v>158.44396318354001</v>
      </c>
      <c r="D3322">
        <v>38.254053770473703</v>
      </c>
      <c r="E3322">
        <v>2.88406262755431</v>
      </c>
      <c r="F3322">
        <v>0.49367130376027502</v>
      </c>
      <c r="G3322">
        <v>0.96638737371589201</v>
      </c>
      <c r="H3322">
        <v>9.5533395176252291</v>
      </c>
      <c r="I3322">
        <v>2.1165622202327601</v>
      </c>
    </row>
    <row r="3323" spans="1:9" x14ac:dyDescent="0.25">
      <c r="A3323">
        <v>3321</v>
      </c>
      <c r="B3323">
        <v>48.619523606975697</v>
      </c>
      <c r="C3323">
        <v>134.830202854996</v>
      </c>
      <c r="D3323">
        <v>48.226341147759399</v>
      </c>
      <c r="E3323">
        <v>19.1219495256864</v>
      </c>
      <c r="F3323">
        <v>0.274687116158707</v>
      </c>
      <c r="G3323">
        <v>0.78109970629946501</v>
      </c>
      <c r="H3323">
        <v>14.011084718923099</v>
      </c>
      <c r="I3323">
        <v>7.4</v>
      </c>
    </row>
    <row r="3324" spans="1:9" x14ac:dyDescent="0.25">
      <c r="A3324">
        <v>3322</v>
      </c>
      <c r="B3324">
        <v>51.450437898089099</v>
      </c>
      <c r="C3324">
        <v>167.630971128608</v>
      </c>
      <c r="D3324">
        <v>51.414294413788703</v>
      </c>
      <c r="E3324">
        <v>21.276348771906601</v>
      </c>
      <c r="F3324">
        <v>0.30301103704775101</v>
      </c>
      <c r="G3324">
        <v>0.79360762325135203</v>
      </c>
      <c r="H3324">
        <v>14.2587253414264</v>
      </c>
      <c r="I3324">
        <v>8.2925072046109491</v>
      </c>
    </row>
    <row r="3325" spans="1:9" x14ac:dyDescent="0.25">
      <c r="A3325">
        <v>3323</v>
      </c>
      <c r="B3325">
        <v>72.321349838901099</v>
      </c>
      <c r="C3325">
        <v>193.79185560593899</v>
      </c>
      <c r="D3325">
        <v>37.134223107904397</v>
      </c>
      <c r="E3325">
        <v>5.23969696573573</v>
      </c>
      <c r="F3325">
        <v>0.40489000016500598</v>
      </c>
      <c r="G3325">
        <v>0.93956569046755101</v>
      </c>
      <c r="H3325">
        <v>7.7378898473788897</v>
      </c>
      <c r="I3325">
        <v>2.6052631578947301</v>
      </c>
    </row>
    <row r="3326" spans="1:9" x14ac:dyDescent="0.25">
      <c r="A3326">
        <v>3324</v>
      </c>
      <c r="B3326">
        <v>109.150932568149</v>
      </c>
      <c r="C3326">
        <v>183.115676673053</v>
      </c>
      <c r="D3326">
        <v>32.814225118239101</v>
      </c>
      <c r="E3326">
        <v>7.7690980423129501</v>
      </c>
      <c r="F3326">
        <v>0.56357832359581395</v>
      </c>
      <c r="G3326">
        <v>0.92022639367951797</v>
      </c>
      <c r="H3326">
        <v>9.2532663316582902</v>
      </c>
      <c r="I3326">
        <v>3.6453414572226399</v>
      </c>
    </row>
    <row r="3327" spans="1:9" x14ac:dyDescent="0.25">
      <c r="A3327">
        <v>3325</v>
      </c>
      <c r="B3327">
        <v>120.854737200204</v>
      </c>
      <c r="C3327">
        <v>173.624071935324</v>
      </c>
      <c r="D3327">
        <v>37.918571540400102</v>
      </c>
      <c r="E3327">
        <v>6.1664035241855197</v>
      </c>
      <c r="F3327">
        <v>0.56520906240540603</v>
      </c>
      <c r="G3327">
        <v>0.91872965299831499</v>
      </c>
      <c r="H3327">
        <v>9.9032894736842092</v>
      </c>
      <c r="I3327">
        <v>2.5914786967418499</v>
      </c>
    </row>
    <row r="3328" spans="1:9" x14ac:dyDescent="0.25">
      <c r="A3328">
        <v>3326</v>
      </c>
      <c r="B3328">
        <v>46.448828828828802</v>
      </c>
      <c r="C3328">
        <v>160.30950811024599</v>
      </c>
      <c r="D3328">
        <v>57.449005090549598</v>
      </c>
      <c r="E3328">
        <v>5.5842055486301003</v>
      </c>
      <c r="F3328">
        <v>0.30651642456421302</v>
      </c>
      <c r="G3328">
        <v>0.936371477143497</v>
      </c>
      <c r="H3328">
        <v>15.610216934919499</v>
      </c>
      <c r="I3328">
        <v>2.96808892076012</v>
      </c>
    </row>
    <row r="3329" spans="1:9" x14ac:dyDescent="0.25">
      <c r="A3329">
        <v>3327</v>
      </c>
      <c r="B3329">
        <v>41.5034917774273</v>
      </c>
      <c r="C3329">
        <v>159.02788540565899</v>
      </c>
      <c r="D3329">
        <v>42.401314535681301</v>
      </c>
      <c r="E3329">
        <v>7.5013067090120797</v>
      </c>
      <c r="F3329">
        <v>0.261406811113986</v>
      </c>
      <c r="G3329">
        <v>0.91134588769799896</v>
      </c>
      <c r="H3329">
        <v>9.85946872322193</v>
      </c>
      <c r="I3329">
        <v>3.4976599063962501</v>
      </c>
    </row>
    <row r="3330" spans="1:9" x14ac:dyDescent="0.25">
      <c r="A3330">
        <v>3328</v>
      </c>
      <c r="B3330">
        <v>76.434078643022303</v>
      </c>
      <c r="C3330">
        <v>194.25961278703201</v>
      </c>
      <c r="D3330">
        <v>41.724626853806797</v>
      </c>
      <c r="E3330">
        <v>4.9769106821114804</v>
      </c>
      <c r="F3330">
        <v>0.41718312384306699</v>
      </c>
      <c r="G3330">
        <v>0.94536175442674297</v>
      </c>
      <c r="H3330">
        <v>9.8952934955050207</v>
      </c>
      <c r="I3330">
        <v>2.4178403755868501</v>
      </c>
    </row>
    <row r="3331" spans="1:9" x14ac:dyDescent="0.25">
      <c r="A3331">
        <v>3329</v>
      </c>
      <c r="B3331">
        <v>52.770433383147399</v>
      </c>
      <c r="C3331">
        <v>153.86450892857101</v>
      </c>
      <c r="D3331">
        <v>33.996845845549501</v>
      </c>
      <c r="E3331">
        <v>16.324496403455999</v>
      </c>
      <c r="F3331">
        <v>0.34166737806964598</v>
      </c>
      <c r="G3331">
        <v>0.83157853296820305</v>
      </c>
      <c r="H3331">
        <v>8.4847775175643996</v>
      </c>
      <c r="I3331">
        <v>7.2141167192428997</v>
      </c>
    </row>
    <row r="3332" spans="1:9" x14ac:dyDescent="0.25">
      <c r="A3332">
        <v>3330</v>
      </c>
      <c r="B3332">
        <v>71.945153570003995</v>
      </c>
      <c r="C3332">
        <v>187.25777053533699</v>
      </c>
      <c r="D3332">
        <v>36.120535489600698</v>
      </c>
      <c r="E3332">
        <v>12.8814756136076</v>
      </c>
      <c r="F3332">
        <v>0.432615557879306</v>
      </c>
      <c r="G3332">
        <v>0.89438912855277897</v>
      </c>
      <c r="H3332">
        <v>8.5644268774703498</v>
      </c>
      <c r="I3332">
        <v>5.5057752110173199</v>
      </c>
    </row>
    <row r="3333" spans="1:9" x14ac:dyDescent="0.25">
      <c r="A3333">
        <v>3331</v>
      </c>
      <c r="B3333">
        <v>88.976621923937302</v>
      </c>
      <c r="C3333">
        <v>172.61249481112401</v>
      </c>
      <c r="D3333">
        <v>34.314893784599597</v>
      </c>
      <c r="E3333">
        <v>5.5393712904547403</v>
      </c>
      <c r="F3333">
        <v>0.51955669242973201</v>
      </c>
      <c r="G3333">
        <v>0.92955295748393396</v>
      </c>
      <c r="H3333">
        <v>8.1405478221823007</v>
      </c>
      <c r="I3333">
        <v>2.7235947010383099</v>
      </c>
    </row>
    <row r="3334" spans="1:9" x14ac:dyDescent="0.25">
      <c r="A3334">
        <v>3332</v>
      </c>
      <c r="B3334">
        <v>65.688335733388101</v>
      </c>
      <c r="C3334">
        <v>156.959009923319</v>
      </c>
      <c r="D3334">
        <v>32.5627808555816</v>
      </c>
      <c r="E3334">
        <v>8.6007057089044299</v>
      </c>
      <c r="F3334">
        <v>0.42318475329151301</v>
      </c>
      <c r="G3334">
        <v>0.90379767906664399</v>
      </c>
      <c r="H3334">
        <v>6.8720123361603704</v>
      </c>
      <c r="I3334">
        <v>3.4011950490823701</v>
      </c>
    </row>
    <row r="3335" spans="1:9" x14ac:dyDescent="0.25">
      <c r="A3335">
        <v>3333</v>
      </c>
      <c r="B3335">
        <v>51.437134095344298</v>
      </c>
      <c r="C3335">
        <v>142.37201577745401</v>
      </c>
      <c r="D3335">
        <v>42.782591988675399</v>
      </c>
      <c r="E3335">
        <v>10.191552019914001</v>
      </c>
      <c r="F3335">
        <v>0.32460341714211899</v>
      </c>
      <c r="G3335">
        <v>0.82072665257857802</v>
      </c>
      <c r="H3335">
        <v>9.7236842105263097</v>
      </c>
      <c r="I3335">
        <v>3.3615620886353601</v>
      </c>
    </row>
    <row r="3336" spans="1:9" x14ac:dyDescent="0.25">
      <c r="A3336">
        <v>3334</v>
      </c>
      <c r="B3336">
        <v>50.714462299134702</v>
      </c>
      <c r="C3336">
        <v>141.94025073352799</v>
      </c>
      <c r="D3336">
        <v>45.0728397399782</v>
      </c>
      <c r="E3336">
        <v>20.416488458506901</v>
      </c>
      <c r="F3336">
        <v>0.29826033939012803</v>
      </c>
      <c r="G3336">
        <v>0.81655665018951895</v>
      </c>
      <c r="H3336">
        <v>11.2712177121771</v>
      </c>
      <c r="I3336">
        <v>7.9347357065803603</v>
      </c>
    </row>
    <row r="3337" spans="1:9" x14ac:dyDescent="0.25">
      <c r="A3337">
        <v>3335</v>
      </c>
      <c r="B3337">
        <v>40.120560620492498</v>
      </c>
      <c r="C3337">
        <v>135.384138962055</v>
      </c>
      <c r="D3337">
        <v>37.9588345381704</v>
      </c>
      <c r="E3337">
        <v>5.1945018738696698</v>
      </c>
      <c r="F3337">
        <v>0.27568254721241497</v>
      </c>
      <c r="G3337">
        <v>0.93186145182433899</v>
      </c>
      <c r="H3337">
        <v>9.7838137472283808</v>
      </c>
      <c r="I3337">
        <v>2.8675623800383798</v>
      </c>
    </row>
    <row r="3338" spans="1:9" x14ac:dyDescent="0.25">
      <c r="A3338">
        <v>3336</v>
      </c>
      <c r="B3338">
        <v>45.443609022556302</v>
      </c>
      <c r="C3338">
        <v>172.71129686659799</v>
      </c>
      <c r="D3338">
        <v>53.614432767567301</v>
      </c>
      <c r="E3338">
        <v>11.7089434215896</v>
      </c>
      <c r="F3338">
        <v>0.27660208375812601</v>
      </c>
      <c r="G3338">
        <v>0.87796065139409896</v>
      </c>
      <c r="H3338">
        <v>13.815871047737099</v>
      </c>
      <c r="I3338">
        <v>3.7934487794700602</v>
      </c>
    </row>
    <row r="3339" spans="1:9" x14ac:dyDescent="0.25">
      <c r="A3339">
        <v>3337</v>
      </c>
      <c r="B3339">
        <v>63.3610531385455</v>
      </c>
      <c r="C3339">
        <v>144.001966490993</v>
      </c>
      <c r="D3339">
        <v>39.640423491150202</v>
      </c>
      <c r="E3339">
        <v>5.5870799088188496</v>
      </c>
      <c r="F3339">
        <v>0.36460976749986002</v>
      </c>
      <c r="G3339">
        <v>0.935647431379937</v>
      </c>
      <c r="H3339">
        <v>8.9582262210796895</v>
      </c>
      <c r="I3339">
        <v>3.57481399834665</v>
      </c>
    </row>
    <row r="3340" spans="1:9" x14ac:dyDescent="0.25">
      <c r="A3340">
        <v>3338</v>
      </c>
      <c r="B3340">
        <v>77.975829578041697</v>
      </c>
      <c r="C3340">
        <v>201.602209944751</v>
      </c>
      <c r="D3340">
        <v>40.515443422818102</v>
      </c>
      <c r="E3340">
        <v>10.5640666539717</v>
      </c>
      <c r="F3340">
        <v>0.44526114351488999</v>
      </c>
      <c r="G3340">
        <v>0.88360568331005895</v>
      </c>
      <c r="H3340">
        <v>13.1149584487534</v>
      </c>
      <c r="I3340">
        <v>3.79428571428571</v>
      </c>
    </row>
    <row r="3341" spans="1:9" x14ac:dyDescent="0.25">
      <c r="A3341">
        <v>3339</v>
      </c>
      <c r="B3341">
        <v>30.8389500972132</v>
      </c>
      <c r="C3341">
        <v>125.82377332411799</v>
      </c>
      <c r="D3341">
        <v>27.4940607775902</v>
      </c>
      <c r="E3341">
        <v>11.6785871773916</v>
      </c>
      <c r="F3341">
        <v>0.27753825988714298</v>
      </c>
      <c r="G3341">
        <v>0.84206820780901104</v>
      </c>
      <c r="H3341">
        <v>6.4858831254103704</v>
      </c>
      <c r="I3341">
        <v>4.8943415122684</v>
      </c>
    </row>
    <row r="3342" spans="1:9" x14ac:dyDescent="0.25">
      <c r="A3342">
        <v>3340</v>
      </c>
      <c r="B3342">
        <v>85.055720408836095</v>
      </c>
      <c r="C3342">
        <v>151.16352480882</v>
      </c>
      <c r="D3342">
        <v>36.994165916342503</v>
      </c>
      <c r="E3342">
        <v>4.5860107593184098</v>
      </c>
      <c r="F3342">
        <v>0.45078793815354501</v>
      </c>
      <c r="G3342">
        <v>0.94845142300782204</v>
      </c>
      <c r="H3342">
        <v>8.4944115713346395</v>
      </c>
      <c r="I3342">
        <v>2.8358895705521401</v>
      </c>
    </row>
    <row r="3343" spans="1:9" x14ac:dyDescent="0.25">
      <c r="A3343">
        <v>3341</v>
      </c>
      <c r="B3343">
        <v>127.725245316681</v>
      </c>
      <c r="C3343">
        <v>149.603639240506</v>
      </c>
      <c r="D3343">
        <v>35.021320133778502</v>
      </c>
      <c r="E3343">
        <v>9.8549507340964801</v>
      </c>
      <c r="F3343">
        <v>0.62940344882549604</v>
      </c>
      <c r="G3343">
        <v>0.87147580248544798</v>
      </c>
      <c r="H3343">
        <v>14.8172804532577</v>
      </c>
      <c r="I3343">
        <v>3.9487427466150802</v>
      </c>
    </row>
    <row r="3344" spans="1:9" x14ac:dyDescent="0.25">
      <c r="A3344">
        <v>3342</v>
      </c>
      <c r="B3344">
        <v>39.2043606160235</v>
      </c>
      <c r="C3344">
        <v>165.09973439575</v>
      </c>
      <c r="D3344">
        <v>32.508355370747303</v>
      </c>
      <c r="E3344">
        <v>7.9496961064660203</v>
      </c>
      <c r="F3344">
        <v>0.33914885113832799</v>
      </c>
      <c r="G3344">
        <v>0.88657688377549504</v>
      </c>
      <c r="H3344">
        <v>8.8819487820112393</v>
      </c>
      <c r="I3344">
        <v>2.91446028513238</v>
      </c>
    </row>
    <row r="3345" spans="1:9" x14ac:dyDescent="0.25">
      <c r="A3345">
        <v>3343</v>
      </c>
      <c r="B3345">
        <v>52.443070787636998</v>
      </c>
      <c r="C3345">
        <v>158.49126590467901</v>
      </c>
      <c r="D3345">
        <v>41.838600957046403</v>
      </c>
      <c r="E3345">
        <v>11.146636856749099</v>
      </c>
      <c r="F3345">
        <v>0.29972135561938101</v>
      </c>
      <c r="G3345">
        <v>0.84517447488999398</v>
      </c>
      <c r="H3345">
        <v>8.3028883684621295</v>
      </c>
      <c r="I3345">
        <v>4.2640692640692599</v>
      </c>
    </row>
    <row r="3346" spans="1:9" x14ac:dyDescent="0.25">
      <c r="A3346">
        <v>3344</v>
      </c>
      <c r="B3346">
        <v>56.0247321991178</v>
      </c>
      <c r="C3346">
        <v>164.951949085123</v>
      </c>
      <c r="D3346">
        <v>44.568468740584699</v>
      </c>
      <c r="E3346">
        <v>6.7554222998170701</v>
      </c>
      <c r="F3346">
        <v>0.32969706950872502</v>
      </c>
      <c r="G3346">
        <v>0.929364825485125</v>
      </c>
      <c r="H3346">
        <v>10.782945736434099</v>
      </c>
      <c r="I3346">
        <v>3.04753848756555</v>
      </c>
    </row>
    <row r="3347" spans="1:9" x14ac:dyDescent="0.25">
      <c r="A3347">
        <v>3345</v>
      </c>
      <c r="B3347">
        <v>74.227841762643905</v>
      </c>
      <c r="C3347">
        <v>145.15270796460101</v>
      </c>
      <c r="D3347">
        <v>50.435517104790797</v>
      </c>
      <c r="E3347">
        <v>9.2519785217117203</v>
      </c>
      <c r="F3347">
        <v>0.40188869739722599</v>
      </c>
      <c r="G3347">
        <v>0.85538463151155297</v>
      </c>
      <c r="H3347">
        <v>14.312345679012299</v>
      </c>
      <c r="I3347">
        <v>2.7368092413362399</v>
      </c>
    </row>
    <row r="3348" spans="1:9" x14ac:dyDescent="0.25">
      <c r="A3348">
        <v>3346</v>
      </c>
      <c r="B3348">
        <v>61.778135048231498</v>
      </c>
      <c r="C3348">
        <v>153.86465248611299</v>
      </c>
      <c r="D3348">
        <v>48.284755021325502</v>
      </c>
      <c r="E3348">
        <v>5.1066033395698902</v>
      </c>
      <c r="F3348">
        <v>0.34182480423572698</v>
      </c>
      <c r="G3348">
        <v>0.93372293489699199</v>
      </c>
      <c r="H3348">
        <v>10.5530451866404</v>
      </c>
      <c r="I3348">
        <v>2.7357723577235702</v>
      </c>
    </row>
    <row r="3349" spans="1:9" x14ac:dyDescent="0.25">
      <c r="A3349">
        <v>3347</v>
      </c>
      <c r="B3349">
        <v>97.765677419354802</v>
      </c>
      <c r="C3349">
        <v>163.37314167030999</v>
      </c>
      <c r="D3349">
        <v>41.878260132598697</v>
      </c>
      <c r="E3349">
        <v>6.1946131055248204</v>
      </c>
      <c r="F3349">
        <v>0.53820998056371205</v>
      </c>
      <c r="G3349">
        <v>0.92801714315235395</v>
      </c>
      <c r="H3349">
        <v>12.9045936395759</v>
      </c>
      <c r="I3349">
        <v>2.9768713204373398</v>
      </c>
    </row>
    <row r="3350" spans="1:9" x14ac:dyDescent="0.25">
      <c r="A3350">
        <v>3348</v>
      </c>
      <c r="B3350">
        <v>46.3697903510987</v>
      </c>
      <c r="C3350">
        <v>178.10143273741599</v>
      </c>
      <c r="D3350">
        <v>48.840554147076297</v>
      </c>
      <c r="E3350">
        <v>8.4189762929454801</v>
      </c>
      <c r="F3350">
        <v>0.27995957791003501</v>
      </c>
      <c r="G3350">
        <v>0.90772485218334398</v>
      </c>
      <c r="H3350">
        <v>12.22263797942</v>
      </c>
      <c r="I3350">
        <v>2.90772946859903</v>
      </c>
    </row>
    <row r="3351" spans="1:9" x14ac:dyDescent="0.25">
      <c r="A3351">
        <v>3349</v>
      </c>
      <c r="B3351">
        <v>82.195826255763095</v>
      </c>
      <c r="C3351">
        <v>127.540156361051</v>
      </c>
      <c r="D3351">
        <v>47.089570913094697</v>
      </c>
      <c r="E3351">
        <v>20.1708556544624</v>
      </c>
      <c r="F3351">
        <v>0.45371054854371401</v>
      </c>
      <c r="G3351">
        <v>0.74716980790538601</v>
      </c>
      <c r="H3351">
        <v>13.431005110732499</v>
      </c>
      <c r="I3351">
        <v>7.5617283950617198</v>
      </c>
    </row>
    <row r="3352" spans="1:9" x14ac:dyDescent="0.25">
      <c r="A3352">
        <v>3350</v>
      </c>
      <c r="B3352">
        <v>98.182250999809497</v>
      </c>
      <c r="C3352">
        <v>171.13016393442601</v>
      </c>
      <c r="D3352">
        <v>19.683301816079901</v>
      </c>
      <c r="E3352">
        <v>12.4531564476349</v>
      </c>
      <c r="F3352">
        <v>0.63867546553611299</v>
      </c>
      <c r="G3352">
        <v>0.86326590079551002</v>
      </c>
      <c r="H3352">
        <v>5.5885841363973299</v>
      </c>
      <c r="I3352">
        <v>5.0084348641049603</v>
      </c>
    </row>
    <row r="3353" spans="1:9" x14ac:dyDescent="0.25">
      <c r="A3353">
        <v>3351</v>
      </c>
      <c r="B3353">
        <v>27.693174954701</v>
      </c>
      <c r="C3353">
        <v>205.24935864545901</v>
      </c>
      <c r="D3353">
        <v>34.008637368452</v>
      </c>
      <c r="E3353">
        <v>4.2299835266748396</v>
      </c>
      <c r="F3353">
        <v>0.235594745176717</v>
      </c>
      <c r="G3353">
        <v>0.95883403744768902</v>
      </c>
      <c r="H3353">
        <v>7.94330708661417</v>
      </c>
      <c r="I3353">
        <v>2.2697058163036101</v>
      </c>
    </row>
    <row r="3354" spans="1:9" x14ac:dyDescent="0.25">
      <c r="A3354">
        <v>3352</v>
      </c>
      <c r="B3354">
        <v>91.320112950840695</v>
      </c>
      <c r="C3354">
        <v>208.183718256871</v>
      </c>
      <c r="D3354">
        <v>42.887136265401402</v>
      </c>
      <c r="E3354">
        <v>5.7133078308984198</v>
      </c>
      <c r="F3354">
        <v>0.46686902871327601</v>
      </c>
      <c r="G3354">
        <v>0.94489159249930899</v>
      </c>
      <c r="H3354">
        <v>10.4466929911154</v>
      </c>
      <c r="I3354">
        <v>2.6459627329192501</v>
      </c>
    </row>
    <row r="3355" spans="1:9" x14ac:dyDescent="0.25">
      <c r="A3355">
        <v>3353</v>
      </c>
      <c r="B3355">
        <v>82.290357751277597</v>
      </c>
      <c r="C3355">
        <v>200.386770591952</v>
      </c>
      <c r="D3355">
        <v>32.953983486282901</v>
      </c>
      <c r="E3355">
        <v>5.7244131729775001</v>
      </c>
      <c r="F3355">
        <v>0.47385378698577502</v>
      </c>
      <c r="G3355">
        <v>0.94407010016609305</v>
      </c>
      <c r="H3355">
        <v>6.6416487234697001</v>
      </c>
      <c r="I3355">
        <v>2.8475565280816899</v>
      </c>
    </row>
    <row r="3356" spans="1:9" x14ac:dyDescent="0.25">
      <c r="A3356">
        <v>3354</v>
      </c>
      <c r="B3356">
        <v>62.622498717290902</v>
      </c>
      <c r="C3356">
        <v>188.574795244385</v>
      </c>
      <c r="D3356">
        <v>49.350636603819702</v>
      </c>
      <c r="E3356">
        <v>3.82165895960381</v>
      </c>
      <c r="F3356">
        <v>0.34703507259501398</v>
      </c>
      <c r="G3356">
        <v>0.95731064205531002</v>
      </c>
      <c r="H3356">
        <v>11.2544378698224</v>
      </c>
      <c r="I3356">
        <v>2.4087360202574302</v>
      </c>
    </row>
    <row r="3357" spans="1:9" x14ac:dyDescent="0.25">
      <c r="A3357">
        <v>3355</v>
      </c>
      <c r="B3357">
        <v>41.884870962756899</v>
      </c>
      <c r="C3357">
        <v>173.812455492975</v>
      </c>
      <c r="D3357">
        <v>53.626527239056202</v>
      </c>
      <c r="E3357">
        <v>6.6304979748720898</v>
      </c>
      <c r="F3357">
        <v>0.26897201551156302</v>
      </c>
      <c r="G3357">
        <v>0.92798728175952305</v>
      </c>
      <c r="H3357">
        <v>13.2270714737507</v>
      </c>
      <c r="I3357">
        <v>2.972553699284</v>
      </c>
    </row>
    <row r="3358" spans="1:9" x14ac:dyDescent="0.25">
      <c r="A3358">
        <v>3356</v>
      </c>
      <c r="B3358">
        <v>44.364375461936397</v>
      </c>
      <c r="C3358">
        <v>136.37790362330199</v>
      </c>
      <c r="D3358">
        <v>37.357899807860299</v>
      </c>
      <c r="E3358">
        <v>6.8286716172938604</v>
      </c>
      <c r="F3358">
        <v>0.34370843709551002</v>
      </c>
      <c r="G3358">
        <v>0.91391180667121796</v>
      </c>
      <c r="H3358">
        <v>8.8699738903394199</v>
      </c>
      <c r="I3358">
        <v>3.73225739706186</v>
      </c>
    </row>
    <row r="3359" spans="1:9" x14ac:dyDescent="0.25">
      <c r="A3359">
        <v>3357</v>
      </c>
      <c r="B3359">
        <v>74.719605695509301</v>
      </c>
      <c r="C3359">
        <v>138.04225352112601</v>
      </c>
      <c r="D3359">
        <v>35.364905520027399</v>
      </c>
      <c r="E3359">
        <v>31.165628813826899</v>
      </c>
      <c r="F3359">
        <v>0.440381167147748</v>
      </c>
      <c r="G3359">
        <v>0.66145266535924396</v>
      </c>
      <c r="H3359">
        <v>9.4580965909090899</v>
      </c>
      <c r="I3359">
        <v>12.6666666666666</v>
      </c>
    </row>
    <row r="3360" spans="1:9" x14ac:dyDescent="0.25">
      <c r="A3360">
        <v>3358</v>
      </c>
      <c r="B3360">
        <v>81.322853279242693</v>
      </c>
      <c r="C3360">
        <v>156.906727418922</v>
      </c>
      <c r="D3360">
        <v>40.176894664961701</v>
      </c>
      <c r="E3360">
        <v>11.2351196009751</v>
      </c>
      <c r="F3360">
        <v>0.42444664306916302</v>
      </c>
      <c r="G3360">
        <v>0.87638918699576296</v>
      </c>
      <c r="H3360">
        <v>6.8863098057792502</v>
      </c>
      <c r="I3360">
        <v>4.3993930197268503</v>
      </c>
    </row>
    <row r="3361" spans="1:9" x14ac:dyDescent="0.25">
      <c r="A3361">
        <v>3359</v>
      </c>
      <c r="B3361">
        <v>49.783185840707901</v>
      </c>
      <c r="C3361">
        <v>177.50058093316201</v>
      </c>
      <c r="D3361">
        <v>27.506570527064699</v>
      </c>
      <c r="E3361">
        <v>6.26658444403924</v>
      </c>
      <c r="F3361">
        <v>0.3631178699032</v>
      </c>
      <c r="G3361">
        <v>0.93397509396037603</v>
      </c>
      <c r="H3361">
        <v>6.8042212518195004</v>
      </c>
      <c r="I3361">
        <v>2.88876276958002</v>
      </c>
    </row>
    <row r="3362" spans="1:9" x14ac:dyDescent="0.25">
      <c r="A3362">
        <v>3360</v>
      </c>
      <c r="B3362">
        <v>92.983171912832901</v>
      </c>
      <c r="C3362">
        <v>199.987541731129</v>
      </c>
      <c r="D3362">
        <v>33.541516385981602</v>
      </c>
      <c r="E3362">
        <v>14.6333248853856</v>
      </c>
      <c r="F3362">
        <v>0.47866274826574001</v>
      </c>
      <c r="G3362">
        <v>0.90794591931161805</v>
      </c>
      <c r="H3362">
        <v>6.1624936126724501</v>
      </c>
      <c r="I3362">
        <v>4.8091143594153003</v>
      </c>
    </row>
    <row r="3363" spans="1:9" x14ac:dyDescent="0.25">
      <c r="A3363">
        <v>3361</v>
      </c>
      <c r="B3363">
        <v>71.967177242888397</v>
      </c>
      <c r="C3363">
        <v>146.016660496112</v>
      </c>
      <c r="D3363">
        <v>38.967404594164599</v>
      </c>
      <c r="E3363">
        <v>14.505935626116299</v>
      </c>
      <c r="F3363">
        <v>0.40726012617879698</v>
      </c>
      <c r="G3363">
        <v>0.83923798693153595</v>
      </c>
      <c r="H3363">
        <v>10.1624830393487</v>
      </c>
      <c r="I3363">
        <v>5.04193449647995</v>
      </c>
    </row>
    <row r="3364" spans="1:9" x14ac:dyDescent="0.25">
      <c r="A3364">
        <v>3362</v>
      </c>
      <c r="B3364">
        <v>58.753767622751496</v>
      </c>
      <c r="C3364">
        <v>210.023072672008</v>
      </c>
      <c r="D3364">
        <v>34.704960268271101</v>
      </c>
      <c r="E3364">
        <v>4.2748226354369203</v>
      </c>
      <c r="F3364">
        <v>0.37258679013926399</v>
      </c>
      <c r="G3364">
        <v>0.951197990047566</v>
      </c>
      <c r="H3364">
        <v>9.2496116002071407</v>
      </c>
      <c r="I3364">
        <v>2.4174848059840999</v>
      </c>
    </row>
    <row r="3365" spans="1:9" x14ac:dyDescent="0.25">
      <c r="A3365">
        <v>3363</v>
      </c>
      <c r="B3365">
        <v>54.700302031850597</v>
      </c>
      <c r="C3365">
        <v>164.666464303059</v>
      </c>
      <c r="D3365">
        <v>44.323305203613998</v>
      </c>
      <c r="E3365">
        <v>10.8960800272794</v>
      </c>
      <c r="F3365">
        <v>0.3341524612674</v>
      </c>
      <c r="G3365">
        <v>0.85930101194534703</v>
      </c>
      <c r="H3365">
        <v>10.8534630795649</v>
      </c>
      <c r="I3365">
        <v>4.3245651251590997</v>
      </c>
    </row>
    <row r="3366" spans="1:9" x14ac:dyDescent="0.25">
      <c r="A3366">
        <v>3364</v>
      </c>
      <c r="B3366">
        <v>34.363173957273602</v>
      </c>
      <c r="C3366">
        <v>157.23269689737401</v>
      </c>
      <c r="D3366">
        <v>57.8922094220734</v>
      </c>
      <c r="E3366">
        <v>14.781864280257601</v>
      </c>
      <c r="F3366">
        <v>0.21765563611502201</v>
      </c>
      <c r="G3366">
        <v>0.84548175174118201</v>
      </c>
      <c r="H3366">
        <v>14.989871708305101</v>
      </c>
      <c r="I3366">
        <v>6.1104477611940302</v>
      </c>
    </row>
    <row r="3367" spans="1:9" x14ac:dyDescent="0.25">
      <c r="A3367">
        <v>3365</v>
      </c>
      <c r="B3367">
        <v>87.957101578128402</v>
      </c>
      <c r="C3367">
        <v>146.60386999497399</v>
      </c>
      <c r="D3367">
        <v>28.896225893808101</v>
      </c>
      <c r="E3367">
        <v>7.7816578562268202</v>
      </c>
      <c r="F3367">
        <v>0.49428668444009399</v>
      </c>
      <c r="G3367">
        <v>0.89284436520945598</v>
      </c>
      <c r="H3367">
        <v>6.2506286672254801</v>
      </c>
      <c r="I3367">
        <v>2.8759188473978199</v>
      </c>
    </row>
    <row r="3368" spans="1:9" x14ac:dyDescent="0.25">
      <c r="A3368">
        <v>3366</v>
      </c>
      <c r="B3368">
        <v>67.351521211255502</v>
      </c>
      <c r="C3368">
        <v>157.41013333333299</v>
      </c>
      <c r="D3368">
        <v>29.114407124561101</v>
      </c>
      <c r="E3368">
        <v>8.3577500210475897</v>
      </c>
      <c r="F3368">
        <v>0.43578922541340998</v>
      </c>
      <c r="G3368">
        <v>0.91547773672086497</v>
      </c>
      <c r="H3368">
        <v>5.6984402079722702</v>
      </c>
      <c r="I3368">
        <v>4.2894619831035996</v>
      </c>
    </row>
    <row r="3369" spans="1:9" x14ac:dyDescent="0.25">
      <c r="A3369">
        <v>3367</v>
      </c>
      <c r="B3369">
        <v>35.752278376139103</v>
      </c>
      <c r="C3369">
        <v>141.45035460992901</v>
      </c>
      <c r="D3369">
        <v>29.3757354564849</v>
      </c>
      <c r="E3369">
        <v>13.239433563227699</v>
      </c>
      <c r="F3369">
        <v>0.31012534647200402</v>
      </c>
      <c r="G3369">
        <v>0.82938413599221195</v>
      </c>
      <c r="H3369">
        <v>7.2089262613195304</v>
      </c>
      <c r="I3369">
        <v>3.6969773939547799</v>
      </c>
    </row>
    <row r="3370" spans="1:9" x14ac:dyDescent="0.25">
      <c r="A3370">
        <v>3368</v>
      </c>
      <c r="B3370">
        <v>63.5590277777777</v>
      </c>
      <c r="C3370">
        <v>142.028863261944</v>
      </c>
      <c r="D3370">
        <v>42.185650187433801</v>
      </c>
      <c r="E3370">
        <v>7.3682843327269003</v>
      </c>
      <c r="F3370">
        <v>0.39109210117554599</v>
      </c>
      <c r="G3370">
        <v>0.90408848105495998</v>
      </c>
      <c r="H3370">
        <v>11.0618672665916</v>
      </c>
      <c r="I3370">
        <v>3.3911028730305799</v>
      </c>
    </row>
    <row r="3371" spans="1:9" x14ac:dyDescent="0.25">
      <c r="A3371">
        <v>3369</v>
      </c>
      <c r="B3371">
        <v>77.476237623762302</v>
      </c>
      <c r="C3371">
        <v>156.04574186093899</v>
      </c>
      <c r="D3371">
        <v>49.872224424499997</v>
      </c>
      <c r="E3371">
        <v>9.7988318865186805</v>
      </c>
      <c r="F3371">
        <v>0.44495209496746402</v>
      </c>
      <c r="G3371">
        <v>0.91337331126547905</v>
      </c>
      <c r="H3371">
        <v>15.769280622164599</v>
      </c>
      <c r="I3371">
        <v>4.3894020418084496</v>
      </c>
    </row>
    <row r="3372" spans="1:9" x14ac:dyDescent="0.25">
      <c r="A3372">
        <v>3370</v>
      </c>
      <c r="B3372">
        <v>59.833412322274803</v>
      </c>
      <c r="C3372">
        <v>137.03255282695599</v>
      </c>
      <c r="D3372">
        <v>36.041246062001697</v>
      </c>
      <c r="E3372">
        <v>19.774640280593601</v>
      </c>
      <c r="F3372">
        <v>0.39456279566615798</v>
      </c>
      <c r="G3372">
        <v>0.75582707295638696</v>
      </c>
      <c r="H3372">
        <v>9.7357512953367795</v>
      </c>
      <c r="I3372">
        <v>7.3286318758815199</v>
      </c>
    </row>
    <row r="3373" spans="1:9" x14ac:dyDescent="0.25">
      <c r="A3373">
        <v>3371</v>
      </c>
      <c r="B3373">
        <v>38.289502967358999</v>
      </c>
      <c r="C3373">
        <v>128.07107438016499</v>
      </c>
      <c r="D3373">
        <v>57.246314507599898</v>
      </c>
      <c r="E3373">
        <v>20.0079495334348</v>
      </c>
      <c r="F3373">
        <v>0.222260750858116</v>
      </c>
      <c r="G3373">
        <v>0.76343705937529804</v>
      </c>
      <c r="H3373">
        <v>14.3162142333088</v>
      </c>
      <c r="I3373">
        <v>7.9168141592920298</v>
      </c>
    </row>
    <row r="3374" spans="1:9" x14ac:dyDescent="0.25">
      <c r="A3374">
        <v>3372</v>
      </c>
      <c r="B3374">
        <v>78.368565772107303</v>
      </c>
      <c r="C3374">
        <v>117.75099443118501</v>
      </c>
      <c r="D3374">
        <v>41.010628874890102</v>
      </c>
      <c r="E3374">
        <v>24.972959315443301</v>
      </c>
      <c r="F3374">
        <v>0.46514315852562699</v>
      </c>
      <c r="G3374">
        <v>0.66432869451209198</v>
      </c>
      <c r="H3374">
        <v>10.740977615349401</v>
      </c>
      <c r="I3374">
        <v>7.4774774774774704</v>
      </c>
    </row>
    <row r="3375" spans="1:9" x14ac:dyDescent="0.25">
      <c r="A3375">
        <v>3373</v>
      </c>
      <c r="B3375">
        <v>49.261461517088001</v>
      </c>
      <c r="C3375">
        <v>151.49368303214399</v>
      </c>
      <c r="D3375">
        <v>47.1182835644356</v>
      </c>
      <c r="E3375">
        <v>11.770728930974601</v>
      </c>
      <c r="F3375">
        <v>0.28643590569370903</v>
      </c>
      <c r="G3375">
        <v>0.85349472972219398</v>
      </c>
      <c r="H3375">
        <v>10.6974930362117</v>
      </c>
      <c r="I3375">
        <v>4.3451086956521703</v>
      </c>
    </row>
    <row r="3376" spans="1:9" x14ac:dyDescent="0.25">
      <c r="A3376">
        <v>3374</v>
      </c>
      <c r="B3376">
        <v>102.17616279069701</v>
      </c>
      <c r="C3376">
        <v>183.171103258735</v>
      </c>
      <c r="D3376">
        <v>31.306012190230302</v>
      </c>
      <c r="E3376">
        <v>4.8894364333930698</v>
      </c>
      <c r="F3376">
        <v>0.53179335088477198</v>
      </c>
      <c r="G3376">
        <v>0.94071474644035002</v>
      </c>
      <c r="H3376">
        <v>6.7974870657797402</v>
      </c>
      <c r="I3376">
        <v>2.72491509725223</v>
      </c>
    </row>
    <row r="3377" spans="1:9" x14ac:dyDescent="0.25">
      <c r="A3377">
        <v>3375</v>
      </c>
      <c r="B3377">
        <v>30.5857490595264</v>
      </c>
      <c r="C3377">
        <v>150.36297376093199</v>
      </c>
      <c r="D3377">
        <v>31.2377191703434</v>
      </c>
      <c r="E3377">
        <v>26.125523526636499</v>
      </c>
      <c r="F3377">
        <v>0.276403747615455</v>
      </c>
      <c r="G3377">
        <v>0.70375113422562097</v>
      </c>
      <c r="H3377">
        <v>7.4907033144704904</v>
      </c>
      <c r="I3377">
        <v>9.3592233009708696</v>
      </c>
    </row>
    <row r="3378" spans="1:9" x14ac:dyDescent="0.25">
      <c r="A3378">
        <v>3376</v>
      </c>
      <c r="B3378">
        <v>95.536105794327398</v>
      </c>
      <c r="C3378">
        <v>128.504019789734</v>
      </c>
      <c r="D3378">
        <v>24.838661758262599</v>
      </c>
      <c r="E3378">
        <v>22.904443095174202</v>
      </c>
      <c r="F3378">
        <v>0.56293769335098698</v>
      </c>
      <c r="G3378">
        <v>0.73944577061314198</v>
      </c>
      <c r="H3378">
        <v>6.1313197636244201</v>
      </c>
      <c r="I3378">
        <v>9.0625514403292105</v>
      </c>
    </row>
    <row r="3379" spans="1:9" x14ac:dyDescent="0.25">
      <c r="A3379">
        <v>3377</v>
      </c>
      <c r="B3379">
        <v>89.453739486246803</v>
      </c>
      <c r="C3379">
        <v>171.39803659080701</v>
      </c>
      <c r="D3379">
        <v>29.578056348166001</v>
      </c>
      <c r="E3379">
        <v>6.1547920342967197</v>
      </c>
      <c r="F3379">
        <v>0.54302672757288795</v>
      </c>
      <c r="G3379">
        <v>0.92400342898187005</v>
      </c>
      <c r="H3379">
        <v>9.6470119521912299</v>
      </c>
      <c r="I3379">
        <v>3.06071076011846</v>
      </c>
    </row>
    <row r="3380" spans="1:9" x14ac:dyDescent="0.25">
      <c r="A3380">
        <v>3378</v>
      </c>
      <c r="B3380">
        <v>93.400947189706002</v>
      </c>
      <c r="C3380">
        <v>92.603717026378902</v>
      </c>
      <c r="D3380">
        <v>31.536826789197299</v>
      </c>
      <c r="E3380">
        <v>10.3047831258542</v>
      </c>
      <c r="F3380">
        <v>0.53165964111395703</v>
      </c>
      <c r="G3380">
        <v>0.78042477154127499</v>
      </c>
      <c r="H3380">
        <v>7.3175337186897798</v>
      </c>
      <c r="I3380">
        <v>3.41</v>
      </c>
    </row>
    <row r="3381" spans="1:9" x14ac:dyDescent="0.25">
      <c r="A3381">
        <v>3379</v>
      </c>
      <c r="B3381">
        <v>94.325009317927694</v>
      </c>
      <c r="C3381">
        <v>134.05595722704899</v>
      </c>
      <c r="D3381">
        <v>26.9182706353896</v>
      </c>
      <c r="E3381">
        <v>14.447240983623599</v>
      </c>
      <c r="F3381">
        <v>0.58528223632424303</v>
      </c>
      <c r="G3381">
        <v>0.81097275483804099</v>
      </c>
      <c r="H3381">
        <v>6.8389150290617202</v>
      </c>
      <c r="I3381">
        <v>4.2487235594456596</v>
      </c>
    </row>
    <row r="3382" spans="1:9" x14ac:dyDescent="0.25">
      <c r="A3382">
        <v>3380</v>
      </c>
      <c r="B3382">
        <v>99.268584300814396</v>
      </c>
      <c r="C3382">
        <v>172.27577216205299</v>
      </c>
      <c r="D3382">
        <v>34.413688079621302</v>
      </c>
      <c r="E3382">
        <v>5.9989646580405598</v>
      </c>
      <c r="F3382">
        <v>0.50400382065816796</v>
      </c>
      <c r="G3382">
        <v>0.92281378879195197</v>
      </c>
      <c r="H3382">
        <v>7.08504983388704</v>
      </c>
      <c r="I3382">
        <v>2.7246465888137599</v>
      </c>
    </row>
    <row r="3383" spans="1:9" x14ac:dyDescent="0.25">
      <c r="A3383">
        <v>3381</v>
      </c>
      <c r="B3383">
        <v>73.231230448383698</v>
      </c>
      <c r="C3383">
        <v>166.58794822830399</v>
      </c>
      <c r="D3383">
        <v>37.750919173600799</v>
      </c>
      <c r="E3383">
        <v>9.5800217103781904</v>
      </c>
      <c r="F3383">
        <v>0.44275175990712601</v>
      </c>
      <c r="G3383">
        <v>0.89267168856560997</v>
      </c>
      <c r="H3383">
        <v>10.564814814814801</v>
      </c>
      <c r="I3383">
        <v>3.53622250970245</v>
      </c>
    </row>
    <row r="3384" spans="1:9" x14ac:dyDescent="0.25">
      <c r="A3384">
        <v>3382</v>
      </c>
      <c r="B3384">
        <v>56.770929162833397</v>
      </c>
      <c r="C3384">
        <v>165.017735665694</v>
      </c>
      <c r="D3384">
        <v>27.158097611989898</v>
      </c>
      <c r="E3384">
        <v>13.4003876257049</v>
      </c>
      <c r="F3384">
        <v>0.43515845148371202</v>
      </c>
      <c r="G3384">
        <v>0.86520857226500902</v>
      </c>
      <c r="H3384">
        <v>6.9188998589562702</v>
      </c>
      <c r="I3384">
        <v>5.3708124759337696</v>
      </c>
    </row>
    <row r="3385" spans="1:9" x14ac:dyDescent="0.25">
      <c r="A3385">
        <v>3383</v>
      </c>
      <c r="B3385">
        <v>51.498065348237297</v>
      </c>
      <c r="C3385">
        <v>184.455906996229</v>
      </c>
      <c r="D3385">
        <v>52.054272080157403</v>
      </c>
      <c r="E3385">
        <v>11.5159972020074</v>
      </c>
      <c r="F3385">
        <v>0.29342655200293999</v>
      </c>
      <c r="G3385">
        <v>0.88685912602992101</v>
      </c>
      <c r="H3385">
        <v>14.718800648298201</v>
      </c>
      <c r="I3385">
        <v>4.3901117507619301</v>
      </c>
    </row>
    <row r="3386" spans="1:9" x14ac:dyDescent="0.25">
      <c r="A3386">
        <v>3384</v>
      </c>
      <c r="B3386">
        <v>90.888093927719595</v>
      </c>
      <c r="C3386">
        <v>136.86394808303001</v>
      </c>
      <c r="D3386">
        <v>45.6872748588913</v>
      </c>
      <c r="E3386">
        <v>4.9357458429412597</v>
      </c>
      <c r="F3386">
        <v>0.46455867827863101</v>
      </c>
      <c r="G3386">
        <v>0.93253062072299298</v>
      </c>
      <c r="H3386">
        <v>13.1943005181347</v>
      </c>
      <c r="I3386">
        <v>2.9606656580937898</v>
      </c>
    </row>
    <row r="3387" spans="1:9" x14ac:dyDescent="0.25">
      <c r="A3387">
        <v>3385</v>
      </c>
      <c r="B3387">
        <v>35.834597625329799</v>
      </c>
      <c r="C3387">
        <v>171.663199075308</v>
      </c>
      <c r="D3387">
        <v>30.5907345738431</v>
      </c>
      <c r="E3387">
        <v>10.950641631358</v>
      </c>
      <c r="F3387">
        <v>0.30630010285123999</v>
      </c>
      <c r="G3387">
        <v>0.88462858410466605</v>
      </c>
      <c r="H3387">
        <v>6.6688741721854301</v>
      </c>
      <c r="I3387">
        <v>4.7070003167564103</v>
      </c>
    </row>
    <row r="3388" spans="1:9" x14ac:dyDescent="0.25">
      <c r="A3388">
        <v>3386</v>
      </c>
      <c r="B3388">
        <v>75.163596168017605</v>
      </c>
      <c r="C3388">
        <v>171.90554229305101</v>
      </c>
      <c r="D3388">
        <v>40.483710723597902</v>
      </c>
      <c r="E3388">
        <v>14.5850167787607</v>
      </c>
      <c r="F3388">
        <v>0.44285829981115099</v>
      </c>
      <c r="G3388">
        <v>0.867866839102995</v>
      </c>
      <c r="H3388">
        <v>10.6377515614156</v>
      </c>
      <c r="I3388">
        <v>5.1465111061251898</v>
      </c>
    </row>
    <row r="3389" spans="1:9" x14ac:dyDescent="0.25">
      <c r="A3389">
        <v>3387</v>
      </c>
      <c r="B3389">
        <v>79.764315480784006</v>
      </c>
      <c r="C3389">
        <v>140.8194765204</v>
      </c>
      <c r="D3389">
        <v>31.0621802676466</v>
      </c>
      <c r="E3389">
        <v>11.240369975347599</v>
      </c>
      <c r="F3389">
        <v>0.46146270613190599</v>
      </c>
      <c r="G3389">
        <v>0.86423885083878305</v>
      </c>
      <c r="H3389">
        <v>6.9849246231155702</v>
      </c>
      <c r="I3389">
        <v>4.3500967117988303</v>
      </c>
    </row>
    <row r="3390" spans="1:9" x14ac:dyDescent="0.25">
      <c r="A3390">
        <v>3388</v>
      </c>
      <c r="B3390">
        <v>44.360551431601202</v>
      </c>
      <c r="C3390">
        <v>163.323804034582</v>
      </c>
      <c r="D3390">
        <v>51.262915576829798</v>
      </c>
      <c r="E3390">
        <v>5.2723875348594298</v>
      </c>
      <c r="F3390">
        <v>0.26871270269130398</v>
      </c>
      <c r="G3390">
        <v>0.94140048630933504</v>
      </c>
      <c r="H3390">
        <v>16.611324376199601</v>
      </c>
      <c r="I3390">
        <v>2.68350057575259</v>
      </c>
    </row>
    <row r="3391" spans="1:9" x14ac:dyDescent="0.25">
      <c r="A3391">
        <v>3389</v>
      </c>
      <c r="B3391">
        <v>87.140335195530696</v>
      </c>
      <c r="C3391">
        <v>175.37400287694501</v>
      </c>
      <c r="D3391">
        <v>19.2618716914535</v>
      </c>
      <c r="E3391">
        <v>11.6607770060729</v>
      </c>
      <c r="F3391">
        <v>0.58375072165709496</v>
      </c>
      <c r="G3391">
        <v>0.88064173960200998</v>
      </c>
      <c r="H3391">
        <v>4.3000482392667596</v>
      </c>
      <c r="I3391">
        <v>4.6859808494966799</v>
      </c>
    </row>
    <row r="3392" spans="1:9" x14ac:dyDescent="0.25">
      <c r="A3392">
        <v>3390</v>
      </c>
      <c r="B3392">
        <v>55.359188988095198</v>
      </c>
      <c r="C3392">
        <v>189.18568232662099</v>
      </c>
      <c r="D3392">
        <v>55.165201203537102</v>
      </c>
      <c r="E3392">
        <v>5.5542603669095501</v>
      </c>
      <c r="F3392">
        <v>0.31318490164019003</v>
      </c>
      <c r="G3392">
        <v>0.94529945334248</v>
      </c>
      <c r="H3392">
        <v>13.3103192279138</v>
      </c>
      <c r="I3392">
        <v>2.66773778920308</v>
      </c>
    </row>
    <row r="3393" spans="1:9" x14ac:dyDescent="0.25">
      <c r="A3393">
        <v>3391</v>
      </c>
      <c r="B3393">
        <v>69.295123230204496</v>
      </c>
      <c r="C3393">
        <v>194.26590330788801</v>
      </c>
      <c r="D3393">
        <v>33.6851312679321</v>
      </c>
      <c r="E3393">
        <v>10.961367747409801</v>
      </c>
      <c r="F3393">
        <v>0.43540164233708001</v>
      </c>
      <c r="G3393">
        <v>0.89168261338648402</v>
      </c>
      <c r="H3393">
        <v>8.0203435804701595</v>
      </c>
      <c r="I3393">
        <v>4.1576695194206703</v>
      </c>
    </row>
    <row r="3394" spans="1:9" x14ac:dyDescent="0.25">
      <c r="A3394">
        <v>3392</v>
      </c>
      <c r="B3394">
        <v>24.868662989230302</v>
      </c>
      <c r="C3394">
        <v>115.23712886134101</v>
      </c>
      <c r="D3394">
        <v>39.832471566346896</v>
      </c>
      <c r="E3394">
        <v>6.8316842677020597</v>
      </c>
      <c r="F3394">
        <v>0.23335411134321701</v>
      </c>
      <c r="G3394">
        <v>0.88593173391079005</v>
      </c>
      <c r="H3394">
        <v>12.745762711864399</v>
      </c>
      <c r="I3394">
        <v>3.3480325644504698</v>
      </c>
    </row>
    <row r="3395" spans="1:9" x14ac:dyDescent="0.25">
      <c r="A3395">
        <v>3393</v>
      </c>
      <c r="B3395">
        <v>48.369581749049402</v>
      </c>
      <c r="C3395">
        <v>171.80585192369799</v>
      </c>
      <c r="D3395">
        <v>36.706510559504999</v>
      </c>
      <c r="E3395">
        <v>8.3468502065904602</v>
      </c>
      <c r="F3395">
        <v>0.341889290593691</v>
      </c>
      <c r="G3395">
        <v>0.89306392240853805</v>
      </c>
      <c r="H3395">
        <v>8.4734900875979697</v>
      </c>
      <c r="I3395">
        <v>3.4030507480199401</v>
      </c>
    </row>
    <row r="3396" spans="1:9" x14ac:dyDescent="0.25">
      <c r="A3396">
        <v>3394</v>
      </c>
      <c r="B3396">
        <v>108.53068303094901</v>
      </c>
      <c r="C3396">
        <v>166.680248114813</v>
      </c>
      <c r="D3396">
        <v>33.207771223302501</v>
      </c>
      <c r="E3396">
        <v>6.7086144166805299</v>
      </c>
      <c r="F3396">
        <v>0.56707233407014801</v>
      </c>
      <c r="G3396">
        <v>0.92097036819531197</v>
      </c>
      <c r="H3396">
        <v>10.298245614035</v>
      </c>
      <c r="I3396">
        <v>3.2099497946143298</v>
      </c>
    </row>
    <row r="3397" spans="1:9" x14ac:dyDescent="0.25">
      <c r="A3397">
        <v>3395</v>
      </c>
      <c r="B3397">
        <v>49.994702320887903</v>
      </c>
      <c r="C3397">
        <v>146.30154820548901</v>
      </c>
      <c r="D3397">
        <v>40.532734072569198</v>
      </c>
      <c r="E3397">
        <v>9.5615469416618293</v>
      </c>
      <c r="F3397">
        <v>0.296248268417106</v>
      </c>
      <c r="G3397">
        <v>0.85991607922561197</v>
      </c>
      <c r="H3397">
        <v>9.9178454842219796</v>
      </c>
      <c r="I3397">
        <v>3.3796519410977202</v>
      </c>
    </row>
    <row r="3398" spans="1:9" x14ac:dyDescent="0.25">
      <c r="A3398">
        <v>3396</v>
      </c>
      <c r="B3398">
        <v>55.853643410852698</v>
      </c>
      <c r="C3398">
        <v>152.54564315352599</v>
      </c>
      <c r="D3398">
        <v>43.487489251050398</v>
      </c>
      <c r="E3398">
        <v>6.6847165166602496</v>
      </c>
      <c r="F3398">
        <v>0.33959305590049399</v>
      </c>
      <c r="G3398">
        <v>0.91146702611840802</v>
      </c>
      <c r="H3398">
        <v>9.6642920747996399</v>
      </c>
      <c r="I3398">
        <v>3.25913181577554</v>
      </c>
    </row>
    <row r="3399" spans="1:9" x14ac:dyDescent="0.25">
      <c r="A3399">
        <v>3397</v>
      </c>
      <c r="B3399">
        <v>67.7119186378699</v>
      </c>
      <c r="C3399">
        <v>159.10507063572101</v>
      </c>
      <c r="D3399">
        <v>35.379330183893202</v>
      </c>
      <c r="E3399">
        <v>11.163381760827599</v>
      </c>
      <c r="F3399">
        <v>0.39497818195895201</v>
      </c>
      <c r="G3399">
        <v>0.86638776482556701</v>
      </c>
      <c r="H3399">
        <v>5.3768400392541702</v>
      </c>
      <c r="I3399">
        <v>3.8539877300613399</v>
      </c>
    </row>
    <row r="3400" spans="1:9" x14ac:dyDescent="0.25">
      <c r="A3400">
        <v>3398</v>
      </c>
      <c r="B3400">
        <v>30.287774106338201</v>
      </c>
      <c r="C3400">
        <v>147.45488315230099</v>
      </c>
      <c r="D3400">
        <v>30.460963703352999</v>
      </c>
      <c r="E3400">
        <v>15.9287686017214</v>
      </c>
      <c r="F3400">
        <v>0.27891858632382799</v>
      </c>
      <c r="G3400">
        <v>0.83800098245273502</v>
      </c>
      <c r="H3400">
        <v>6.4930091185410301</v>
      </c>
      <c r="I3400">
        <v>5.260347129506</v>
      </c>
    </row>
    <row r="3401" spans="1:9" x14ac:dyDescent="0.25">
      <c r="A3401">
        <v>3399</v>
      </c>
      <c r="B3401">
        <v>87.754858263505</v>
      </c>
      <c r="C3401">
        <v>132.397727272727</v>
      </c>
      <c r="D3401">
        <v>26.860690598140199</v>
      </c>
      <c r="E3401">
        <v>23.3862487849463</v>
      </c>
      <c r="F3401">
        <v>0.55842547555118305</v>
      </c>
      <c r="G3401">
        <v>0.71562397936477595</v>
      </c>
      <c r="H3401">
        <v>7.3526244952893602</v>
      </c>
      <c r="I3401">
        <v>7.4757575757575703</v>
      </c>
    </row>
    <row r="3402" spans="1:9" x14ac:dyDescent="0.25">
      <c r="A3402">
        <v>3400</v>
      </c>
      <c r="B3402">
        <v>119.494494324919</v>
      </c>
      <c r="C3402">
        <v>161.01099881093899</v>
      </c>
      <c r="D3402">
        <v>12.653626066897001</v>
      </c>
      <c r="E3402">
        <v>6.5677721645916201</v>
      </c>
      <c r="F3402">
        <v>0.79111268975111004</v>
      </c>
      <c r="G3402">
        <v>0.91051571682584898</v>
      </c>
      <c r="H3402">
        <v>5.2463768115942004</v>
      </c>
      <c r="I3402">
        <v>2.8851089227096298</v>
      </c>
    </row>
    <row r="3403" spans="1:9" x14ac:dyDescent="0.25">
      <c r="A3403">
        <v>3401</v>
      </c>
      <c r="B3403">
        <v>36.8971344599559</v>
      </c>
      <c r="C3403">
        <v>161.93050879756001</v>
      </c>
      <c r="D3403">
        <v>35.043414770322897</v>
      </c>
      <c r="E3403">
        <v>10.2345334435322</v>
      </c>
      <c r="F3403">
        <v>0.32047484187769398</v>
      </c>
      <c r="G3403">
        <v>0.89659979059891204</v>
      </c>
      <c r="H3403">
        <v>8.7940379403794005</v>
      </c>
      <c r="I3403">
        <v>4.0397111913357397</v>
      </c>
    </row>
    <row r="3404" spans="1:9" x14ac:dyDescent="0.25">
      <c r="A3404">
        <v>3402</v>
      </c>
      <c r="B3404">
        <v>53.886310299869599</v>
      </c>
      <c r="C3404">
        <v>137.88367089546699</v>
      </c>
      <c r="D3404">
        <v>41.001652700917298</v>
      </c>
      <c r="E3404">
        <v>6.86497913168306</v>
      </c>
      <c r="F3404">
        <v>0.33135280562482899</v>
      </c>
      <c r="G3404">
        <v>0.89867028279213501</v>
      </c>
      <c r="H3404">
        <v>10.433668801463799</v>
      </c>
      <c r="I3404">
        <v>3.1645667266649502</v>
      </c>
    </row>
    <row r="3405" spans="1:9" x14ac:dyDescent="0.25">
      <c r="A3405">
        <v>3403</v>
      </c>
      <c r="B3405">
        <v>70.956807828581006</v>
      </c>
      <c r="C3405">
        <v>188.46505073280699</v>
      </c>
      <c r="D3405">
        <v>41.918150129838601</v>
      </c>
      <c r="E3405">
        <v>5.2180057924286896</v>
      </c>
      <c r="F3405">
        <v>0.38415413584168001</v>
      </c>
      <c r="G3405">
        <v>0.94226655515170199</v>
      </c>
      <c r="H3405">
        <v>11.958111702127599</v>
      </c>
      <c r="I3405">
        <v>2.5791539467945901</v>
      </c>
    </row>
    <row r="3406" spans="1:9" x14ac:dyDescent="0.25">
      <c r="A3406">
        <v>3404</v>
      </c>
      <c r="B3406">
        <v>69.324712643678097</v>
      </c>
      <c r="C3406">
        <v>162.986980189685</v>
      </c>
      <c r="D3406">
        <v>35.973979117163402</v>
      </c>
      <c r="E3406">
        <v>10.3431912791545</v>
      </c>
      <c r="F3406">
        <v>0.41660366524512299</v>
      </c>
      <c r="G3406">
        <v>0.88745721796825305</v>
      </c>
      <c r="H3406">
        <v>9.7381413359148095</v>
      </c>
      <c r="I3406">
        <v>3.8342331533693201</v>
      </c>
    </row>
    <row r="3407" spans="1:9" x14ac:dyDescent="0.25">
      <c r="A3407">
        <v>3405</v>
      </c>
      <c r="B3407">
        <v>57.318077218102701</v>
      </c>
      <c r="C3407">
        <v>192.65988016236</v>
      </c>
      <c r="D3407">
        <v>36.4757315531917</v>
      </c>
      <c r="E3407">
        <v>3.72936661540448</v>
      </c>
      <c r="F3407">
        <v>0.39733210908649902</v>
      </c>
      <c r="G3407">
        <v>0.95815421920098198</v>
      </c>
      <c r="H3407">
        <v>8.0306841046277597</v>
      </c>
      <c r="I3407">
        <v>2.2757232704402499</v>
      </c>
    </row>
    <row r="3408" spans="1:9" x14ac:dyDescent="0.25">
      <c r="A3408">
        <v>3406</v>
      </c>
      <c r="B3408">
        <v>56.917436328015597</v>
      </c>
      <c r="C3408">
        <v>170.492658928434</v>
      </c>
      <c r="D3408">
        <v>25.731495257359899</v>
      </c>
      <c r="E3408">
        <v>6.5859031668884498</v>
      </c>
      <c r="F3408">
        <v>0.40702818577479799</v>
      </c>
      <c r="G3408">
        <v>0.91694051831766998</v>
      </c>
      <c r="H3408">
        <v>4.9411421911421902</v>
      </c>
      <c r="I3408">
        <v>2.6463449054473598</v>
      </c>
    </row>
    <row r="3409" spans="1:9" x14ac:dyDescent="0.25">
      <c r="A3409">
        <v>3407</v>
      </c>
      <c r="B3409">
        <v>42.426643506146398</v>
      </c>
      <c r="C3409">
        <v>105.16910229645001</v>
      </c>
      <c r="D3409">
        <v>40.668769731994502</v>
      </c>
      <c r="E3409">
        <v>31.9045679511221</v>
      </c>
      <c r="F3409">
        <v>0.29655615884770797</v>
      </c>
      <c r="G3409">
        <v>0.57680902766111797</v>
      </c>
      <c r="H3409">
        <v>10.1955307262569</v>
      </c>
      <c r="I3409">
        <v>10.6331360946745</v>
      </c>
    </row>
    <row r="3410" spans="1:9" x14ac:dyDescent="0.25">
      <c r="A3410">
        <v>3408</v>
      </c>
      <c r="B3410">
        <v>95.643781094527299</v>
      </c>
      <c r="C3410">
        <v>153.012976190476</v>
      </c>
      <c r="D3410">
        <v>27.782841948493701</v>
      </c>
      <c r="E3410">
        <v>13.0379409479842</v>
      </c>
      <c r="F3410">
        <v>0.55454076820173004</v>
      </c>
      <c r="G3410">
        <v>0.85781275313340799</v>
      </c>
      <c r="H3410">
        <v>6.72530641672674</v>
      </c>
      <c r="I3410">
        <v>5.4588579136690596</v>
      </c>
    </row>
    <row r="3411" spans="1:9" x14ac:dyDescent="0.25">
      <c r="A3411">
        <v>3409</v>
      </c>
      <c r="B3411">
        <v>96.766809238665502</v>
      </c>
      <c r="C3411">
        <v>141.045278851463</v>
      </c>
      <c r="D3411">
        <v>22.007604788555401</v>
      </c>
      <c r="E3411">
        <v>9.9797577925726806</v>
      </c>
      <c r="F3411">
        <v>0.669891013268613</v>
      </c>
      <c r="G3411">
        <v>0.85242000195831702</v>
      </c>
      <c r="H3411">
        <v>6.6985559566786996</v>
      </c>
      <c r="I3411">
        <v>4.0336503291880001</v>
      </c>
    </row>
    <row r="3412" spans="1:9" x14ac:dyDescent="0.25">
      <c r="A3412">
        <v>3410</v>
      </c>
      <c r="B3412">
        <v>25.170068027210799</v>
      </c>
      <c r="C3412">
        <v>161.12508440242999</v>
      </c>
      <c r="D3412">
        <v>57.656635327133003</v>
      </c>
      <c r="E3412">
        <v>8.8414769303943697</v>
      </c>
      <c r="F3412">
        <v>0.15248395704853601</v>
      </c>
      <c r="G3412">
        <v>0.90387698539085504</v>
      </c>
      <c r="H3412">
        <v>13.7512776831345</v>
      </c>
      <c r="I3412">
        <v>3.6356309650053</v>
      </c>
    </row>
    <row r="3413" spans="1:9" x14ac:dyDescent="0.25">
      <c r="A3413">
        <v>3411</v>
      </c>
      <c r="B3413">
        <v>85.710526315789394</v>
      </c>
      <c r="C3413">
        <v>155.37934344403899</v>
      </c>
      <c r="D3413">
        <v>28.677128836276701</v>
      </c>
      <c r="E3413">
        <v>8.9276657677213205</v>
      </c>
      <c r="F3413">
        <v>0.58410334612342396</v>
      </c>
      <c r="G3413">
        <v>0.90137260185410495</v>
      </c>
      <c r="H3413">
        <v>9.9403546480386797</v>
      </c>
      <c r="I3413">
        <v>3.7116234996841402</v>
      </c>
    </row>
    <row r="3414" spans="1:9" x14ac:dyDescent="0.25">
      <c r="A3414">
        <v>3412</v>
      </c>
      <c r="B3414">
        <v>83.418226002430103</v>
      </c>
      <c r="C3414">
        <v>188.46814915517501</v>
      </c>
      <c r="D3414">
        <v>44.518726786661801</v>
      </c>
      <c r="E3414">
        <v>5.9549557711394598</v>
      </c>
      <c r="F3414">
        <v>0.46673719833525901</v>
      </c>
      <c r="G3414">
        <v>0.93307329930461702</v>
      </c>
      <c r="H3414">
        <v>15.7253086419753</v>
      </c>
      <c r="I3414">
        <v>2.6250799744081799</v>
      </c>
    </row>
    <row r="3415" spans="1:9" x14ac:dyDescent="0.25">
      <c r="A3415">
        <v>3413</v>
      </c>
      <c r="B3415">
        <v>46.004303326354901</v>
      </c>
      <c r="C3415">
        <v>175.558809310035</v>
      </c>
      <c r="D3415">
        <v>41.775180615775398</v>
      </c>
      <c r="E3415">
        <v>5.8922922035140397</v>
      </c>
      <c r="F3415">
        <v>0.28902635779191999</v>
      </c>
      <c r="G3415">
        <v>0.93832696120694303</v>
      </c>
      <c r="H3415">
        <v>8.6918114143920597</v>
      </c>
      <c r="I3415">
        <v>2.6479550922213302</v>
      </c>
    </row>
    <row r="3416" spans="1:9" x14ac:dyDescent="0.25">
      <c r="A3416">
        <v>3414</v>
      </c>
      <c r="B3416">
        <v>42.426643506146398</v>
      </c>
      <c r="C3416">
        <v>179.68027630442799</v>
      </c>
      <c r="D3416">
        <v>40.668769731994502</v>
      </c>
      <c r="E3416">
        <v>8.2781990053723202</v>
      </c>
      <c r="F3416">
        <v>0.29655615884770797</v>
      </c>
      <c r="G3416">
        <v>0.91725632226759102</v>
      </c>
      <c r="H3416">
        <v>10.1955307262569</v>
      </c>
      <c r="I3416">
        <v>3.1352187361908901</v>
      </c>
    </row>
    <row r="3417" spans="1:9" x14ac:dyDescent="0.25">
      <c r="A3417">
        <v>3415</v>
      </c>
      <c r="B3417">
        <v>75.969555289768394</v>
      </c>
      <c r="C3417">
        <v>148.29680552305101</v>
      </c>
      <c r="D3417">
        <v>40.007145814869901</v>
      </c>
      <c r="E3417">
        <v>6.8503970471961297</v>
      </c>
      <c r="F3417">
        <v>0.40620039037538802</v>
      </c>
      <c r="G3417">
        <v>0.89993049265529201</v>
      </c>
      <c r="H3417">
        <v>9.3457899716177799</v>
      </c>
      <c r="I3417">
        <v>2.7469204927211601</v>
      </c>
    </row>
    <row r="3418" spans="1:9" x14ac:dyDescent="0.25">
      <c r="A3418">
        <v>3416</v>
      </c>
      <c r="B3418">
        <v>37.856582583117898</v>
      </c>
      <c r="C3418">
        <v>167.29651369619299</v>
      </c>
      <c r="D3418">
        <v>33.135442335213902</v>
      </c>
      <c r="E3418">
        <v>7.7960733544138598</v>
      </c>
      <c r="F3418">
        <v>0.26083191919427301</v>
      </c>
      <c r="G3418">
        <v>0.90024595767051896</v>
      </c>
      <c r="H3418">
        <v>6.5100990099009897</v>
      </c>
      <c r="I3418">
        <v>3.1463855421686699</v>
      </c>
    </row>
    <row r="3419" spans="1:9" x14ac:dyDescent="0.25">
      <c r="A3419">
        <v>3417</v>
      </c>
      <c r="B3419">
        <v>54.789298701298698</v>
      </c>
      <c r="C3419">
        <v>105.55603263203</v>
      </c>
      <c r="D3419">
        <v>49.027897768782999</v>
      </c>
      <c r="E3419">
        <v>36.859930869930999</v>
      </c>
      <c r="F3419">
        <v>0.34674718508466901</v>
      </c>
      <c r="G3419">
        <v>0.60807363847366203</v>
      </c>
      <c r="H3419">
        <v>13.1477876106194</v>
      </c>
      <c r="I3419">
        <v>16.1579558652729</v>
      </c>
    </row>
    <row r="3420" spans="1:9" x14ac:dyDescent="0.25">
      <c r="A3420">
        <v>3418</v>
      </c>
      <c r="B3420">
        <v>70.785557184750701</v>
      </c>
      <c r="C3420">
        <v>161.07797439217299</v>
      </c>
      <c r="D3420">
        <v>39.617025634452503</v>
      </c>
      <c r="E3420">
        <v>15.452927867423099</v>
      </c>
      <c r="F3420">
        <v>0.41061915093433698</v>
      </c>
      <c r="G3420">
        <v>0.82749458750516502</v>
      </c>
      <c r="H3420">
        <v>11.490036900369001</v>
      </c>
      <c r="I3420">
        <v>4.0991879350348004</v>
      </c>
    </row>
    <row r="3421" spans="1:9" x14ac:dyDescent="0.25">
      <c r="A3421">
        <v>3419</v>
      </c>
      <c r="B3421">
        <v>58.774014499320302</v>
      </c>
      <c r="C3421">
        <v>87.931609155659999</v>
      </c>
      <c r="D3421">
        <v>46.552480110084602</v>
      </c>
      <c r="E3421">
        <v>5.9561598773328104</v>
      </c>
      <c r="F3421">
        <v>0.36227787034018999</v>
      </c>
      <c r="G3421">
        <v>0.89763815998226604</v>
      </c>
      <c r="H3421">
        <v>11.243949661181</v>
      </c>
      <c r="I3421">
        <v>3.4434068587989</v>
      </c>
    </row>
    <row r="3422" spans="1:9" x14ac:dyDescent="0.25">
      <c r="A3422">
        <v>3420</v>
      </c>
      <c r="B3422">
        <v>31.686308120848501</v>
      </c>
      <c r="C3422">
        <v>171.54685233536401</v>
      </c>
      <c r="D3422">
        <v>32.598060979890398</v>
      </c>
      <c r="E3422">
        <v>10.6983537767443</v>
      </c>
      <c r="F3422">
        <v>0.28692209845772398</v>
      </c>
      <c r="G3422">
        <v>0.86709606886172297</v>
      </c>
      <c r="H3422">
        <v>9.6369477911646495</v>
      </c>
      <c r="I3422">
        <v>3.74923391215526</v>
      </c>
    </row>
    <row r="3423" spans="1:9" x14ac:dyDescent="0.25">
      <c r="A3423">
        <v>3421</v>
      </c>
      <c r="B3423">
        <v>56.207543731778401</v>
      </c>
      <c r="C3423">
        <v>118.906940874036</v>
      </c>
      <c r="D3423">
        <v>47.838464651603203</v>
      </c>
      <c r="E3423">
        <v>11.309354445005299</v>
      </c>
      <c r="F3423">
        <v>0.31449343903263999</v>
      </c>
      <c r="G3423">
        <v>0.84341054002343097</v>
      </c>
      <c r="H3423">
        <v>10.3232758620689</v>
      </c>
      <c r="I3423">
        <v>4.3572850678732999</v>
      </c>
    </row>
    <row r="3424" spans="1:9" x14ac:dyDescent="0.25">
      <c r="A3424">
        <v>3422</v>
      </c>
      <c r="B3424">
        <v>80.469935929029006</v>
      </c>
      <c r="C3424">
        <v>191.90220820189199</v>
      </c>
      <c r="D3424">
        <v>27.743259273876301</v>
      </c>
      <c r="E3424">
        <v>11.085900682673101</v>
      </c>
      <c r="F3424">
        <v>0.48649389115851499</v>
      </c>
      <c r="G3424">
        <v>0.88453206180617405</v>
      </c>
      <c r="H3424">
        <v>5.4306839186691303</v>
      </c>
      <c r="I3424">
        <v>4.0505548705302097</v>
      </c>
    </row>
    <row r="3425" spans="1:9" x14ac:dyDescent="0.25">
      <c r="A3425">
        <v>3423</v>
      </c>
      <c r="B3425">
        <v>86.320728677891196</v>
      </c>
      <c r="C3425">
        <v>164.84804218169199</v>
      </c>
      <c r="D3425">
        <v>42.626114582903803</v>
      </c>
      <c r="E3425">
        <v>7.2088357080124803</v>
      </c>
      <c r="F3425">
        <v>0.46613664426186202</v>
      </c>
      <c r="G3425">
        <v>0.92095286148830202</v>
      </c>
      <c r="H3425">
        <v>12.598000000000001</v>
      </c>
      <c r="I3425">
        <v>3.3056322473771398</v>
      </c>
    </row>
    <row r="3426" spans="1:9" x14ac:dyDescent="0.25">
      <c r="A3426">
        <v>3424</v>
      </c>
      <c r="B3426">
        <v>69.305865244789103</v>
      </c>
      <c r="C3426">
        <v>182.87876269621401</v>
      </c>
      <c r="D3426">
        <v>31.549493472750299</v>
      </c>
      <c r="E3426">
        <v>6.7075666610453597</v>
      </c>
      <c r="F3426">
        <v>0.42819993086460001</v>
      </c>
      <c r="G3426">
        <v>0.93061579276371098</v>
      </c>
      <c r="H3426">
        <v>6.8549323017408099</v>
      </c>
      <c r="I3426">
        <v>2.96795079313693</v>
      </c>
    </row>
    <row r="3427" spans="1:9" x14ac:dyDescent="0.25">
      <c r="A3427">
        <v>3425</v>
      </c>
      <c r="B3427">
        <v>73.5246188452886</v>
      </c>
      <c r="C3427">
        <v>171.81221763897</v>
      </c>
      <c r="D3427">
        <v>48.939798456823503</v>
      </c>
      <c r="E3427">
        <v>7.3117302542671601</v>
      </c>
      <c r="F3427">
        <v>0.38796972680874398</v>
      </c>
      <c r="G3427">
        <v>0.908685203826886</v>
      </c>
      <c r="H3427">
        <v>13.8170624450307</v>
      </c>
      <c r="I3427">
        <v>3.1667261692252699</v>
      </c>
    </row>
    <row r="3428" spans="1:9" x14ac:dyDescent="0.25">
      <c r="A3428">
        <v>3426</v>
      </c>
      <c r="B3428">
        <v>71.929209394641006</v>
      </c>
      <c r="C3428">
        <v>144.64463345484</v>
      </c>
      <c r="D3428">
        <v>38.914375975812497</v>
      </c>
      <c r="E3428">
        <v>15.4381171393267</v>
      </c>
      <c r="F3428">
        <v>0.39893476091420899</v>
      </c>
      <c r="G3428">
        <v>0.81950962389697701</v>
      </c>
      <c r="H3428">
        <v>8.0153183341311607</v>
      </c>
      <c r="I3428">
        <v>6.2198984164923798</v>
      </c>
    </row>
    <row r="3429" spans="1:9" x14ac:dyDescent="0.25">
      <c r="A3429">
        <v>3427</v>
      </c>
      <c r="B3429">
        <v>109.235952380952</v>
      </c>
      <c r="C3429">
        <v>137.962365591397</v>
      </c>
      <c r="D3429">
        <v>44.4781698855953</v>
      </c>
      <c r="E3429">
        <v>23.461687994709699</v>
      </c>
      <c r="F3429">
        <v>0.50911496899744801</v>
      </c>
      <c r="G3429">
        <v>0.73247193202002703</v>
      </c>
      <c r="H3429">
        <v>14.865035516969201</v>
      </c>
      <c r="I3429">
        <v>6.6857142857142797</v>
      </c>
    </row>
    <row r="3430" spans="1:9" x14ac:dyDescent="0.25">
      <c r="A3430">
        <v>3428</v>
      </c>
      <c r="B3430">
        <v>29.722278738555399</v>
      </c>
      <c r="C3430">
        <v>153.94971018492899</v>
      </c>
      <c r="D3430">
        <v>33.401108829772902</v>
      </c>
      <c r="E3430">
        <v>9.8101323587059603</v>
      </c>
      <c r="F3430">
        <v>0.24975812821872501</v>
      </c>
      <c r="G3430">
        <v>0.88502183316536298</v>
      </c>
      <c r="H3430">
        <v>7.7274576271186399</v>
      </c>
      <c r="I3430">
        <v>3.5042143937756598</v>
      </c>
    </row>
    <row r="3431" spans="1:9" x14ac:dyDescent="0.25">
      <c r="A3431">
        <v>3429</v>
      </c>
      <c r="B3431">
        <v>49.2078042022627</v>
      </c>
      <c r="C3431">
        <v>189.66998011928399</v>
      </c>
      <c r="D3431">
        <v>50.674128673958599</v>
      </c>
      <c r="E3431">
        <v>15.184739980418</v>
      </c>
      <c r="F3431">
        <v>0.28004872663425501</v>
      </c>
      <c r="G3431">
        <v>0.85766349923799701</v>
      </c>
      <c r="H3431">
        <v>13.1372719374457</v>
      </c>
      <c r="I3431">
        <v>6.1722689075630202</v>
      </c>
    </row>
    <row r="3432" spans="1:9" x14ac:dyDescent="0.25">
      <c r="A3432">
        <v>3430</v>
      </c>
      <c r="B3432">
        <v>59.781217208814198</v>
      </c>
      <c r="C3432">
        <v>194.905811878664</v>
      </c>
      <c r="D3432">
        <v>35.668723743484001</v>
      </c>
      <c r="E3432">
        <v>6.4150071121162799</v>
      </c>
      <c r="F3432">
        <v>0.37630271628089701</v>
      </c>
      <c r="G3432">
        <v>0.93973195007618604</v>
      </c>
      <c r="H3432">
        <v>6.7940709370037</v>
      </c>
      <c r="I3432">
        <v>3.2415052977712802</v>
      </c>
    </row>
    <row r="3433" spans="1:9" x14ac:dyDescent="0.25">
      <c r="A3433">
        <v>3431</v>
      </c>
      <c r="B3433">
        <v>47.760896951373098</v>
      </c>
      <c r="C3433">
        <v>213.41370869033</v>
      </c>
      <c r="D3433">
        <v>38.767237870626303</v>
      </c>
      <c r="E3433">
        <v>5.8570032857308796</v>
      </c>
      <c r="F3433">
        <v>0.314093515350931</v>
      </c>
      <c r="G3433">
        <v>0.94937334986016997</v>
      </c>
      <c r="H3433">
        <v>9.6737523105360399</v>
      </c>
      <c r="I3433">
        <v>2.8947171225177901</v>
      </c>
    </row>
    <row r="3434" spans="1:9" x14ac:dyDescent="0.25">
      <c r="A3434">
        <v>3432</v>
      </c>
      <c r="B3434">
        <v>44.684527253790002</v>
      </c>
      <c r="C3434">
        <v>200.25711336504801</v>
      </c>
      <c r="D3434">
        <v>48.685870049010802</v>
      </c>
      <c r="E3434">
        <v>6.1374644124054702</v>
      </c>
      <c r="F3434">
        <v>0.291066012728326</v>
      </c>
      <c r="G3434">
        <v>0.94223673237494698</v>
      </c>
      <c r="H3434">
        <v>12.899874319229101</v>
      </c>
      <c r="I3434">
        <v>2.7322788517867602</v>
      </c>
    </row>
    <row r="3435" spans="1:9" x14ac:dyDescent="0.25">
      <c r="A3435">
        <v>3433</v>
      </c>
      <c r="B3435">
        <v>58.962155388471103</v>
      </c>
      <c r="C3435">
        <v>178.813990760818</v>
      </c>
      <c r="D3435">
        <v>46.731588654729599</v>
      </c>
      <c r="E3435">
        <v>5.6077736847938402</v>
      </c>
      <c r="F3435">
        <v>0.35510980576560103</v>
      </c>
      <c r="G3435">
        <v>0.93421884680297396</v>
      </c>
      <c r="H3435">
        <v>15.2792714657415</v>
      </c>
      <c r="I3435">
        <v>3.0341043890865902</v>
      </c>
    </row>
    <row r="3436" spans="1:9" x14ac:dyDescent="0.25">
      <c r="A3436">
        <v>3434</v>
      </c>
      <c r="B3436">
        <v>74.8718228031953</v>
      </c>
      <c r="C3436">
        <v>118.80690221857</v>
      </c>
      <c r="D3436">
        <v>41.197501731168799</v>
      </c>
      <c r="E3436">
        <v>22.451198858263002</v>
      </c>
      <c r="F3436">
        <v>0.402382939484902</v>
      </c>
      <c r="G3436">
        <v>0.66599742722039501</v>
      </c>
      <c r="H3436">
        <v>9.5140997830802601</v>
      </c>
      <c r="I3436">
        <v>5.7852564102564097</v>
      </c>
    </row>
    <row r="3437" spans="1:9" x14ac:dyDescent="0.25">
      <c r="A3437">
        <v>3435</v>
      </c>
      <c r="B3437">
        <v>61.190632318501102</v>
      </c>
      <c r="C3437">
        <v>93.809849521203802</v>
      </c>
      <c r="D3437">
        <v>38.634294215976801</v>
      </c>
      <c r="E3437">
        <v>27.055313628331199</v>
      </c>
      <c r="F3437">
        <v>0.381000794814776</v>
      </c>
      <c r="G3437">
        <v>0.60033608095866797</v>
      </c>
      <c r="H3437">
        <v>9.77123050259965</v>
      </c>
      <c r="I3437">
        <v>8.2946058091286297</v>
      </c>
    </row>
    <row r="3438" spans="1:9" x14ac:dyDescent="0.25">
      <c r="A3438">
        <v>3436</v>
      </c>
      <c r="B3438">
        <v>63.555946516537603</v>
      </c>
      <c r="C3438">
        <v>191.985296547166</v>
      </c>
      <c r="D3438">
        <v>43.112108120429497</v>
      </c>
      <c r="E3438">
        <v>5.1510652691043202</v>
      </c>
      <c r="F3438">
        <v>0.36603286431403798</v>
      </c>
      <c r="G3438">
        <v>0.94486049700432995</v>
      </c>
      <c r="H3438">
        <v>9.8333333333333304</v>
      </c>
      <c r="I3438">
        <v>2.6048837893497998</v>
      </c>
    </row>
    <row r="3439" spans="1:9" x14ac:dyDescent="0.25">
      <c r="A3439">
        <v>3437</v>
      </c>
      <c r="B3439">
        <v>61.573848723455001</v>
      </c>
      <c r="C3439">
        <v>178.12843522153599</v>
      </c>
      <c r="D3439">
        <v>42.925640044568198</v>
      </c>
      <c r="E3439">
        <v>5.5782506522197597</v>
      </c>
      <c r="F3439">
        <v>0.41407644984309999</v>
      </c>
      <c r="G3439">
        <v>0.94536224684696402</v>
      </c>
      <c r="H3439">
        <v>13.9434426229508</v>
      </c>
      <c r="I3439">
        <v>2.9874744376278102</v>
      </c>
    </row>
    <row r="3440" spans="1:9" x14ac:dyDescent="0.25">
      <c r="A3440">
        <v>3438</v>
      </c>
      <c r="B3440">
        <v>30.740163676424299</v>
      </c>
      <c r="C3440">
        <v>153.47963519535699</v>
      </c>
      <c r="D3440">
        <v>25.454608027252402</v>
      </c>
      <c r="E3440">
        <v>6.6454058450817</v>
      </c>
      <c r="F3440">
        <v>0.301841218806356</v>
      </c>
      <c r="G3440">
        <v>0.92037494412296905</v>
      </c>
      <c r="H3440">
        <v>6.0178685386088002</v>
      </c>
      <c r="I3440">
        <v>3.2285953527318401</v>
      </c>
    </row>
    <row r="3441" spans="1:9" x14ac:dyDescent="0.25">
      <c r="A3441">
        <v>3439</v>
      </c>
      <c r="B3441">
        <v>41.9</v>
      </c>
      <c r="C3441">
        <v>143.42014915777199</v>
      </c>
      <c r="D3441">
        <v>53.558632382174203</v>
      </c>
      <c r="E3441">
        <v>5.8670169191735502</v>
      </c>
      <c r="F3441">
        <v>0.25076561346348902</v>
      </c>
      <c r="G3441">
        <v>0.919847630803038</v>
      </c>
      <c r="H3441">
        <v>14.7815533980582</v>
      </c>
      <c r="I3441">
        <v>2.95523432035439</v>
      </c>
    </row>
    <row r="3442" spans="1:9" x14ac:dyDescent="0.25">
      <c r="A3442">
        <v>3440</v>
      </c>
      <c r="B3442">
        <v>49.120404107320297</v>
      </c>
      <c r="C3442">
        <v>182.88508327298999</v>
      </c>
      <c r="D3442">
        <v>38.831548243910902</v>
      </c>
      <c r="E3442">
        <v>7.6850558912498999</v>
      </c>
      <c r="F3442">
        <v>0.33377244719523802</v>
      </c>
      <c r="G3442">
        <v>0.91890689080056398</v>
      </c>
      <c r="H3442">
        <v>9.3843283582089505</v>
      </c>
      <c r="I3442">
        <v>3.5431547619047601</v>
      </c>
    </row>
    <row r="3443" spans="1:9" x14ac:dyDescent="0.25">
      <c r="A3443">
        <v>3441</v>
      </c>
      <c r="B3443">
        <v>58.596122485957601</v>
      </c>
      <c r="C3443">
        <v>158.12492231199499</v>
      </c>
      <c r="D3443">
        <v>49.191682405927097</v>
      </c>
      <c r="E3443">
        <v>17.005627380378801</v>
      </c>
      <c r="F3443">
        <v>0.32944794010219097</v>
      </c>
      <c r="G3443">
        <v>0.79244258980044602</v>
      </c>
      <c r="H3443">
        <v>13.056590752242901</v>
      </c>
      <c r="I3443">
        <v>5.4477611940298498</v>
      </c>
    </row>
    <row r="3444" spans="1:9" x14ac:dyDescent="0.25">
      <c r="A3444">
        <v>3442</v>
      </c>
      <c r="B3444">
        <v>51.100606999870799</v>
      </c>
      <c r="C3444">
        <v>153.12872793670101</v>
      </c>
      <c r="D3444">
        <v>50.963367787953203</v>
      </c>
      <c r="E3444">
        <v>15.146669121596</v>
      </c>
      <c r="F3444">
        <v>0.32696779176886198</v>
      </c>
      <c r="G3444">
        <v>0.81509305043938196</v>
      </c>
      <c r="H3444">
        <v>13.9931901519119</v>
      </c>
      <c r="I3444">
        <v>5.0053581500281998</v>
      </c>
    </row>
    <row r="3445" spans="1:9" x14ac:dyDescent="0.25">
      <c r="A3445">
        <v>3443</v>
      </c>
      <c r="B3445">
        <v>64.734214390602006</v>
      </c>
      <c r="C3445">
        <v>87.2137179487179</v>
      </c>
      <c r="D3445">
        <v>47.093423648049601</v>
      </c>
      <c r="E3445">
        <v>6.4913816315574904</v>
      </c>
      <c r="F3445">
        <v>0.38862985585957499</v>
      </c>
      <c r="G3445">
        <v>0.87833370282330703</v>
      </c>
      <c r="H3445">
        <v>14.7615606936416</v>
      </c>
      <c r="I3445">
        <v>3.94704163623082</v>
      </c>
    </row>
    <row r="3446" spans="1:9" x14ac:dyDescent="0.25">
      <c r="A3446">
        <v>3444</v>
      </c>
      <c r="B3446">
        <v>94.793628531356404</v>
      </c>
      <c r="C3446">
        <v>134.801036941023</v>
      </c>
      <c r="D3446">
        <v>41.0612249195324</v>
      </c>
      <c r="E3446">
        <v>19.182881002390399</v>
      </c>
      <c r="F3446">
        <v>0.51957899927298601</v>
      </c>
      <c r="G3446">
        <v>0.80053367268597397</v>
      </c>
      <c r="H3446">
        <v>12.7630610743193</v>
      </c>
      <c r="I3446">
        <v>8.6992257296009505</v>
      </c>
    </row>
    <row r="3447" spans="1:9" x14ac:dyDescent="0.25">
      <c r="A3447">
        <v>3445</v>
      </c>
      <c r="B3447">
        <v>98.635453635453601</v>
      </c>
      <c r="C3447">
        <v>185.289256198347</v>
      </c>
      <c r="D3447">
        <v>32.669880153294301</v>
      </c>
      <c r="E3447">
        <v>12.5452835589236</v>
      </c>
      <c r="F3447">
        <v>0.51244763220761003</v>
      </c>
      <c r="G3447">
        <v>0.84403117179459097</v>
      </c>
      <c r="H3447">
        <v>4.5339493772599404</v>
      </c>
      <c r="I3447">
        <v>3.8260869565217299</v>
      </c>
    </row>
    <row r="3448" spans="1:9" x14ac:dyDescent="0.25">
      <c r="A3448">
        <v>3446</v>
      </c>
      <c r="B3448">
        <v>80.054076310732896</v>
      </c>
      <c r="C3448">
        <v>156.37042253521099</v>
      </c>
      <c r="D3448">
        <v>39.9786157649012</v>
      </c>
      <c r="E3448">
        <v>9.4232431929962495</v>
      </c>
      <c r="F3448">
        <v>0.45459270572386901</v>
      </c>
      <c r="G3448">
        <v>0.89135513119381204</v>
      </c>
      <c r="H3448">
        <v>13.083018867924499</v>
      </c>
      <c r="I3448">
        <v>3.51341381623071</v>
      </c>
    </row>
    <row r="3449" spans="1:9" x14ac:dyDescent="0.25">
      <c r="A3449">
        <v>3447</v>
      </c>
      <c r="B3449">
        <v>46.207569661749297</v>
      </c>
      <c r="C3449">
        <v>120.91977155289599</v>
      </c>
      <c r="D3449">
        <v>44.071829715592202</v>
      </c>
      <c r="E3449">
        <v>10.538867794449001</v>
      </c>
      <c r="F3449">
        <v>0.29703166136922499</v>
      </c>
      <c r="G3449">
        <v>0.84366518863413498</v>
      </c>
      <c r="H3449">
        <v>11.442565597667601</v>
      </c>
      <c r="I3449">
        <v>4.24316109422492</v>
      </c>
    </row>
    <row r="3450" spans="1:9" x14ac:dyDescent="0.25">
      <c r="A3450">
        <v>3448</v>
      </c>
      <c r="B3450">
        <v>96.233864844343202</v>
      </c>
      <c r="C3450">
        <v>160.62701554504201</v>
      </c>
      <c r="D3450">
        <v>39.232188554824099</v>
      </c>
      <c r="E3450">
        <v>10.782316654086101</v>
      </c>
      <c r="F3450">
        <v>0.50659223407405995</v>
      </c>
      <c r="G3450">
        <v>0.877464748963242</v>
      </c>
      <c r="H3450">
        <v>8.5144198524480199</v>
      </c>
      <c r="I3450">
        <v>4.21665538253216</v>
      </c>
    </row>
    <row r="3451" spans="1:9" x14ac:dyDescent="0.25">
      <c r="A3451">
        <v>3449</v>
      </c>
      <c r="B3451">
        <v>64.9661264418163</v>
      </c>
      <c r="C3451">
        <v>150.230411449016</v>
      </c>
      <c r="D3451">
        <v>36.476888895912197</v>
      </c>
      <c r="E3451">
        <v>6.3649342558423401</v>
      </c>
      <c r="F3451">
        <v>0.40612242457178499</v>
      </c>
      <c r="G3451">
        <v>0.91142564383772795</v>
      </c>
      <c r="H3451">
        <v>8.1463834672789801</v>
      </c>
      <c r="I3451">
        <v>3.01936894720399</v>
      </c>
    </row>
    <row r="3452" spans="1:9" x14ac:dyDescent="0.25">
      <c r="A3452">
        <v>3450</v>
      </c>
      <c r="B3452">
        <v>60.337322447153497</v>
      </c>
      <c r="C3452">
        <v>128.35672358591199</v>
      </c>
      <c r="D3452">
        <v>40.341837553193002</v>
      </c>
      <c r="E3452">
        <v>18.4395735521096</v>
      </c>
      <c r="F3452">
        <v>0.36340536733937501</v>
      </c>
      <c r="G3452">
        <v>0.78155573588782301</v>
      </c>
      <c r="H3452">
        <v>10.220785013380899</v>
      </c>
      <c r="I3452">
        <v>6.63138138138138</v>
      </c>
    </row>
    <row r="3453" spans="1:9" x14ac:dyDescent="0.25">
      <c r="A3453">
        <v>3451</v>
      </c>
      <c r="B3453">
        <v>78.735256410256397</v>
      </c>
      <c r="C3453">
        <v>169.640753515521</v>
      </c>
      <c r="D3453">
        <v>36.058595794948502</v>
      </c>
      <c r="E3453">
        <v>8.4812083101204703</v>
      </c>
      <c r="F3453">
        <v>0.42393663185408897</v>
      </c>
      <c r="G3453">
        <v>0.86807469115868297</v>
      </c>
      <c r="H3453">
        <v>7.6068493150684899</v>
      </c>
      <c r="I3453">
        <v>3.0110599078340998</v>
      </c>
    </row>
    <row r="3454" spans="1:9" x14ac:dyDescent="0.25">
      <c r="A3454">
        <v>3452</v>
      </c>
      <c r="B3454">
        <v>33.605998421468001</v>
      </c>
      <c r="C3454">
        <v>171.550442477876</v>
      </c>
      <c r="D3454">
        <v>47.895649815434602</v>
      </c>
      <c r="E3454">
        <v>22.7797556012302</v>
      </c>
      <c r="F3454">
        <v>0.22097269909806</v>
      </c>
      <c r="G3454">
        <v>0.77493497520355403</v>
      </c>
      <c r="H3454">
        <v>12.237437185929601</v>
      </c>
      <c r="I3454">
        <v>7.8208333333333302</v>
      </c>
    </row>
    <row r="3455" spans="1:9" x14ac:dyDescent="0.25">
      <c r="A3455">
        <v>3453</v>
      </c>
      <c r="B3455">
        <v>64.699397376816705</v>
      </c>
      <c r="C3455">
        <v>181.41177938607399</v>
      </c>
      <c r="D3455">
        <v>50.008079647357299</v>
      </c>
      <c r="E3455">
        <v>13.356340242136399</v>
      </c>
      <c r="F3455">
        <v>0.37112437492465</v>
      </c>
      <c r="G3455">
        <v>0.85687094358565297</v>
      </c>
      <c r="H3455">
        <v>15.9061032863849</v>
      </c>
      <c r="I3455">
        <v>4.8613188307273898</v>
      </c>
    </row>
    <row r="3456" spans="1:9" x14ac:dyDescent="0.25">
      <c r="A3456">
        <v>3454</v>
      </c>
      <c r="B3456">
        <v>84.235611123086798</v>
      </c>
      <c r="C3456">
        <v>190.54231366459601</v>
      </c>
      <c r="D3456">
        <v>24.5225187682144</v>
      </c>
      <c r="E3456">
        <v>7.6486812866722103</v>
      </c>
      <c r="F3456">
        <v>0.58052555531948102</v>
      </c>
      <c r="G3456">
        <v>0.91522242107369101</v>
      </c>
      <c r="H3456">
        <v>7.2674509803921499</v>
      </c>
      <c r="I3456">
        <v>3.0294464075382801</v>
      </c>
    </row>
    <row r="3457" spans="1:9" x14ac:dyDescent="0.25">
      <c r="A3457">
        <v>3455</v>
      </c>
      <c r="B3457">
        <v>52.603842489679202</v>
      </c>
      <c r="C3457">
        <v>148.402591512795</v>
      </c>
      <c r="D3457">
        <v>48.333884494206202</v>
      </c>
      <c r="E3457">
        <v>4.2694604596344101</v>
      </c>
      <c r="F3457">
        <v>0.34376935155796701</v>
      </c>
      <c r="G3457">
        <v>0.95354298517268898</v>
      </c>
      <c r="H3457">
        <v>17.053398058252402</v>
      </c>
      <c r="I3457">
        <v>3.0037641154328698</v>
      </c>
    </row>
    <row r="3458" spans="1:9" x14ac:dyDescent="0.25">
      <c r="A3458">
        <v>3456</v>
      </c>
      <c r="B3458">
        <v>30.458274111675099</v>
      </c>
      <c r="C3458">
        <v>185.828855454056</v>
      </c>
      <c r="D3458">
        <v>56.677076163532398</v>
      </c>
      <c r="E3458">
        <v>7.5722301463035597</v>
      </c>
      <c r="F3458">
        <v>0.18286229542411001</v>
      </c>
      <c r="G3458">
        <v>0.919033905533989</v>
      </c>
      <c r="H3458">
        <v>14.4375</v>
      </c>
      <c r="I3458">
        <v>3.4003542958370199</v>
      </c>
    </row>
    <row r="3459" spans="1:9" x14ac:dyDescent="0.25">
      <c r="A3459">
        <v>3457</v>
      </c>
      <c r="B3459">
        <v>57.706170875588199</v>
      </c>
      <c r="C3459">
        <v>173.36276157018401</v>
      </c>
      <c r="D3459">
        <v>32.945284414327602</v>
      </c>
      <c r="E3459">
        <v>4.6118914750878899</v>
      </c>
      <c r="F3459">
        <v>0.39527275489231301</v>
      </c>
      <c r="G3459">
        <v>0.94430434331216595</v>
      </c>
      <c r="H3459">
        <v>5.7047936893203799</v>
      </c>
      <c r="I3459">
        <v>2.4682031583440001</v>
      </c>
    </row>
    <row r="3460" spans="1:9" x14ac:dyDescent="0.25">
      <c r="A3460">
        <v>3458</v>
      </c>
      <c r="B3460">
        <v>46.884121892542097</v>
      </c>
      <c r="C3460">
        <v>177.11021856902599</v>
      </c>
      <c r="D3460">
        <v>63.504788442776501</v>
      </c>
      <c r="E3460">
        <v>12.448544946695501</v>
      </c>
      <c r="F3460">
        <v>0.284662666953793</v>
      </c>
      <c r="G3460">
        <v>0.87871165722785605</v>
      </c>
      <c r="H3460">
        <v>25.142499999999998</v>
      </c>
      <c r="I3460">
        <v>4.9644641865630197</v>
      </c>
    </row>
    <row r="3461" spans="1:9" x14ac:dyDescent="0.25">
      <c r="A3461">
        <v>3459</v>
      </c>
      <c r="B3461">
        <v>90.888093927719595</v>
      </c>
      <c r="C3461">
        <v>122.967877830437</v>
      </c>
      <c r="D3461">
        <v>45.6872748588913</v>
      </c>
      <c r="E3461">
        <v>21.748407049647501</v>
      </c>
      <c r="F3461">
        <v>0.46455867827863101</v>
      </c>
      <c r="G3461">
        <v>0.72556147224954504</v>
      </c>
      <c r="H3461">
        <v>13.1943005181347</v>
      </c>
      <c r="I3461">
        <v>7.4071207430340502</v>
      </c>
    </row>
    <row r="3462" spans="1:9" x14ac:dyDescent="0.25">
      <c r="A3462">
        <v>3460</v>
      </c>
      <c r="B3462">
        <v>73.669419354838695</v>
      </c>
      <c r="C3462">
        <v>148.35093286435199</v>
      </c>
      <c r="D3462">
        <v>37.3989880056955</v>
      </c>
      <c r="E3462">
        <v>6.89681939372523</v>
      </c>
      <c r="F3462">
        <v>0.45272307553747398</v>
      </c>
      <c r="G3462">
        <v>0.91422682135770295</v>
      </c>
      <c r="H3462">
        <v>8.9279279279279198</v>
      </c>
      <c r="I3462">
        <v>3.1134786117836901</v>
      </c>
    </row>
    <row r="3463" spans="1:9" x14ac:dyDescent="0.25">
      <c r="A3463">
        <v>3461</v>
      </c>
      <c r="B3463">
        <v>27.273316970546901</v>
      </c>
      <c r="C3463">
        <v>158.02661245610699</v>
      </c>
      <c r="D3463">
        <v>36.048397511943001</v>
      </c>
      <c r="E3463">
        <v>11.961773511271501</v>
      </c>
      <c r="F3463">
        <v>0.264282330722036</v>
      </c>
      <c r="G3463">
        <v>0.859457048986776</v>
      </c>
      <c r="H3463">
        <v>11.241744548286601</v>
      </c>
      <c r="I3463">
        <v>4.9143920595533501</v>
      </c>
    </row>
    <row r="3464" spans="1:9" x14ac:dyDescent="0.25">
      <c r="A3464">
        <v>3462</v>
      </c>
      <c r="B3464">
        <v>46.363185345375904</v>
      </c>
      <c r="C3464">
        <v>194.32270381836901</v>
      </c>
      <c r="D3464">
        <v>30.7855873723624</v>
      </c>
      <c r="E3464">
        <v>3.8637921051788502</v>
      </c>
      <c r="F3464">
        <v>0.30458576192662001</v>
      </c>
      <c r="G3464">
        <v>0.96170402407692501</v>
      </c>
      <c r="H3464">
        <v>6.3890692640692599</v>
      </c>
      <c r="I3464">
        <v>2.5514280380810099</v>
      </c>
    </row>
    <row r="3465" spans="1:9" x14ac:dyDescent="0.25">
      <c r="A3465">
        <v>3463</v>
      </c>
      <c r="B3465">
        <v>86.870511049723703</v>
      </c>
      <c r="C3465">
        <v>169.73084866691701</v>
      </c>
      <c r="D3465">
        <v>30.3431076737029</v>
      </c>
      <c r="E3465">
        <v>6.5094763819515098</v>
      </c>
      <c r="F3465">
        <v>0.52775657989129199</v>
      </c>
      <c r="G3465">
        <v>0.92728791282977197</v>
      </c>
      <c r="H3465">
        <v>7.2826808228267996</v>
      </c>
      <c r="I3465">
        <v>2.8374603174603101</v>
      </c>
    </row>
    <row r="3466" spans="1:9" x14ac:dyDescent="0.25">
      <c r="A3466">
        <v>3464</v>
      </c>
      <c r="B3466">
        <v>56.177139248500097</v>
      </c>
      <c r="C3466">
        <v>187.79802304924101</v>
      </c>
      <c r="D3466">
        <v>39.927859695425703</v>
      </c>
      <c r="E3466">
        <v>4.5563480160666199</v>
      </c>
      <c r="F3466">
        <v>0.35364316780224497</v>
      </c>
      <c r="G3466">
        <v>0.95103965048685002</v>
      </c>
      <c r="H3466">
        <v>11.1182320441988</v>
      </c>
      <c r="I3466">
        <v>2.7233186434182701</v>
      </c>
    </row>
    <row r="3467" spans="1:9" x14ac:dyDescent="0.25">
      <c r="A3467">
        <v>3465</v>
      </c>
      <c r="B3467">
        <v>49.0626324152542</v>
      </c>
      <c r="C3467">
        <v>148.68752066662199</v>
      </c>
      <c r="D3467">
        <v>43.662152465028001</v>
      </c>
      <c r="E3467">
        <v>5.9713762608401497</v>
      </c>
      <c r="F3467">
        <v>0.31202879206595302</v>
      </c>
      <c r="G3467">
        <v>0.92318713086740101</v>
      </c>
      <c r="H3467">
        <v>10.9542699724517</v>
      </c>
      <c r="I3467">
        <v>3.2458628841607502</v>
      </c>
    </row>
    <row r="3468" spans="1:9" x14ac:dyDescent="0.25">
      <c r="A3468">
        <v>3466</v>
      </c>
      <c r="B3468">
        <v>95.413101330603894</v>
      </c>
      <c r="C3468">
        <v>201.37535612535601</v>
      </c>
      <c r="D3468">
        <v>29.7611351172641</v>
      </c>
      <c r="E3468">
        <v>5.8487275301196</v>
      </c>
      <c r="F3468">
        <v>0.50249088834450595</v>
      </c>
      <c r="G3468">
        <v>0.94661993648162701</v>
      </c>
      <c r="H3468">
        <v>5.97882352941176</v>
      </c>
      <c r="I3468">
        <v>3.0049489638106999</v>
      </c>
    </row>
    <row r="3469" spans="1:9" x14ac:dyDescent="0.25">
      <c r="A3469">
        <v>3467</v>
      </c>
      <c r="B3469">
        <v>61.491621239652702</v>
      </c>
      <c r="C3469">
        <v>166.74029393753801</v>
      </c>
      <c r="D3469">
        <v>44.188398953258599</v>
      </c>
      <c r="E3469">
        <v>11.3118219826637</v>
      </c>
      <c r="F3469">
        <v>0.35272645968606398</v>
      </c>
      <c r="G3469">
        <v>0.88643130799640701</v>
      </c>
      <c r="H3469">
        <v>10.447284345047899</v>
      </c>
      <c r="I3469">
        <v>4.6585471944323604</v>
      </c>
    </row>
    <row r="3470" spans="1:9" x14ac:dyDescent="0.25">
      <c r="A3470">
        <v>3468</v>
      </c>
      <c r="B3470">
        <v>54.395215311004698</v>
      </c>
      <c r="C3470">
        <v>196.287320453398</v>
      </c>
      <c r="D3470">
        <v>37.7408717446759</v>
      </c>
      <c r="E3470">
        <v>5.9446558310235096</v>
      </c>
      <c r="F3470">
        <v>0.34913850474123298</v>
      </c>
      <c r="G3470">
        <v>0.93850111861649199</v>
      </c>
      <c r="H3470">
        <v>9.2744227353463593</v>
      </c>
      <c r="I3470">
        <v>2.7128810226155302</v>
      </c>
    </row>
    <row r="3471" spans="1:9" x14ac:dyDescent="0.25">
      <c r="A3471">
        <v>3469</v>
      </c>
      <c r="B3471">
        <v>71.376928867143306</v>
      </c>
      <c r="C3471">
        <v>175.372146296008</v>
      </c>
      <c r="D3471">
        <v>33.52636893503</v>
      </c>
      <c r="E3471">
        <v>10.0663756745816</v>
      </c>
      <c r="F3471">
        <v>0.45826460483889297</v>
      </c>
      <c r="G3471">
        <v>0.89707659603887902</v>
      </c>
      <c r="H3471">
        <v>6.6316430020283903</v>
      </c>
      <c r="I3471">
        <v>3.3686695977853698</v>
      </c>
    </row>
    <row r="3472" spans="1:9" x14ac:dyDescent="0.25">
      <c r="A3472">
        <v>3470</v>
      </c>
      <c r="B3472">
        <v>42.237194641449904</v>
      </c>
      <c r="C3472">
        <v>143.40444753300901</v>
      </c>
      <c r="D3472">
        <v>52.456402862286701</v>
      </c>
      <c r="E3472">
        <v>12.309884905175201</v>
      </c>
      <c r="F3472">
        <v>0.266100453951718</v>
      </c>
      <c r="G3472">
        <v>0.83942673028217696</v>
      </c>
      <c r="H3472">
        <v>15.787822878228701</v>
      </c>
      <c r="I3472">
        <v>4.7056555269922802</v>
      </c>
    </row>
    <row r="3473" spans="1:9" x14ac:dyDescent="0.25">
      <c r="A3473">
        <v>3471</v>
      </c>
      <c r="B3473">
        <v>69.114238713215101</v>
      </c>
      <c r="C3473">
        <v>154.98562312036901</v>
      </c>
      <c r="D3473">
        <v>43.035103811535897</v>
      </c>
      <c r="E3473">
        <v>6.6650070276704803</v>
      </c>
      <c r="F3473">
        <v>0.42393741867867302</v>
      </c>
      <c r="G3473">
        <v>0.90975053554299401</v>
      </c>
      <c r="H3473">
        <v>11.3308099924299</v>
      </c>
      <c r="I3473">
        <v>3.1985358711566598</v>
      </c>
    </row>
    <row r="3474" spans="1:9" x14ac:dyDescent="0.25">
      <c r="A3474">
        <v>3472</v>
      </c>
      <c r="B3474">
        <v>60.768011527377503</v>
      </c>
      <c r="C3474">
        <v>169.33531230674001</v>
      </c>
      <c r="D3474">
        <v>41.466542954165099</v>
      </c>
      <c r="E3474">
        <v>9.2460403050840902</v>
      </c>
      <c r="F3474">
        <v>0.36759610638462697</v>
      </c>
      <c r="G3474">
        <v>0.89130412390441205</v>
      </c>
      <c r="H3474">
        <v>12.362401715511</v>
      </c>
      <c r="I3474">
        <v>3.2802174822250101</v>
      </c>
    </row>
    <row r="3475" spans="1:9" x14ac:dyDescent="0.25">
      <c r="A3475">
        <v>3473</v>
      </c>
      <c r="B3475">
        <v>51.464413184967398</v>
      </c>
      <c r="C3475">
        <v>188.140808080808</v>
      </c>
      <c r="D3475">
        <v>35.9984944991159</v>
      </c>
      <c r="E3475">
        <v>6.2918561425868802</v>
      </c>
      <c r="F3475">
        <v>0.342456840447671</v>
      </c>
      <c r="G3475">
        <v>0.93296075043254401</v>
      </c>
      <c r="H3475">
        <v>8.6024096385542101</v>
      </c>
      <c r="I3475">
        <v>2.62687609075043</v>
      </c>
    </row>
    <row r="3476" spans="1:9" x14ac:dyDescent="0.25">
      <c r="A3476">
        <v>3474</v>
      </c>
      <c r="B3476">
        <v>65.335162009257601</v>
      </c>
      <c r="C3476">
        <v>120.074796747967</v>
      </c>
      <c r="D3476">
        <v>52.799452014932299</v>
      </c>
      <c r="E3476">
        <v>12.517284394756199</v>
      </c>
      <c r="F3476">
        <v>0.41631374436846602</v>
      </c>
      <c r="G3476">
        <v>0.80729437927034498</v>
      </c>
      <c r="H3476">
        <v>19.550179211469501</v>
      </c>
      <c r="I3476">
        <v>4.8130081300813004</v>
      </c>
    </row>
    <row r="3477" spans="1:9" x14ac:dyDescent="0.25">
      <c r="A3477">
        <v>3475</v>
      </c>
      <c r="B3477">
        <v>58.601441441441402</v>
      </c>
      <c r="C3477">
        <v>175.93670323154399</v>
      </c>
      <c r="D3477">
        <v>25.240996943922699</v>
      </c>
      <c r="E3477">
        <v>8.4393397202454903</v>
      </c>
      <c r="F3477">
        <v>0.45714688263832398</v>
      </c>
      <c r="G3477">
        <v>0.92116761099858901</v>
      </c>
      <c r="H3477">
        <v>6.7489008304836302</v>
      </c>
      <c r="I3477">
        <v>3.74829622898682</v>
      </c>
    </row>
    <row r="3478" spans="1:9" x14ac:dyDescent="0.25">
      <c r="A3478">
        <v>3476</v>
      </c>
      <c r="B3478">
        <v>74.562550443906304</v>
      </c>
      <c r="C3478">
        <v>189.92031947676199</v>
      </c>
      <c r="D3478">
        <v>35.250017042453102</v>
      </c>
      <c r="E3478">
        <v>4.2121078738038102</v>
      </c>
      <c r="F3478">
        <v>0.48663943360079598</v>
      </c>
      <c r="G3478">
        <v>0.95160391947368195</v>
      </c>
      <c r="H3478">
        <v>12.904701397712801</v>
      </c>
      <c r="I3478">
        <v>2.3440990772219501</v>
      </c>
    </row>
    <row r="3479" spans="1:9" x14ac:dyDescent="0.25">
      <c r="A3479">
        <v>3477</v>
      </c>
      <c r="B3479">
        <v>39.183734939758999</v>
      </c>
      <c r="C3479">
        <v>202.78601367747601</v>
      </c>
      <c r="D3479">
        <v>23.895013934510398</v>
      </c>
      <c r="E3479">
        <v>5.3899608165267203</v>
      </c>
      <c r="F3479">
        <v>0.36789628231750598</v>
      </c>
      <c r="G3479">
        <v>0.95336331111085404</v>
      </c>
      <c r="H3479">
        <v>6.1681376875551601</v>
      </c>
      <c r="I3479">
        <v>2.7941281775868201</v>
      </c>
    </row>
    <row r="3480" spans="1:9" x14ac:dyDescent="0.25">
      <c r="A3480">
        <v>3478</v>
      </c>
      <c r="B3480">
        <v>37.677581314123501</v>
      </c>
      <c r="C3480">
        <v>169.95368539960401</v>
      </c>
      <c r="D3480">
        <v>48.564767983569503</v>
      </c>
      <c r="E3480">
        <v>5.8312140959321797</v>
      </c>
      <c r="F3480">
        <v>0.230051223892518</v>
      </c>
      <c r="G3480">
        <v>0.93515551748160597</v>
      </c>
      <c r="H3480">
        <v>12.946443514644301</v>
      </c>
      <c r="I3480">
        <v>2.6979464517806</v>
      </c>
    </row>
    <row r="3481" spans="1:9" x14ac:dyDescent="0.25">
      <c r="A3481">
        <v>3479</v>
      </c>
      <c r="B3481">
        <v>36.236010482503403</v>
      </c>
      <c r="C3481">
        <v>147.266229428554</v>
      </c>
      <c r="D3481">
        <v>36.490827509903298</v>
      </c>
      <c r="E3481">
        <v>16.897238285212701</v>
      </c>
      <c r="F3481">
        <v>0.31039583403062199</v>
      </c>
      <c r="G3481">
        <v>0.84277150904766396</v>
      </c>
      <c r="H3481">
        <v>8.7100522951772206</v>
      </c>
      <c r="I3481">
        <v>8.3118921308576397</v>
      </c>
    </row>
    <row r="3482" spans="1:9" x14ac:dyDescent="0.25">
      <c r="A3482">
        <v>3480</v>
      </c>
      <c r="B3482">
        <v>96.637649619151205</v>
      </c>
      <c r="C3482">
        <v>184.58959162885401</v>
      </c>
      <c r="D3482">
        <v>47.591764990417701</v>
      </c>
      <c r="E3482">
        <v>5.15179149769508</v>
      </c>
      <c r="F3482">
        <v>0.47103823329642402</v>
      </c>
      <c r="G3482">
        <v>0.94863543500529401</v>
      </c>
      <c r="H3482">
        <v>15.8304623753399</v>
      </c>
      <c r="I3482">
        <v>2.61256739170849</v>
      </c>
    </row>
    <row r="3483" spans="1:9" x14ac:dyDescent="0.25">
      <c r="A3483">
        <v>3481</v>
      </c>
      <c r="B3483">
        <v>40.168218859138499</v>
      </c>
      <c r="C3483">
        <v>139.718934911242</v>
      </c>
      <c r="D3483">
        <v>44.992037028430197</v>
      </c>
      <c r="E3483">
        <v>16.686211390619999</v>
      </c>
      <c r="F3483">
        <v>0.27132071664930002</v>
      </c>
      <c r="G3483">
        <v>0.79766944929780603</v>
      </c>
      <c r="H3483">
        <v>11.355428571428501</v>
      </c>
      <c r="I3483">
        <v>5.8793650793650798</v>
      </c>
    </row>
    <row r="3484" spans="1:9" x14ac:dyDescent="0.25">
      <c r="A3484">
        <v>3482</v>
      </c>
      <c r="B3484">
        <v>91.616012019746705</v>
      </c>
      <c r="C3484">
        <v>205.10501533070499</v>
      </c>
      <c r="D3484">
        <v>37.4854050957683</v>
      </c>
      <c r="E3484">
        <v>6.2916842846398504</v>
      </c>
      <c r="F3484">
        <v>0.51287204073937198</v>
      </c>
      <c r="G3484">
        <v>0.94035563480570605</v>
      </c>
      <c r="H3484">
        <v>10.707317073170699</v>
      </c>
      <c r="I3484">
        <v>3.0464957264957202</v>
      </c>
    </row>
    <row r="3485" spans="1:9" x14ac:dyDescent="0.25">
      <c r="A3485">
        <v>3483</v>
      </c>
      <c r="B3485">
        <v>52.628761061946904</v>
      </c>
      <c r="C3485">
        <v>186.248702742772</v>
      </c>
      <c r="D3485">
        <v>34.636971327575303</v>
      </c>
      <c r="E3485">
        <v>7.4845458698203098</v>
      </c>
      <c r="F3485">
        <v>0.38596516556308302</v>
      </c>
      <c r="G3485">
        <v>0.916534127247564</v>
      </c>
      <c r="H3485">
        <v>7.0860778443113697</v>
      </c>
      <c r="I3485">
        <v>2.7896899514381701</v>
      </c>
    </row>
    <row r="3486" spans="1:9" x14ac:dyDescent="0.25">
      <c r="A3486">
        <v>3484</v>
      </c>
      <c r="B3486">
        <v>94.046227259170806</v>
      </c>
      <c r="C3486">
        <v>121.42853503184701</v>
      </c>
      <c r="D3486">
        <v>40.793807658502402</v>
      </c>
      <c r="E3486">
        <v>10.274650450172601</v>
      </c>
      <c r="F3486">
        <v>0.50164070370959601</v>
      </c>
      <c r="G3486">
        <v>0.87903133779909703</v>
      </c>
      <c r="H3486">
        <v>13.531157270029601</v>
      </c>
      <c r="I3486">
        <v>4.7591683511406204</v>
      </c>
    </row>
    <row r="3487" spans="1:9" x14ac:dyDescent="0.25">
      <c r="A3487">
        <v>3485</v>
      </c>
      <c r="B3487">
        <v>51.459368136509497</v>
      </c>
      <c r="C3487">
        <v>168.400530043011</v>
      </c>
      <c r="D3487">
        <v>48.268671625590599</v>
      </c>
      <c r="E3487">
        <v>10.663668901940399</v>
      </c>
      <c r="F3487">
        <v>0.308411018788247</v>
      </c>
      <c r="G3487">
        <v>0.91379733917991002</v>
      </c>
      <c r="H3487">
        <v>12.010781671159</v>
      </c>
      <c r="I3487">
        <v>4.2012752024814697</v>
      </c>
    </row>
    <row r="3488" spans="1:9" x14ac:dyDescent="0.25">
      <c r="A3488">
        <v>3486</v>
      </c>
      <c r="B3488">
        <v>74.194751760080393</v>
      </c>
      <c r="C3488">
        <v>162.37621458875</v>
      </c>
      <c r="D3488">
        <v>30.182991370306599</v>
      </c>
      <c r="E3488">
        <v>5.9585853357833303</v>
      </c>
      <c r="F3488">
        <v>0.476472303534624</v>
      </c>
      <c r="G3488">
        <v>0.92937683964880602</v>
      </c>
      <c r="H3488">
        <v>7.3859579531931701</v>
      </c>
      <c r="I3488">
        <v>3.0782891445722802</v>
      </c>
    </row>
    <row r="3489" spans="1:9" x14ac:dyDescent="0.25">
      <c r="A3489">
        <v>3487</v>
      </c>
      <c r="B3489">
        <v>72.885859519408498</v>
      </c>
      <c r="C3489">
        <v>121.10561175337099</v>
      </c>
      <c r="D3489">
        <v>50.8214805083717</v>
      </c>
      <c r="E3489">
        <v>6.2361971835419201</v>
      </c>
      <c r="F3489">
        <v>0.41404115713203599</v>
      </c>
      <c r="G3489">
        <v>0.91870505340168596</v>
      </c>
      <c r="H3489">
        <v>14.9095431931252</v>
      </c>
      <c r="I3489">
        <v>3.5883152173913002</v>
      </c>
    </row>
    <row r="3490" spans="1:9" x14ac:dyDescent="0.25">
      <c r="A3490">
        <v>3488</v>
      </c>
      <c r="B3490">
        <v>41.222089409514702</v>
      </c>
      <c r="C3490">
        <v>151.84789956542701</v>
      </c>
      <c r="D3490">
        <v>62.374079651413197</v>
      </c>
      <c r="E3490">
        <v>23.939057913178502</v>
      </c>
      <c r="F3490">
        <v>0.236099201379213</v>
      </c>
      <c r="G3490">
        <v>0.72529031203719896</v>
      </c>
      <c r="H3490">
        <v>17.9080252479711</v>
      </c>
      <c r="I3490">
        <v>6.92535211267605</v>
      </c>
    </row>
    <row r="3491" spans="1:9" x14ac:dyDescent="0.25">
      <c r="A3491">
        <v>3489</v>
      </c>
      <c r="B3491">
        <v>72.327539467389499</v>
      </c>
      <c r="C3491">
        <v>57.522807017543798</v>
      </c>
      <c r="D3491">
        <v>49.644118994153096</v>
      </c>
      <c r="E3491">
        <v>34.209551762997002</v>
      </c>
      <c r="F3491">
        <v>0.39801473311090202</v>
      </c>
      <c r="G3491">
        <v>0.39793562220698803</v>
      </c>
      <c r="H3491">
        <v>13.931881630374001</v>
      </c>
      <c r="I3491">
        <v>9.2558139534883708</v>
      </c>
    </row>
    <row r="3492" spans="1:9" x14ac:dyDescent="0.25">
      <c r="A3492">
        <v>3490</v>
      </c>
      <c r="B3492">
        <v>61.7620259019426</v>
      </c>
      <c r="C3492">
        <v>155.18465269357301</v>
      </c>
      <c r="D3492">
        <v>46.3082882659387</v>
      </c>
      <c r="E3492">
        <v>14.331227105020201</v>
      </c>
      <c r="F3492">
        <v>0.36034709249853403</v>
      </c>
      <c r="G3492">
        <v>0.84534430822264195</v>
      </c>
      <c r="H3492">
        <v>11.9564474807856</v>
      </c>
      <c r="I3492">
        <v>5.5972594578492698</v>
      </c>
    </row>
    <row r="3493" spans="1:9" x14ac:dyDescent="0.25">
      <c r="A3493">
        <v>3491</v>
      </c>
      <c r="B3493">
        <v>105.297113071371</v>
      </c>
      <c r="C3493">
        <v>172.93096711168999</v>
      </c>
      <c r="D3493">
        <v>29.820483895166799</v>
      </c>
      <c r="E3493">
        <v>14.2026831118116</v>
      </c>
      <c r="F3493">
        <v>0.563796944489526</v>
      </c>
      <c r="G3493">
        <v>0.84025627453885399</v>
      </c>
      <c r="H3493">
        <v>8.4467592592592595</v>
      </c>
      <c r="I3493">
        <v>4.2454976303317498</v>
      </c>
    </row>
    <row r="3494" spans="1:9" x14ac:dyDescent="0.25">
      <c r="A3494">
        <v>3492</v>
      </c>
      <c r="B3494">
        <v>68.164036869239098</v>
      </c>
      <c r="C3494">
        <v>171.37219998296499</v>
      </c>
      <c r="D3494">
        <v>40.8570546498756</v>
      </c>
      <c r="E3494">
        <v>5.6346466766432304</v>
      </c>
      <c r="F3494">
        <v>0.40846003783555201</v>
      </c>
      <c r="G3494">
        <v>0.92879898591758903</v>
      </c>
      <c r="H3494">
        <v>10.621809744779499</v>
      </c>
      <c r="I3494">
        <v>2.82633053221288</v>
      </c>
    </row>
    <row r="3495" spans="1:9" x14ac:dyDescent="0.25">
      <c r="A3495">
        <v>3493</v>
      </c>
      <c r="B3495">
        <v>79.716830580812697</v>
      </c>
      <c r="C3495">
        <v>169.36628873771701</v>
      </c>
      <c r="D3495">
        <v>39.3672807332076</v>
      </c>
      <c r="E3495">
        <v>13.924542556850501</v>
      </c>
      <c r="F3495">
        <v>0.46179382365018401</v>
      </c>
      <c r="G3495">
        <v>0.86446790419912201</v>
      </c>
      <c r="H3495">
        <v>10.730170777988601</v>
      </c>
      <c r="I3495">
        <v>5.3849472674976004</v>
      </c>
    </row>
    <row r="3496" spans="1:9" x14ac:dyDescent="0.25">
      <c r="A3496">
        <v>3494</v>
      </c>
      <c r="B3496">
        <v>58.078252032520297</v>
      </c>
      <c r="C3496">
        <v>156.6025477707</v>
      </c>
      <c r="D3496">
        <v>32.800629513321702</v>
      </c>
      <c r="E3496">
        <v>19.7098414867835</v>
      </c>
      <c r="F3496">
        <v>0.371776829245063</v>
      </c>
      <c r="G3496">
        <v>0.76599892299560601</v>
      </c>
      <c r="H3496">
        <v>6.0223759153783503</v>
      </c>
      <c r="I3496">
        <v>5.5661016949152504</v>
      </c>
    </row>
    <row r="3497" spans="1:9" x14ac:dyDescent="0.25">
      <c r="A3497">
        <v>3495</v>
      </c>
      <c r="B3497">
        <v>51.9083992242279</v>
      </c>
      <c r="C3497">
        <v>128.16462000685499</v>
      </c>
      <c r="D3497">
        <v>35.3998973181778</v>
      </c>
      <c r="E3497">
        <v>8.0038282644112098</v>
      </c>
      <c r="F3497">
        <v>0.32759784300134798</v>
      </c>
      <c r="G3497">
        <v>0.94991909303139999</v>
      </c>
      <c r="H3497">
        <v>7.6419753086419702</v>
      </c>
      <c r="I3497">
        <v>3.2579487690620899</v>
      </c>
    </row>
    <row r="3498" spans="1:9" x14ac:dyDescent="0.25">
      <c r="A3498">
        <v>3496</v>
      </c>
      <c r="B3498">
        <v>73.353711117955001</v>
      </c>
      <c r="C3498">
        <v>86.235142118862996</v>
      </c>
      <c r="D3498">
        <v>38.540645859228498</v>
      </c>
      <c r="E3498">
        <v>25.2636742838476</v>
      </c>
      <c r="F3498">
        <v>0.46159683465747903</v>
      </c>
      <c r="G3498">
        <v>0.662135810268488</v>
      </c>
      <c r="H3498">
        <v>9.6434299814929005</v>
      </c>
      <c r="I3498">
        <v>10.744868035190599</v>
      </c>
    </row>
    <row r="3499" spans="1:9" x14ac:dyDescent="0.25">
      <c r="A3499">
        <v>3497</v>
      </c>
      <c r="B3499">
        <v>68.009002106875997</v>
      </c>
      <c r="C3499">
        <v>167.003609805238</v>
      </c>
      <c r="D3499">
        <v>53.9959276032505</v>
      </c>
      <c r="E3499">
        <v>7.2920358438964703</v>
      </c>
      <c r="F3499">
        <v>0.39725468913248102</v>
      </c>
      <c r="G3499">
        <v>0.91195738529374204</v>
      </c>
      <c r="H3499">
        <v>18.431956668923402</v>
      </c>
      <c r="I3499">
        <v>3.0432873274780401</v>
      </c>
    </row>
    <row r="3500" spans="1:9" x14ac:dyDescent="0.25">
      <c r="A3500">
        <v>3498</v>
      </c>
      <c r="B3500">
        <v>74.733738984473305</v>
      </c>
      <c r="C3500">
        <v>145.92151835407401</v>
      </c>
      <c r="D3500">
        <v>52.5264746179406</v>
      </c>
      <c r="E3500">
        <v>8.3610053811821405</v>
      </c>
      <c r="F3500">
        <v>0.38448169703195001</v>
      </c>
      <c r="G3500">
        <v>0.90074892635417503</v>
      </c>
      <c r="H3500">
        <v>14.093133385951001</v>
      </c>
      <c r="I3500">
        <v>3.9799345692475399</v>
      </c>
    </row>
    <row r="3501" spans="1:9" x14ac:dyDescent="0.25">
      <c r="A3501">
        <v>3499</v>
      </c>
      <c r="B3501">
        <v>32.631250998562003</v>
      </c>
      <c r="C3501">
        <v>179.21866879871999</v>
      </c>
      <c r="D3501">
        <v>53.622325553708798</v>
      </c>
      <c r="E3501">
        <v>7.5459041537751697</v>
      </c>
      <c r="F3501">
        <v>0.24052180841470899</v>
      </c>
      <c r="G3501">
        <v>0.91741032877801199</v>
      </c>
      <c r="H3501">
        <v>15.784780023781201</v>
      </c>
      <c r="I3501">
        <v>2.9579929988331299</v>
      </c>
    </row>
    <row r="3502" spans="1:9" x14ac:dyDescent="0.25">
      <c r="A3502">
        <v>3500</v>
      </c>
      <c r="B3502">
        <v>62.910917261432701</v>
      </c>
      <c r="C3502">
        <v>177.102707098873</v>
      </c>
      <c r="D3502">
        <v>40.727242467586301</v>
      </c>
      <c r="E3502">
        <v>6.9345456219002699</v>
      </c>
      <c r="F3502">
        <v>0.37620687622825399</v>
      </c>
      <c r="G3502">
        <v>0.913277680325562</v>
      </c>
      <c r="H3502">
        <v>11.086749285033299</v>
      </c>
      <c r="I3502">
        <v>2.9583875162548701</v>
      </c>
    </row>
    <row r="3503" spans="1:9" x14ac:dyDescent="0.25">
      <c r="A3503">
        <v>3501</v>
      </c>
      <c r="B3503">
        <v>48.538626354005402</v>
      </c>
      <c r="C3503">
        <v>155.33925399644701</v>
      </c>
      <c r="D3503">
        <v>38.463182277951603</v>
      </c>
      <c r="E3503">
        <v>7.5941842929688503</v>
      </c>
      <c r="F3503">
        <v>0.32248387448333299</v>
      </c>
      <c r="G3503">
        <v>0.90010552548943401</v>
      </c>
      <c r="H3503">
        <v>7.8168050806057598</v>
      </c>
      <c r="I3503">
        <v>3.1311475409836</v>
      </c>
    </row>
    <row r="3504" spans="1:9" x14ac:dyDescent="0.25">
      <c r="A3504">
        <v>3502</v>
      </c>
      <c r="B3504">
        <v>79.395499108734398</v>
      </c>
      <c r="C3504">
        <v>157.484355331774</v>
      </c>
      <c r="D3504">
        <v>32.363321097482597</v>
      </c>
      <c r="E3504">
        <v>6.46739627742949</v>
      </c>
      <c r="F3504">
        <v>0.55717213416270195</v>
      </c>
      <c r="G3504">
        <v>0.91356806493506904</v>
      </c>
      <c r="H3504">
        <v>11.3979511426319</v>
      </c>
      <c r="I3504">
        <v>2.8728423475258902</v>
      </c>
    </row>
    <row r="3505" spans="1:9" x14ac:dyDescent="0.25">
      <c r="A3505">
        <v>3503</v>
      </c>
      <c r="B3505">
        <v>70.186063861533796</v>
      </c>
      <c r="C3505">
        <v>178.642670468044</v>
      </c>
      <c r="D3505">
        <v>42.275171014899897</v>
      </c>
      <c r="E3505">
        <v>5.2244141567684999</v>
      </c>
      <c r="F3505">
        <v>0.41812644115060099</v>
      </c>
      <c r="G3505">
        <v>0.94656643955734998</v>
      </c>
      <c r="H3505">
        <v>12.092838196286401</v>
      </c>
      <c r="I3505">
        <v>2.8356582388840401</v>
      </c>
    </row>
    <row r="3506" spans="1:9" x14ac:dyDescent="0.25">
      <c r="A3506">
        <v>3504</v>
      </c>
      <c r="B3506">
        <v>78.936034553681594</v>
      </c>
      <c r="C3506">
        <v>136.128099759104</v>
      </c>
      <c r="D3506">
        <v>38.523924393327803</v>
      </c>
      <c r="E3506">
        <v>5.4220131411972003</v>
      </c>
      <c r="F3506">
        <v>0.45945152258150901</v>
      </c>
      <c r="G3506">
        <v>0.92714406592427201</v>
      </c>
      <c r="H3506">
        <v>9.9769101595297993</v>
      </c>
      <c r="I3506">
        <v>3.08107410276271</v>
      </c>
    </row>
    <row r="3507" spans="1:9" x14ac:dyDescent="0.25">
      <c r="A3507">
        <v>3505</v>
      </c>
      <c r="B3507">
        <v>89.223340726838401</v>
      </c>
      <c r="C3507">
        <v>140.454772561673</v>
      </c>
      <c r="D3507">
        <v>40.922958979015199</v>
      </c>
      <c r="E3507">
        <v>16.998245172898802</v>
      </c>
      <c r="F3507">
        <v>0.51100589391037898</v>
      </c>
      <c r="G3507">
        <v>0.79816970302222701</v>
      </c>
      <c r="H3507">
        <v>11.9741427768409</v>
      </c>
      <c r="I3507">
        <v>4.56126820908311</v>
      </c>
    </row>
    <row r="3508" spans="1:9" x14ac:dyDescent="0.25">
      <c r="A3508">
        <v>3506</v>
      </c>
      <c r="B3508">
        <v>47.050061459380899</v>
      </c>
      <c r="C3508">
        <v>189.22311998981999</v>
      </c>
      <c r="D3508">
        <v>49.085927100535301</v>
      </c>
      <c r="E3508">
        <v>6.7638548638191498</v>
      </c>
      <c r="F3508">
        <v>0.30512122666298302</v>
      </c>
      <c r="G3508">
        <v>0.93668647604947297</v>
      </c>
      <c r="H3508">
        <v>12.8257790368271</v>
      </c>
      <c r="I3508">
        <v>2.71432092679319</v>
      </c>
    </row>
    <row r="3509" spans="1:9" x14ac:dyDescent="0.25">
      <c r="A3509">
        <v>3507</v>
      </c>
      <c r="B3509">
        <v>91.952092177077006</v>
      </c>
      <c r="C3509">
        <v>174.918641550199</v>
      </c>
      <c r="D3509">
        <v>18.566794019046199</v>
      </c>
      <c r="E3509">
        <v>5.4232007435629601</v>
      </c>
      <c r="F3509">
        <v>0.67333895388910803</v>
      </c>
      <c r="G3509">
        <v>0.93657133230839695</v>
      </c>
      <c r="H3509">
        <v>7.0819838056680098</v>
      </c>
      <c r="I3509">
        <v>2.5323061630218602</v>
      </c>
    </row>
    <row r="3510" spans="1:9" x14ac:dyDescent="0.25">
      <c r="A3510">
        <v>3508</v>
      </c>
      <c r="B3510">
        <v>57.552017608217099</v>
      </c>
      <c r="C3510">
        <v>162.74261992619901</v>
      </c>
      <c r="D3510">
        <v>36.0134669003507</v>
      </c>
      <c r="E3510">
        <v>11.9297553302839</v>
      </c>
      <c r="F3510">
        <v>0.39137655414897199</v>
      </c>
      <c r="G3510">
        <v>0.83883736030759204</v>
      </c>
      <c r="H3510">
        <v>7.1499170812603596</v>
      </c>
      <c r="I3510">
        <v>3.93333333333333</v>
      </c>
    </row>
    <row r="3511" spans="1:9" x14ac:dyDescent="0.25">
      <c r="A3511">
        <v>3509</v>
      </c>
      <c r="B3511">
        <v>49.630889081241499</v>
      </c>
      <c r="C3511">
        <v>159.35776277724199</v>
      </c>
      <c r="D3511">
        <v>39.460335454966597</v>
      </c>
      <c r="E3511">
        <v>26.9276754358883</v>
      </c>
      <c r="F3511">
        <v>0.33290542591025102</v>
      </c>
      <c r="G3511">
        <v>0.75468290061185805</v>
      </c>
      <c r="H3511">
        <v>9.3519553072625694</v>
      </c>
      <c r="I3511">
        <v>9.4534313725490193</v>
      </c>
    </row>
    <row r="3512" spans="1:9" x14ac:dyDescent="0.25">
      <c r="A3512">
        <v>3510</v>
      </c>
      <c r="B3512">
        <v>65.110537334263697</v>
      </c>
      <c r="C3512">
        <v>186.27212438698101</v>
      </c>
      <c r="D3512">
        <v>28.6325041828255</v>
      </c>
      <c r="E3512">
        <v>4.3974916714563896</v>
      </c>
      <c r="F3512">
        <v>0.468553667415535</v>
      </c>
      <c r="G3512">
        <v>0.94873901147192696</v>
      </c>
      <c r="H3512">
        <v>6.9152915291529098</v>
      </c>
      <c r="I3512">
        <v>2.7271736761821699</v>
      </c>
    </row>
    <row r="3513" spans="1:9" x14ac:dyDescent="0.25">
      <c r="A3513">
        <v>3511</v>
      </c>
      <c r="B3513">
        <v>78.975964032508998</v>
      </c>
      <c r="C3513">
        <v>181.88568123258099</v>
      </c>
      <c r="D3513">
        <v>38.917454316779597</v>
      </c>
      <c r="E3513">
        <v>9.7691356742002196</v>
      </c>
      <c r="F3513">
        <v>0.448815256658047</v>
      </c>
      <c r="G3513">
        <v>0.90624295224906903</v>
      </c>
      <c r="H3513">
        <v>10.4544863459037</v>
      </c>
      <c r="I3513">
        <v>3.7400562474889498</v>
      </c>
    </row>
    <row r="3514" spans="1:9" x14ac:dyDescent="0.25">
      <c r="A3514">
        <v>3512</v>
      </c>
      <c r="B3514">
        <v>43.894532931553996</v>
      </c>
      <c r="C3514">
        <v>157.347652455477</v>
      </c>
      <c r="D3514">
        <v>45.962211017420699</v>
      </c>
      <c r="E3514">
        <v>15.843706663570901</v>
      </c>
      <c r="F3514">
        <v>0.28577629871883697</v>
      </c>
      <c r="G3514">
        <v>0.84740140854176405</v>
      </c>
      <c r="H3514">
        <v>12.7034596375617</v>
      </c>
      <c r="I3514">
        <v>6.1504363001745199</v>
      </c>
    </row>
    <row r="3515" spans="1:9" x14ac:dyDescent="0.25">
      <c r="A3515">
        <v>3513</v>
      </c>
      <c r="B3515">
        <v>60.351711378353301</v>
      </c>
      <c r="C3515">
        <v>187.739653026295</v>
      </c>
      <c r="D3515">
        <v>39.6423852851783</v>
      </c>
      <c r="E3515">
        <v>8.5511727033753697</v>
      </c>
      <c r="F3515">
        <v>0.373904608007533</v>
      </c>
      <c r="G3515">
        <v>0.91341308915742603</v>
      </c>
      <c r="H3515">
        <v>10.5360678925035</v>
      </c>
      <c r="I3515">
        <v>3.0016310552927701</v>
      </c>
    </row>
    <row r="3516" spans="1:9" x14ac:dyDescent="0.25">
      <c r="A3516">
        <v>3514</v>
      </c>
      <c r="B3516">
        <v>61.117561507696003</v>
      </c>
      <c r="C3516">
        <v>134.50457348058799</v>
      </c>
      <c r="D3516">
        <v>46.731773520663303</v>
      </c>
      <c r="E3516">
        <v>12.749562140155801</v>
      </c>
      <c r="F3516">
        <v>0.35967914181743099</v>
      </c>
      <c r="G3516">
        <v>0.84996578091213804</v>
      </c>
      <c r="H3516">
        <v>11.1108337493759</v>
      </c>
      <c r="I3516">
        <v>4.6892458100558603</v>
      </c>
    </row>
    <row r="3517" spans="1:9" x14ac:dyDescent="0.25">
      <c r="A3517">
        <v>3515</v>
      </c>
      <c r="B3517">
        <v>102.54446085671999</v>
      </c>
      <c r="C3517">
        <v>152.12471655328699</v>
      </c>
      <c r="D3517">
        <v>20.315112419160499</v>
      </c>
      <c r="E3517">
        <v>7.0005434499977799</v>
      </c>
      <c r="F3517">
        <v>0.67944513025099096</v>
      </c>
      <c r="G3517">
        <v>0.91582551856100203</v>
      </c>
      <c r="H3517">
        <v>6.0362087326943499</v>
      </c>
      <c r="I3517">
        <v>3.2011949215832698</v>
      </c>
    </row>
    <row r="3518" spans="1:9" x14ac:dyDescent="0.25">
      <c r="A3518">
        <v>3516</v>
      </c>
      <c r="B3518">
        <v>79.564640410958901</v>
      </c>
      <c r="C3518">
        <v>105.935779816513</v>
      </c>
      <c r="D3518">
        <v>33.598862112506197</v>
      </c>
      <c r="E3518">
        <v>34.803707934926898</v>
      </c>
      <c r="F3518">
        <v>0.46962392341301601</v>
      </c>
      <c r="G3518">
        <v>0.58727647628454505</v>
      </c>
      <c r="H3518">
        <v>7.2327272727272698</v>
      </c>
      <c r="I3518">
        <v>11.5076142131979</v>
      </c>
    </row>
    <row r="3519" spans="1:9" x14ac:dyDescent="0.25">
      <c r="A3519">
        <v>3517</v>
      </c>
      <c r="B3519">
        <v>58.536947402387803</v>
      </c>
      <c r="C3519">
        <v>143.837252563796</v>
      </c>
      <c r="D3519">
        <v>44.015847491154297</v>
      </c>
      <c r="E3519">
        <v>5.31594010574974</v>
      </c>
      <c r="F3519">
        <v>0.35723895867199801</v>
      </c>
      <c r="G3519">
        <v>0.93426172919455097</v>
      </c>
      <c r="H3519">
        <v>11.163252638112899</v>
      </c>
      <c r="I3519">
        <v>3.1059346607384399</v>
      </c>
    </row>
    <row r="3520" spans="1:9" x14ac:dyDescent="0.25">
      <c r="A3520">
        <v>3518</v>
      </c>
      <c r="B3520">
        <v>55.936401522014798</v>
      </c>
      <c r="C3520">
        <v>158.01597363083101</v>
      </c>
      <c r="D3520">
        <v>48.415092067505803</v>
      </c>
      <c r="E3520">
        <v>15.6978988767227</v>
      </c>
      <c r="F3520">
        <v>0.34358007337423402</v>
      </c>
      <c r="G3520">
        <v>0.84946608519663802</v>
      </c>
      <c r="H3520">
        <v>12.396671289875099</v>
      </c>
      <c r="I3520">
        <v>5.4252026529108299</v>
      </c>
    </row>
    <row r="3521" spans="1:9" x14ac:dyDescent="0.25">
      <c r="A3521">
        <v>3519</v>
      </c>
      <c r="B3521">
        <v>27.946966188049998</v>
      </c>
      <c r="C3521">
        <v>182.98239636570099</v>
      </c>
      <c r="D3521">
        <v>58.266251969335599</v>
      </c>
      <c r="E3521">
        <v>13.032136780116399</v>
      </c>
      <c r="F3521">
        <v>0.16593229006503099</v>
      </c>
      <c r="G3521">
        <v>0.86617734053892803</v>
      </c>
      <c r="H3521">
        <v>15.1181034482758</v>
      </c>
      <c r="I3521">
        <v>5.11292200232828</v>
      </c>
    </row>
    <row r="3522" spans="1:9" x14ac:dyDescent="0.25">
      <c r="A3522">
        <v>3520</v>
      </c>
      <c r="B3522">
        <v>89.329417080885605</v>
      </c>
      <c r="C3522">
        <v>174.78491902834</v>
      </c>
      <c r="D3522">
        <v>36.280191189949598</v>
      </c>
      <c r="E3522">
        <v>7.3037343873415796</v>
      </c>
      <c r="F3522">
        <v>0.47638911680416801</v>
      </c>
      <c r="G3522">
        <v>0.920119113731515</v>
      </c>
      <c r="H3522">
        <v>6.8645714285714199</v>
      </c>
      <c r="I3522">
        <v>3.2293469708890599</v>
      </c>
    </row>
    <row r="3523" spans="1:9" x14ac:dyDescent="0.25">
      <c r="A3523">
        <v>3521</v>
      </c>
      <c r="B3523">
        <v>49.669114047968598</v>
      </c>
      <c r="C3523">
        <v>97.122943805267596</v>
      </c>
      <c r="D3523">
        <v>50.3607420634847</v>
      </c>
      <c r="E3523">
        <v>6.4736031454647502</v>
      </c>
      <c r="F3523">
        <v>0.27622759646869999</v>
      </c>
      <c r="G3523">
        <v>0.89445176999367804</v>
      </c>
      <c r="H3523">
        <v>13.175390266299299</v>
      </c>
      <c r="I3523">
        <v>3.8835479256080099</v>
      </c>
    </row>
    <row r="3524" spans="1:9" x14ac:dyDescent="0.25">
      <c r="A3524">
        <v>3522</v>
      </c>
      <c r="B3524">
        <v>40.099459305634603</v>
      </c>
      <c r="C3524">
        <v>199.868964003511</v>
      </c>
      <c r="D3524">
        <v>43.702113939941199</v>
      </c>
      <c r="E3524">
        <v>7.4894919818896097</v>
      </c>
      <c r="F3524">
        <v>0.27561455014199598</v>
      </c>
      <c r="G3524">
        <v>0.92593522224832103</v>
      </c>
      <c r="H3524">
        <v>11.3507295173961</v>
      </c>
      <c r="I3524">
        <v>3.26551264980026</v>
      </c>
    </row>
    <row r="3525" spans="1:9" x14ac:dyDescent="0.25">
      <c r="A3525">
        <v>3523</v>
      </c>
      <c r="B3525">
        <v>47.049872340425502</v>
      </c>
      <c r="C3525">
        <v>174.79760773130499</v>
      </c>
      <c r="D3525">
        <v>52.0040524503735</v>
      </c>
      <c r="E3525">
        <v>8.0954565726624796</v>
      </c>
      <c r="F3525">
        <v>0.282895439654064</v>
      </c>
      <c r="G3525">
        <v>0.91589202276630799</v>
      </c>
      <c r="H3525">
        <v>14.910771191841899</v>
      </c>
      <c r="I3525">
        <v>3.1054427572086598</v>
      </c>
    </row>
    <row r="3526" spans="1:9" x14ac:dyDescent="0.25">
      <c r="A3526">
        <v>3524</v>
      </c>
      <c r="B3526">
        <v>79.719693918646797</v>
      </c>
      <c r="C3526">
        <v>163.941709111488</v>
      </c>
      <c r="D3526">
        <v>51.297903428389901</v>
      </c>
      <c r="E3526">
        <v>6.3220876086258704</v>
      </c>
      <c r="F3526">
        <v>0.40054167464757501</v>
      </c>
      <c r="G3526">
        <v>0.92589928783300901</v>
      </c>
      <c r="H3526">
        <v>14.6054774241302</v>
      </c>
      <c r="I3526">
        <v>3.0782671134514099</v>
      </c>
    </row>
    <row r="3527" spans="1:9" x14ac:dyDescent="0.25">
      <c r="A3527">
        <v>3525</v>
      </c>
      <c r="B3527">
        <v>78.169948314053599</v>
      </c>
      <c r="C3527">
        <v>139.56827371695101</v>
      </c>
      <c r="D3527">
        <v>34.504650863720002</v>
      </c>
      <c r="E3527">
        <v>7.3120639865010002</v>
      </c>
      <c r="F3527">
        <v>0.48040472911049897</v>
      </c>
      <c r="G3527">
        <v>0.90257843629513601</v>
      </c>
      <c r="H3527">
        <v>8.6961636828644497</v>
      </c>
      <c r="I3527">
        <v>3.16189207195203</v>
      </c>
    </row>
    <row r="3528" spans="1:9" x14ac:dyDescent="0.25">
      <c r="A3528">
        <v>3526</v>
      </c>
      <c r="B3528">
        <v>88.941059482914397</v>
      </c>
      <c r="C3528">
        <v>183.19097778795501</v>
      </c>
      <c r="D3528">
        <v>37.776885179840498</v>
      </c>
      <c r="E3528">
        <v>10.9321865836675</v>
      </c>
      <c r="F3528">
        <v>0.50663593356368397</v>
      </c>
      <c r="G3528">
        <v>0.92427351198022001</v>
      </c>
      <c r="H3528">
        <v>11.4284763805721</v>
      </c>
      <c r="I3528">
        <v>3.6237499999999998</v>
      </c>
    </row>
    <row r="3529" spans="1:9" x14ac:dyDescent="0.25">
      <c r="A3529">
        <v>3527</v>
      </c>
      <c r="B3529">
        <v>91.043804502129305</v>
      </c>
      <c r="C3529">
        <v>184.36371253625501</v>
      </c>
      <c r="D3529">
        <v>34.732973809570503</v>
      </c>
      <c r="E3529">
        <v>4.7855425257731303</v>
      </c>
      <c r="F3529">
        <v>0.488113469377989</v>
      </c>
      <c r="G3529">
        <v>0.95230501972715698</v>
      </c>
      <c r="H3529">
        <v>8.71104608632041</v>
      </c>
      <c r="I3529">
        <v>2.5517410495340802</v>
      </c>
    </row>
    <row r="3530" spans="1:9" x14ac:dyDescent="0.25">
      <c r="A3530">
        <v>3528</v>
      </c>
      <c r="B3530">
        <v>50.4025649566955</v>
      </c>
      <c r="C3530">
        <v>143.882019255789</v>
      </c>
      <c r="D3530">
        <v>41.877686224680502</v>
      </c>
      <c r="E3530">
        <v>7.4077935195414204</v>
      </c>
      <c r="F3530">
        <v>0.32014659939613799</v>
      </c>
      <c r="G3530">
        <v>0.92517701176354405</v>
      </c>
      <c r="H3530">
        <v>9.7778510217534595</v>
      </c>
      <c r="I3530">
        <v>3.5154193675112899</v>
      </c>
    </row>
    <row r="3531" spans="1:9" x14ac:dyDescent="0.25">
      <c r="A3531">
        <v>3529</v>
      </c>
      <c r="B3531">
        <v>74.463855421686702</v>
      </c>
      <c r="C3531">
        <v>131.79519879969899</v>
      </c>
      <c r="D3531">
        <v>43.117697315600999</v>
      </c>
      <c r="E3531">
        <v>24.732058871297699</v>
      </c>
      <c r="F3531">
        <v>0.401834656064322</v>
      </c>
      <c r="G3531">
        <v>0.71004140457567</v>
      </c>
      <c r="H3531">
        <v>10.366792452830101</v>
      </c>
      <c r="I3531">
        <v>9.9879759519038007</v>
      </c>
    </row>
    <row r="3532" spans="1:9" x14ac:dyDescent="0.25">
      <c r="A3532">
        <v>3530</v>
      </c>
      <c r="B3532">
        <v>63.543775100401596</v>
      </c>
      <c r="C3532">
        <v>161.19879187259701</v>
      </c>
      <c r="D3532">
        <v>42.539691484100203</v>
      </c>
      <c r="E3532">
        <v>6.9363942811611397</v>
      </c>
      <c r="F3532">
        <v>0.36854407851616899</v>
      </c>
      <c r="G3532">
        <v>0.918672190488938</v>
      </c>
      <c r="H3532">
        <v>11.237547892720301</v>
      </c>
      <c r="I3532">
        <v>2.7801162557626702</v>
      </c>
    </row>
    <row r="3533" spans="1:9" x14ac:dyDescent="0.25">
      <c r="A3533">
        <v>3531</v>
      </c>
      <c r="B3533">
        <v>41.957314676519097</v>
      </c>
      <c r="C3533">
        <v>196.31706515101601</v>
      </c>
      <c r="D3533">
        <v>39.233144144939203</v>
      </c>
      <c r="E3533">
        <v>5.7341109284443696</v>
      </c>
      <c r="F3533">
        <v>0.265039024023137</v>
      </c>
      <c r="G3533">
        <v>0.93850557231057896</v>
      </c>
      <c r="H3533">
        <v>8.2977762334954797</v>
      </c>
      <c r="I3533">
        <v>2.24764247642476</v>
      </c>
    </row>
    <row r="3534" spans="1:9" x14ac:dyDescent="0.25">
      <c r="A3534">
        <v>3532</v>
      </c>
      <c r="B3534">
        <v>87.535871964679899</v>
      </c>
      <c r="C3534">
        <v>176.64290104486699</v>
      </c>
      <c r="D3534">
        <v>22.2756821930302</v>
      </c>
      <c r="E3534">
        <v>7.9389652470263501</v>
      </c>
      <c r="F3534">
        <v>0.63266511900183597</v>
      </c>
      <c r="G3534">
        <v>0.905852376492286</v>
      </c>
      <c r="H3534">
        <v>5.6147038801906</v>
      </c>
      <c r="I3534">
        <v>2.74860574860574</v>
      </c>
    </row>
    <row r="3535" spans="1:9" x14ac:dyDescent="0.25">
      <c r="A3535">
        <v>3533</v>
      </c>
      <c r="B3535">
        <v>83.977953694245798</v>
      </c>
      <c r="C3535">
        <v>104.354426147287</v>
      </c>
      <c r="D3535">
        <v>33.205833521473501</v>
      </c>
      <c r="E3535">
        <v>12.125626277187401</v>
      </c>
      <c r="F3535">
        <v>0.45682321965421802</v>
      </c>
      <c r="G3535">
        <v>0.81230997736520305</v>
      </c>
      <c r="H3535">
        <v>5.5582010582010497</v>
      </c>
      <c r="I3535">
        <v>5.0776009096077299</v>
      </c>
    </row>
    <row r="3536" spans="1:9" x14ac:dyDescent="0.25">
      <c r="A3536">
        <v>3534</v>
      </c>
      <c r="B3536">
        <v>71.5954245928136</v>
      </c>
      <c r="C3536">
        <v>165.54455503857699</v>
      </c>
      <c r="D3536">
        <v>38.648896602216702</v>
      </c>
      <c r="E3536">
        <v>5.3985218079344</v>
      </c>
      <c r="F3536">
        <v>0.39811415125722499</v>
      </c>
      <c r="G3536">
        <v>0.93235236383647102</v>
      </c>
      <c r="H3536">
        <v>8.8729573010015805</v>
      </c>
      <c r="I3536">
        <v>2.7820337437300502</v>
      </c>
    </row>
    <row r="3537" spans="1:9" x14ac:dyDescent="0.25">
      <c r="A3537">
        <v>3535</v>
      </c>
      <c r="B3537">
        <v>41.2259277423573</v>
      </c>
      <c r="C3537">
        <v>134.671182753164</v>
      </c>
      <c r="D3537">
        <v>38.777035862527299</v>
      </c>
      <c r="E3537">
        <v>10.7751366744113</v>
      </c>
      <c r="F3537">
        <v>0.299049810312561</v>
      </c>
      <c r="G3537">
        <v>0.83130638562470904</v>
      </c>
      <c r="H3537">
        <v>9.7278029812054392</v>
      </c>
      <c r="I3537">
        <v>3.4098896608091498</v>
      </c>
    </row>
    <row r="3538" spans="1:9" x14ac:dyDescent="0.25">
      <c r="A3538">
        <v>3536</v>
      </c>
      <c r="B3538">
        <v>84.390487098295495</v>
      </c>
      <c r="C3538">
        <v>141.91265206812599</v>
      </c>
      <c r="D3538">
        <v>28.3534124913119</v>
      </c>
      <c r="E3538">
        <v>22.2877911155548</v>
      </c>
      <c r="F3538">
        <v>0.52250319639985998</v>
      </c>
      <c r="G3538">
        <v>0.73795503076640301</v>
      </c>
      <c r="H3538">
        <v>5.1655766944114099</v>
      </c>
      <c r="I3538">
        <v>9.3790504898266693</v>
      </c>
    </row>
    <row r="3539" spans="1:9" x14ac:dyDescent="0.25">
      <c r="A3539">
        <v>3537</v>
      </c>
      <c r="B3539">
        <v>40.874325500435098</v>
      </c>
      <c r="C3539">
        <v>165.634311512415</v>
      </c>
      <c r="D3539">
        <v>31.079770454935499</v>
      </c>
      <c r="E3539">
        <v>17.1622507607179</v>
      </c>
      <c r="F3539">
        <v>0.35511963230322902</v>
      </c>
      <c r="G3539">
        <v>0.82373261883633997</v>
      </c>
      <c r="H3539">
        <v>8.7481919789612093</v>
      </c>
      <c r="I3539">
        <v>6.3759590792838798</v>
      </c>
    </row>
    <row r="3540" spans="1:9" x14ac:dyDescent="0.25">
      <c r="A3540">
        <v>3538</v>
      </c>
      <c r="B3540">
        <v>84.103096486816497</v>
      </c>
      <c r="C3540">
        <v>194.100558659217</v>
      </c>
      <c r="D3540">
        <v>27.777502042750701</v>
      </c>
      <c r="E3540">
        <v>10.0791163566584</v>
      </c>
      <c r="F3540">
        <v>0.47758445700423302</v>
      </c>
      <c r="G3540">
        <v>0.89081187522184602</v>
      </c>
      <c r="H3540">
        <v>4.68483412322274</v>
      </c>
      <c r="I3540">
        <v>3.5232887808829401</v>
      </c>
    </row>
    <row r="3541" spans="1:9" x14ac:dyDescent="0.25">
      <c r="A3541">
        <v>3539</v>
      </c>
      <c r="B3541">
        <v>104.34461746784</v>
      </c>
      <c r="C3541">
        <v>181.30182336182301</v>
      </c>
      <c r="D3541">
        <v>15.809020106936201</v>
      </c>
      <c r="E3541">
        <v>5.6018393632438999</v>
      </c>
      <c r="F3541">
        <v>0.73327375343677204</v>
      </c>
      <c r="G3541">
        <v>0.95069070975708603</v>
      </c>
      <c r="H3541">
        <v>5.8725274725274703</v>
      </c>
      <c r="I3541">
        <v>2.7082046757829699</v>
      </c>
    </row>
    <row r="3542" spans="1:9" x14ac:dyDescent="0.25">
      <c r="A3542">
        <v>3540</v>
      </c>
      <c r="B3542">
        <v>50.641134085212997</v>
      </c>
      <c r="C3542">
        <v>143.29392768277799</v>
      </c>
      <c r="D3542">
        <v>46.335329714288903</v>
      </c>
      <c r="E3542">
        <v>4.4587007802047598</v>
      </c>
      <c r="F3542">
        <v>0.307372850517452</v>
      </c>
      <c r="G3542">
        <v>0.94675164927327704</v>
      </c>
      <c r="H3542">
        <v>11.286330049261</v>
      </c>
      <c r="I3542">
        <v>3.1241661286851699</v>
      </c>
    </row>
    <row r="3543" spans="1:9" x14ac:dyDescent="0.25">
      <c r="A3543">
        <v>3541</v>
      </c>
      <c r="B3543">
        <v>50.274005080440297</v>
      </c>
      <c r="C3543">
        <v>120.81611362997999</v>
      </c>
      <c r="D3543">
        <v>57.102401587694303</v>
      </c>
      <c r="E3543">
        <v>4.5893927715860601</v>
      </c>
      <c r="F3543">
        <v>0.27987678704090102</v>
      </c>
      <c r="G3543">
        <v>0.936976676659112</v>
      </c>
      <c r="H3543">
        <v>15.656532988357</v>
      </c>
      <c r="I3543">
        <v>2.9285013089005201</v>
      </c>
    </row>
    <row r="3544" spans="1:9" x14ac:dyDescent="0.25">
      <c r="A3544">
        <v>3542</v>
      </c>
      <c r="B3544">
        <v>106.63816793893101</v>
      </c>
      <c r="C3544">
        <v>192.72531142805499</v>
      </c>
      <c r="D3544">
        <v>33.028993457425699</v>
      </c>
      <c r="E3544">
        <v>4.3328502515128404</v>
      </c>
      <c r="F3544">
        <v>0.51491577157555102</v>
      </c>
      <c r="G3544">
        <v>0.95806408122380105</v>
      </c>
      <c r="H3544">
        <v>9.8188559322033893</v>
      </c>
      <c r="I3544">
        <v>2.6047247023809499</v>
      </c>
    </row>
    <row r="3545" spans="1:9" x14ac:dyDescent="0.25">
      <c r="A3545">
        <v>3543</v>
      </c>
      <c r="B3545">
        <v>57.045146137787</v>
      </c>
      <c r="C3545">
        <v>117.022556390977</v>
      </c>
      <c r="D3545">
        <v>39.539544710905403</v>
      </c>
      <c r="E3545">
        <v>37.676113860854201</v>
      </c>
      <c r="F3545">
        <v>0.367090219200924</v>
      </c>
      <c r="G3545">
        <v>0.61462107004349797</v>
      </c>
      <c r="H3545">
        <v>10.213733075435201</v>
      </c>
      <c r="I3545">
        <v>12.1141304347826</v>
      </c>
    </row>
    <row r="3546" spans="1:9" x14ac:dyDescent="0.25">
      <c r="A3546">
        <v>3544</v>
      </c>
      <c r="B3546">
        <v>74.238668271159199</v>
      </c>
      <c r="C3546">
        <v>136.87502479666699</v>
      </c>
      <c r="D3546">
        <v>47.039122740309402</v>
      </c>
      <c r="E3546">
        <v>25.870287397280499</v>
      </c>
      <c r="F3546">
        <v>0.428292017266791</v>
      </c>
      <c r="G3546">
        <v>0.73438763601777701</v>
      </c>
      <c r="H3546">
        <v>16.883895131086099</v>
      </c>
      <c r="I3546">
        <v>9.8258877434135101</v>
      </c>
    </row>
    <row r="3547" spans="1:9" x14ac:dyDescent="0.25">
      <c r="A3547">
        <v>3545</v>
      </c>
      <c r="B3547">
        <v>77.563384712173601</v>
      </c>
      <c r="C3547">
        <v>158.519466155434</v>
      </c>
      <c r="D3547">
        <v>38.5898098170845</v>
      </c>
      <c r="E3547">
        <v>2.9554452608040598</v>
      </c>
      <c r="F3547">
        <v>0.48111417691911601</v>
      </c>
      <c r="G3547">
        <v>0.968549982359031</v>
      </c>
      <c r="H3547">
        <v>13.9939698492462</v>
      </c>
      <c r="I3547">
        <v>2.3771301555939699</v>
      </c>
    </row>
    <row r="3548" spans="1:9" x14ac:dyDescent="0.25">
      <c r="A3548">
        <v>3546</v>
      </c>
      <c r="B3548">
        <v>44.9075133485888</v>
      </c>
      <c r="C3548">
        <v>167.24727932285299</v>
      </c>
      <c r="D3548">
        <v>45.974395484007701</v>
      </c>
      <c r="E3548">
        <v>14.472937005182001</v>
      </c>
      <c r="F3548">
        <v>0.28740006283688802</v>
      </c>
      <c r="G3548">
        <v>0.85825438837503298</v>
      </c>
      <c r="H3548">
        <v>10.453775582215901</v>
      </c>
      <c r="I3548">
        <v>5.0256744995648299</v>
      </c>
    </row>
    <row r="3549" spans="1:9" x14ac:dyDescent="0.25">
      <c r="A3549">
        <v>3547</v>
      </c>
      <c r="B3549">
        <v>41.269352732699097</v>
      </c>
      <c r="C3549">
        <v>174.68386451336201</v>
      </c>
      <c r="D3549">
        <v>41.642715943980598</v>
      </c>
      <c r="E3549">
        <v>11.870766462379301</v>
      </c>
      <c r="F3549">
        <v>0.27403374829412602</v>
      </c>
      <c r="G3549">
        <v>0.85654678542569795</v>
      </c>
      <c r="H3549">
        <v>9.6744525547445193</v>
      </c>
      <c r="I3549">
        <v>3.6878279118572901</v>
      </c>
    </row>
    <row r="3550" spans="1:9" x14ac:dyDescent="0.25">
      <c r="A3550">
        <v>3548</v>
      </c>
      <c r="B3550">
        <v>57.171953578336499</v>
      </c>
      <c r="C3550">
        <v>185.61251454212999</v>
      </c>
      <c r="D3550">
        <v>42.630312506516397</v>
      </c>
      <c r="E3550">
        <v>5.9791927545336803</v>
      </c>
      <c r="F3550">
        <v>0.369582751772772</v>
      </c>
      <c r="G3550">
        <v>0.92759453611109</v>
      </c>
      <c r="H3550">
        <v>12.473860589812301</v>
      </c>
      <c r="I3550">
        <v>2.6388485024716402</v>
      </c>
    </row>
    <row r="3551" spans="1:9" x14ac:dyDescent="0.25">
      <c r="A3551">
        <v>3549</v>
      </c>
      <c r="B3551">
        <v>72.574913561275395</v>
      </c>
      <c r="C3551">
        <v>109.018396390142</v>
      </c>
      <c r="D3551">
        <v>36.3387651431743</v>
      </c>
      <c r="E3551">
        <v>5.0153141500177902</v>
      </c>
      <c r="F3551">
        <v>0.42064385284691003</v>
      </c>
      <c r="G3551">
        <v>0.92485437593545805</v>
      </c>
      <c r="H3551">
        <v>7.8201754385964897</v>
      </c>
      <c r="I3551">
        <v>3.3709047189660302</v>
      </c>
    </row>
    <row r="3552" spans="1:9" x14ac:dyDescent="0.25">
      <c r="A3552">
        <v>3550</v>
      </c>
      <c r="B3552">
        <v>60.785959356030602</v>
      </c>
      <c r="C3552">
        <v>186.82386845228001</v>
      </c>
      <c r="D3552">
        <v>46.525488787889401</v>
      </c>
      <c r="E3552">
        <v>4.2972026135113399</v>
      </c>
      <c r="F3552">
        <v>0.34713688289359002</v>
      </c>
      <c r="G3552">
        <v>0.955710130358424</v>
      </c>
      <c r="H3552">
        <v>10.6886486486486</v>
      </c>
      <c r="I3552">
        <v>2.1896158568672099</v>
      </c>
    </row>
    <row r="3553" spans="1:9" x14ac:dyDescent="0.25">
      <c r="A3553">
        <v>3551</v>
      </c>
      <c r="B3553">
        <v>49.6939398343264</v>
      </c>
      <c r="C3553">
        <v>154.084699685668</v>
      </c>
      <c r="D3553">
        <v>38.420581796556803</v>
      </c>
      <c r="E3553">
        <v>8.6402579828076895</v>
      </c>
      <c r="F3553">
        <v>0.32386912703015902</v>
      </c>
      <c r="G3553">
        <v>0.88246518579431799</v>
      </c>
      <c r="H3553">
        <v>8.3389626055488506</v>
      </c>
      <c r="I3553">
        <v>3.8344311377245499</v>
      </c>
    </row>
    <row r="3554" spans="1:9" x14ac:dyDescent="0.25">
      <c r="A3554">
        <v>3552</v>
      </c>
      <c r="B3554">
        <v>66.988518943742804</v>
      </c>
      <c r="C3554">
        <v>168.93385214007699</v>
      </c>
      <c r="D3554">
        <v>30.765833616464</v>
      </c>
      <c r="E3554">
        <v>20.467976201403498</v>
      </c>
      <c r="F3554">
        <v>0.42815439682171202</v>
      </c>
      <c r="G3554">
        <v>0.77418326191447895</v>
      </c>
      <c r="H3554">
        <v>6.7487266553480403</v>
      </c>
      <c r="I3554">
        <v>6.8738317757009302</v>
      </c>
    </row>
    <row r="3555" spans="1:9" x14ac:dyDescent="0.25">
      <c r="A3555">
        <v>3553</v>
      </c>
      <c r="B3555">
        <v>67.855377906976699</v>
      </c>
      <c r="C3555">
        <v>174.867324675324</v>
      </c>
      <c r="D3555">
        <v>41.713330216352503</v>
      </c>
      <c r="E3555">
        <v>13.8502138665716</v>
      </c>
      <c r="F3555">
        <v>0.37749722945359998</v>
      </c>
      <c r="G3555">
        <v>0.85109016312907304</v>
      </c>
      <c r="H3555">
        <v>9.0007087172218192</v>
      </c>
      <c r="I3555">
        <v>4.5088757396449699</v>
      </c>
    </row>
    <row r="3556" spans="1:9" x14ac:dyDescent="0.25">
      <c r="A3556">
        <v>3554</v>
      </c>
      <c r="B3556">
        <v>135.756093023255</v>
      </c>
      <c r="C3556">
        <v>177.427714042914</v>
      </c>
      <c r="D3556">
        <v>26.508351933524501</v>
      </c>
      <c r="E3556">
        <v>5.9142282041651502</v>
      </c>
      <c r="F3556">
        <v>0.73588328890870902</v>
      </c>
      <c r="G3556">
        <v>0.93848438808404999</v>
      </c>
      <c r="H3556">
        <v>7.6245872491744899</v>
      </c>
      <c r="I3556">
        <v>2.9142689371696999</v>
      </c>
    </row>
    <row r="3557" spans="1:9" x14ac:dyDescent="0.25">
      <c r="A3557">
        <v>3555</v>
      </c>
      <c r="B3557">
        <v>64.169254070427797</v>
      </c>
      <c r="C3557">
        <v>126.11822376009199</v>
      </c>
      <c r="D3557">
        <v>56.466555597961403</v>
      </c>
      <c r="E3557">
        <v>18.6857371707003</v>
      </c>
      <c r="F3557">
        <v>0.35587088092957497</v>
      </c>
      <c r="G3557">
        <v>0.75560575256389195</v>
      </c>
      <c r="H3557">
        <v>24.032748538011599</v>
      </c>
      <c r="I3557">
        <v>5.8962722852512099</v>
      </c>
    </row>
    <row r="3558" spans="1:9" x14ac:dyDescent="0.25">
      <c r="A3558">
        <v>3556</v>
      </c>
      <c r="B3558">
        <v>72.8068236424795</v>
      </c>
      <c r="C3558">
        <v>188.733979262281</v>
      </c>
      <c r="D3558">
        <v>51.577468665160502</v>
      </c>
      <c r="E3558">
        <v>4.1827163990768899</v>
      </c>
      <c r="F3558">
        <v>0.39431409514474203</v>
      </c>
      <c r="G3558">
        <v>0.95738908552035995</v>
      </c>
      <c r="H3558">
        <v>15.8820083682008</v>
      </c>
      <c r="I3558">
        <v>2.57859230942208</v>
      </c>
    </row>
    <row r="3559" spans="1:9" x14ac:dyDescent="0.25">
      <c r="A3559">
        <v>3557</v>
      </c>
      <c r="B3559">
        <v>45.639473166896003</v>
      </c>
      <c r="C3559">
        <v>177.96683426803301</v>
      </c>
      <c r="D3559">
        <v>35.2799843241784</v>
      </c>
      <c r="E3559">
        <v>9.7038395024079893</v>
      </c>
      <c r="F3559">
        <v>0.31941459756613699</v>
      </c>
      <c r="G3559">
        <v>0.90711555982413306</v>
      </c>
      <c r="H3559">
        <v>8.1499227202472895</v>
      </c>
      <c r="I3559">
        <v>3.1124236252545798</v>
      </c>
    </row>
    <row r="3560" spans="1:9" x14ac:dyDescent="0.25">
      <c r="A3560">
        <v>3558</v>
      </c>
      <c r="B3560">
        <v>42.4814886232163</v>
      </c>
      <c r="C3560">
        <v>170.77259134052699</v>
      </c>
      <c r="D3560">
        <v>49.546625325986703</v>
      </c>
      <c r="E3560">
        <v>7.7756518168500897</v>
      </c>
      <c r="F3560">
        <v>0.26775664178430397</v>
      </c>
      <c r="G3560">
        <v>0.90463758217651702</v>
      </c>
      <c r="H3560">
        <v>13.1280752532561</v>
      </c>
      <c r="I3560">
        <v>3.1537494763301201</v>
      </c>
    </row>
    <row r="3561" spans="1:9" x14ac:dyDescent="0.25">
      <c r="A3561">
        <v>3559</v>
      </c>
      <c r="B3561">
        <v>49.157928942807601</v>
      </c>
      <c r="C3561">
        <v>201.81084722924001</v>
      </c>
      <c r="D3561">
        <v>36.301999888506501</v>
      </c>
      <c r="E3561">
        <v>5.4059531635091602</v>
      </c>
      <c r="F3561">
        <v>0.35037113447395102</v>
      </c>
      <c r="G3561">
        <v>0.94388035029626904</v>
      </c>
      <c r="H3561">
        <v>9.7413522012578593</v>
      </c>
      <c r="I3561">
        <v>2.3431707317073101</v>
      </c>
    </row>
    <row r="3562" spans="1:9" x14ac:dyDescent="0.25">
      <c r="A3562">
        <v>3560</v>
      </c>
      <c r="B3562">
        <v>44.555456331487697</v>
      </c>
      <c r="C3562">
        <v>159.37291666666599</v>
      </c>
      <c r="D3562">
        <v>50.324033546535198</v>
      </c>
      <c r="E3562">
        <v>20.218828782260999</v>
      </c>
      <c r="F3562">
        <v>0.26291132353043201</v>
      </c>
      <c r="G3562">
        <v>0.77696430628059299</v>
      </c>
      <c r="H3562">
        <v>13.4438608010505</v>
      </c>
      <c r="I3562">
        <v>7.1647727272727204</v>
      </c>
    </row>
    <row r="3563" spans="1:9" x14ac:dyDescent="0.25">
      <c r="A3563">
        <v>3561</v>
      </c>
      <c r="B3563">
        <v>107.559082892416</v>
      </c>
      <c r="C3563">
        <v>204.03773859827999</v>
      </c>
      <c r="D3563">
        <v>23.3373943662552</v>
      </c>
      <c r="E3563">
        <v>3.9497640718349301</v>
      </c>
      <c r="F3563">
        <v>0.61837096714903705</v>
      </c>
      <c r="G3563">
        <v>0.95611529337603496</v>
      </c>
      <c r="H3563">
        <v>4.5842271293375303</v>
      </c>
      <c r="I3563">
        <v>2.3588721162062001</v>
      </c>
    </row>
    <row r="3564" spans="1:9" x14ac:dyDescent="0.25">
      <c r="A3564">
        <v>3562</v>
      </c>
      <c r="B3564">
        <v>73.581886726284395</v>
      </c>
      <c r="C3564">
        <v>172.15649606299201</v>
      </c>
      <c r="D3564">
        <v>36.439370706190701</v>
      </c>
      <c r="E3564">
        <v>6.8848878020838997</v>
      </c>
      <c r="F3564">
        <v>0.44103020247867197</v>
      </c>
      <c r="G3564">
        <v>0.92353400748837</v>
      </c>
      <c r="H3564">
        <v>6.5199847735059002</v>
      </c>
      <c r="I3564">
        <v>3.0425594364543498</v>
      </c>
    </row>
    <row r="3565" spans="1:9" x14ac:dyDescent="0.25">
      <c r="A3565">
        <v>3563</v>
      </c>
      <c r="B3565">
        <v>52.185209003215398</v>
      </c>
      <c r="C3565">
        <v>147.37085860942599</v>
      </c>
      <c r="D3565">
        <v>49.814830315653801</v>
      </c>
      <c r="E3565">
        <v>10.852481948516999</v>
      </c>
      <c r="F3565">
        <v>0.32217414546736201</v>
      </c>
      <c r="G3565">
        <v>0.875586666518132</v>
      </c>
      <c r="H3565">
        <v>14.500904159132</v>
      </c>
      <c r="I3565">
        <v>4.7875239514583701</v>
      </c>
    </row>
    <row r="3566" spans="1:9" x14ac:dyDescent="0.25">
      <c r="A3566">
        <v>3564</v>
      </c>
      <c r="B3566">
        <v>61.333096590909001</v>
      </c>
      <c r="C3566">
        <v>159.236363636363</v>
      </c>
      <c r="D3566">
        <v>43.056522767596</v>
      </c>
      <c r="E3566">
        <v>9.13792075495261</v>
      </c>
      <c r="F3566">
        <v>0.41250791903174</v>
      </c>
      <c r="G3566">
        <v>0.89229141693014102</v>
      </c>
      <c r="H3566">
        <v>13.9926590538336</v>
      </c>
      <c r="I3566">
        <v>3.7412670219064501</v>
      </c>
    </row>
    <row r="3567" spans="1:9" x14ac:dyDescent="0.25">
      <c r="A3567">
        <v>3565</v>
      </c>
      <c r="B3567">
        <v>27.8446585530764</v>
      </c>
      <c r="C3567">
        <v>136.59281740010101</v>
      </c>
      <c r="D3567">
        <v>32.112031824474798</v>
      </c>
      <c r="E3567">
        <v>16.328976133746501</v>
      </c>
      <c r="F3567">
        <v>0.242362063638036</v>
      </c>
      <c r="G3567">
        <v>0.76768824040094696</v>
      </c>
      <c r="H3567">
        <v>6.4513698630136904</v>
      </c>
      <c r="I3567">
        <v>5.9496910856134102</v>
      </c>
    </row>
    <row r="3568" spans="1:9" x14ac:dyDescent="0.25">
      <c r="A3568">
        <v>3566</v>
      </c>
      <c r="B3568">
        <v>77.632412523020193</v>
      </c>
      <c r="C3568">
        <v>120.370962016329</v>
      </c>
      <c r="D3568">
        <v>37.461967520546203</v>
      </c>
      <c r="E3568">
        <v>6.0798673664257299</v>
      </c>
      <c r="F3568">
        <v>0.48434997933791801</v>
      </c>
      <c r="G3568">
        <v>0.92827931637479599</v>
      </c>
      <c r="H3568">
        <v>9.9262934089298298</v>
      </c>
      <c r="I3568">
        <v>3.39763020115734</v>
      </c>
    </row>
    <row r="3569" spans="1:9" x14ac:dyDescent="0.25">
      <c r="A3569">
        <v>3567</v>
      </c>
      <c r="B3569">
        <v>44.262506628955201</v>
      </c>
      <c r="C3569">
        <v>157.37973066482101</v>
      </c>
      <c r="D3569">
        <v>26.125806952971502</v>
      </c>
      <c r="E3569">
        <v>7.3559303291068501</v>
      </c>
      <c r="F3569">
        <v>0.38110929677722299</v>
      </c>
      <c r="G3569">
        <v>0.90726471615688997</v>
      </c>
      <c r="H3569">
        <v>6.7468706536856704</v>
      </c>
      <c r="I3569">
        <v>3.0698780235683198</v>
      </c>
    </row>
    <row r="3570" spans="1:9" x14ac:dyDescent="0.25">
      <c r="A3570">
        <v>3568</v>
      </c>
      <c r="B3570">
        <v>41.575488232348498</v>
      </c>
      <c r="C3570">
        <v>150.94262956241101</v>
      </c>
      <c r="D3570">
        <v>37.743204410877397</v>
      </c>
      <c r="E3570">
        <v>6.9527567420696297</v>
      </c>
      <c r="F3570">
        <v>0.25331468420075598</v>
      </c>
      <c r="G3570">
        <v>0.88524378632719702</v>
      </c>
      <c r="H3570">
        <v>7.0437566702241199</v>
      </c>
      <c r="I3570">
        <v>2.8329749103942601</v>
      </c>
    </row>
    <row r="3571" spans="1:9" x14ac:dyDescent="0.25">
      <c r="A3571">
        <v>3569</v>
      </c>
      <c r="B3571">
        <v>112.01348452344401</v>
      </c>
      <c r="C3571">
        <v>133.58365839704501</v>
      </c>
      <c r="D3571">
        <v>39.344760951852102</v>
      </c>
      <c r="E3571">
        <v>7.9419350308935499</v>
      </c>
      <c r="F3571">
        <v>0.51868454151171595</v>
      </c>
      <c r="G3571">
        <v>0.88941565373260001</v>
      </c>
      <c r="H3571">
        <v>13.103379721669899</v>
      </c>
      <c r="I3571">
        <v>3.3096788194444402</v>
      </c>
    </row>
    <row r="3572" spans="1:9" x14ac:dyDescent="0.25">
      <c r="A3572">
        <v>3570</v>
      </c>
      <c r="B3572">
        <v>55.681719260065201</v>
      </c>
      <c r="C3572">
        <v>172.01296758104701</v>
      </c>
      <c r="D3572">
        <v>50.360533531292397</v>
      </c>
      <c r="E3572">
        <v>12.574787095045499</v>
      </c>
      <c r="F3572">
        <v>0.33942383257781</v>
      </c>
      <c r="G3572">
        <v>0.87220244841011596</v>
      </c>
      <c r="H3572">
        <v>15.155058464667</v>
      </c>
      <c r="I3572">
        <v>4.5383228133453501</v>
      </c>
    </row>
    <row r="3573" spans="1:9" x14ac:dyDescent="0.25">
      <c r="A3573">
        <v>3571</v>
      </c>
      <c r="B3573">
        <v>46.317233940556001</v>
      </c>
      <c r="C3573">
        <v>153.55453533667199</v>
      </c>
      <c r="D3573">
        <v>48.814705690230603</v>
      </c>
      <c r="E3573">
        <v>12.547943066449101</v>
      </c>
      <c r="F3573">
        <v>0.28982323854464098</v>
      </c>
      <c r="G3573">
        <v>0.84240817033722404</v>
      </c>
      <c r="H3573">
        <v>12.0108481262327</v>
      </c>
      <c r="I3573">
        <v>4.2317961165048503</v>
      </c>
    </row>
    <row r="3574" spans="1:9" x14ac:dyDescent="0.25">
      <c r="A3574">
        <v>3572</v>
      </c>
      <c r="B3574">
        <v>56.1969472122111</v>
      </c>
      <c r="C3574">
        <v>163.10145129779499</v>
      </c>
      <c r="D3574">
        <v>37.655538520735803</v>
      </c>
      <c r="E3574">
        <v>4.4793225983855898</v>
      </c>
      <c r="F3574">
        <v>0.37004227616600299</v>
      </c>
      <c r="G3574">
        <v>0.94250341380222702</v>
      </c>
      <c r="H3574">
        <v>9.5289256198347108</v>
      </c>
      <c r="I3574">
        <v>2.4986817325800299</v>
      </c>
    </row>
    <row r="3575" spans="1:9" x14ac:dyDescent="0.25">
      <c r="A3575">
        <v>3573</v>
      </c>
      <c r="B3575">
        <v>55.003312355084397</v>
      </c>
      <c r="C3575">
        <v>153.62720950449099</v>
      </c>
      <c r="D3575">
        <v>40.742699565510499</v>
      </c>
      <c r="E3575">
        <v>21.9634402075324</v>
      </c>
      <c r="F3575">
        <v>0.33018333503362302</v>
      </c>
      <c r="G3575">
        <v>0.79653469115729603</v>
      </c>
      <c r="H3575">
        <v>8.8890306122448894</v>
      </c>
      <c r="I3575">
        <v>10.695742904841399</v>
      </c>
    </row>
    <row r="3576" spans="1:9" x14ac:dyDescent="0.25">
      <c r="A3576">
        <v>3574</v>
      </c>
      <c r="B3576">
        <v>44.149656443773999</v>
      </c>
      <c r="C3576">
        <v>131.67294984291999</v>
      </c>
      <c r="D3576">
        <v>38.420504088188103</v>
      </c>
      <c r="E3576">
        <v>24.427422021390601</v>
      </c>
      <c r="F3576">
        <v>0.28644747883188598</v>
      </c>
      <c r="G3576">
        <v>0.76785150099451605</v>
      </c>
      <c r="H3576">
        <v>8.2528052805280492</v>
      </c>
      <c r="I3576">
        <v>11.674433450366999</v>
      </c>
    </row>
    <row r="3577" spans="1:9" x14ac:dyDescent="0.25">
      <c r="A3577">
        <v>3575</v>
      </c>
      <c r="B3577">
        <v>56.525335775335698</v>
      </c>
      <c r="C3577">
        <v>173.265328322784</v>
      </c>
      <c r="D3577">
        <v>48.098752610434602</v>
      </c>
      <c r="E3577">
        <v>8.4909494944579897</v>
      </c>
      <c r="F3577">
        <v>0.347208513541991</v>
      </c>
      <c r="G3577">
        <v>0.91660179373619199</v>
      </c>
      <c r="H3577">
        <v>14.860813704496699</v>
      </c>
      <c r="I3577">
        <v>3.4488802336903599</v>
      </c>
    </row>
    <row r="3578" spans="1:9" x14ac:dyDescent="0.25">
      <c r="A3578">
        <v>3576</v>
      </c>
      <c r="B3578">
        <v>43.5892249865759</v>
      </c>
      <c r="C3578">
        <v>135.65735060213501</v>
      </c>
      <c r="D3578">
        <v>29.875840658731999</v>
      </c>
      <c r="E3578">
        <v>13.4011765899801</v>
      </c>
      <c r="F3578">
        <v>0.33110614212331801</v>
      </c>
      <c r="G3578">
        <v>0.81383774829062805</v>
      </c>
      <c r="H3578">
        <v>6.8978153629316399</v>
      </c>
      <c r="I3578">
        <v>4.7442985487214901</v>
      </c>
    </row>
    <row r="3579" spans="1:9" x14ac:dyDescent="0.25">
      <c r="A3579">
        <v>3577</v>
      </c>
      <c r="B3579">
        <v>64.869441277080895</v>
      </c>
      <c r="C3579">
        <v>172.939022263558</v>
      </c>
      <c r="D3579">
        <v>38.082818363462899</v>
      </c>
      <c r="E3579">
        <v>7.2995900885750498</v>
      </c>
      <c r="F3579">
        <v>0.38297231633738499</v>
      </c>
      <c r="G3579">
        <v>0.92562901674713605</v>
      </c>
      <c r="H3579">
        <v>11.0404234841193</v>
      </c>
      <c r="I3579">
        <v>3.3832897033158802</v>
      </c>
    </row>
    <row r="3580" spans="1:9" x14ac:dyDescent="0.25">
      <c r="A3580">
        <v>3578</v>
      </c>
      <c r="B3580">
        <v>46.911598746081502</v>
      </c>
      <c r="C3580">
        <v>155.14082264484699</v>
      </c>
      <c r="D3580">
        <v>34.392635698444998</v>
      </c>
      <c r="E3580">
        <v>14.9969950974713</v>
      </c>
      <c r="F3580">
        <v>0.330564092043859</v>
      </c>
      <c r="G3580">
        <v>0.82449226581338497</v>
      </c>
      <c r="H3580">
        <v>7.8666361136571901</v>
      </c>
      <c r="I3580">
        <v>4.6440373563218298</v>
      </c>
    </row>
    <row r="3581" spans="1:9" x14ac:dyDescent="0.25">
      <c r="A3581">
        <v>3579</v>
      </c>
      <c r="B3581">
        <v>103.867943262411</v>
      </c>
      <c r="C3581">
        <v>175.46229840411999</v>
      </c>
      <c r="D3581">
        <v>32.329106910710998</v>
      </c>
      <c r="E3581">
        <v>8.1489588008222302</v>
      </c>
      <c r="F3581">
        <v>0.52737421836695297</v>
      </c>
      <c r="G3581">
        <v>0.92080636472882105</v>
      </c>
      <c r="H3581">
        <v>6.8123893805309699</v>
      </c>
      <c r="I3581">
        <v>3.0171037628278201</v>
      </c>
    </row>
    <row r="3582" spans="1:9" x14ac:dyDescent="0.25">
      <c r="A3582">
        <v>3580</v>
      </c>
      <c r="B3582">
        <v>54.197770293810201</v>
      </c>
      <c r="C3582">
        <v>107.571163653222</v>
      </c>
      <c r="D3582">
        <v>25.606992663950098</v>
      </c>
      <c r="E3582">
        <v>11.5293560320795</v>
      </c>
      <c r="F3582">
        <v>0.41984367849798998</v>
      </c>
      <c r="G3582">
        <v>0.83007007734846405</v>
      </c>
      <c r="H3582">
        <v>6.6605367793240502</v>
      </c>
      <c r="I3582">
        <v>4.5983112183353398</v>
      </c>
    </row>
    <row r="3583" spans="1:9" x14ac:dyDescent="0.25">
      <c r="A3583">
        <v>3581</v>
      </c>
      <c r="B3583">
        <v>89.922051773729606</v>
      </c>
      <c r="C3583">
        <v>90.832939787485202</v>
      </c>
      <c r="D3583">
        <v>34.272211129577002</v>
      </c>
      <c r="E3583">
        <v>30.381604897002699</v>
      </c>
      <c r="F3583">
        <v>0.47508914915063499</v>
      </c>
      <c r="G3583">
        <v>0.53500423431961697</v>
      </c>
      <c r="H3583">
        <v>6.6704260651628999</v>
      </c>
      <c r="I3583">
        <v>10.2591170825335</v>
      </c>
    </row>
    <row r="3584" spans="1:9" x14ac:dyDescent="0.25">
      <c r="A3584">
        <v>3582</v>
      </c>
      <c r="B3584">
        <v>71.369029035279397</v>
      </c>
      <c r="C3584">
        <v>188.78629900904701</v>
      </c>
      <c r="D3584">
        <v>25.896216771016299</v>
      </c>
      <c r="E3584">
        <v>8.3815076175782508</v>
      </c>
      <c r="F3584">
        <v>0.56503548430030803</v>
      </c>
      <c r="G3584">
        <v>0.90311156727647501</v>
      </c>
      <c r="H3584">
        <v>9.8952062430323302</v>
      </c>
      <c r="I3584">
        <v>2.9592430858806398</v>
      </c>
    </row>
    <row r="3585" spans="1:9" x14ac:dyDescent="0.25">
      <c r="A3585">
        <v>3583</v>
      </c>
      <c r="B3585">
        <v>51.865519583427599</v>
      </c>
      <c r="C3585">
        <v>183.65413836767499</v>
      </c>
      <c r="D3585">
        <v>36.664185743092098</v>
      </c>
      <c r="E3585">
        <v>4.2303435706794099</v>
      </c>
      <c r="F3585">
        <v>0.361365460128725</v>
      </c>
      <c r="G3585">
        <v>0.95316875850626104</v>
      </c>
      <c r="H3585">
        <v>10.575590551181101</v>
      </c>
      <c r="I3585">
        <v>2.52730488613751</v>
      </c>
    </row>
    <row r="3586" spans="1:9" x14ac:dyDescent="0.25">
      <c r="A3586">
        <v>3584</v>
      </c>
      <c r="B3586">
        <v>45.889119709166401</v>
      </c>
      <c r="C3586">
        <v>159.403501572972</v>
      </c>
      <c r="D3586">
        <v>40.846052377160902</v>
      </c>
      <c r="E3586">
        <v>12.1209462058137</v>
      </c>
      <c r="F3586">
        <v>0.29358696317960598</v>
      </c>
      <c r="G3586">
        <v>0.886938231544112</v>
      </c>
      <c r="H3586">
        <v>8.8083378451543002</v>
      </c>
      <c r="I3586">
        <v>4.5674587192911797</v>
      </c>
    </row>
    <row r="3587" spans="1:9" x14ac:dyDescent="0.25">
      <c r="A3587">
        <v>3585</v>
      </c>
      <c r="B3587">
        <v>61.620121130551802</v>
      </c>
      <c r="C3587">
        <v>160.277063684166</v>
      </c>
      <c r="D3587">
        <v>53.386042565592099</v>
      </c>
      <c r="E3587">
        <v>8.6076670932136405</v>
      </c>
      <c r="F3587">
        <v>0.342383876862634</v>
      </c>
      <c r="G3587">
        <v>0.91216386628192603</v>
      </c>
      <c r="H3587">
        <v>15.3634190077704</v>
      </c>
      <c r="I3587">
        <v>3.2036847492323401</v>
      </c>
    </row>
    <row r="3588" spans="1:9" x14ac:dyDescent="0.25">
      <c r="A3588">
        <v>3586</v>
      </c>
      <c r="B3588">
        <v>48.132917466410703</v>
      </c>
      <c r="C3588">
        <v>133.37212990936499</v>
      </c>
      <c r="D3588">
        <v>45.200932402206597</v>
      </c>
      <c r="E3588">
        <v>7.8746319330450003</v>
      </c>
      <c r="F3588">
        <v>0.32024160191572099</v>
      </c>
      <c r="G3588">
        <v>0.89315992602366501</v>
      </c>
      <c r="H3588">
        <v>10.776908023483299</v>
      </c>
      <c r="I3588">
        <v>3.82111363063744</v>
      </c>
    </row>
    <row r="3589" spans="1:9" x14ac:dyDescent="0.25">
      <c r="A3589">
        <v>3587</v>
      </c>
      <c r="B3589">
        <v>57.383483626008498</v>
      </c>
      <c r="C3589">
        <v>189.69894846918001</v>
      </c>
      <c r="D3589">
        <v>40.440004865093997</v>
      </c>
      <c r="E3589">
        <v>3.7569621103100399</v>
      </c>
      <c r="F3589">
        <v>0.349867867212516</v>
      </c>
      <c r="G3589">
        <v>0.95936248412324598</v>
      </c>
      <c r="H3589">
        <v>10.7570093457943</v>
      </c>
      <c r="I3589">
        <v>2.3293963254593102</v>
      </c>
    </row>
    <row r="3590" spans="1:9" x14ac:dyDescent="0.25">
      <c r="A3590">
        <v>3588</v>
      </c>
      <c r="B3590">
        <v>62.380844645550503</v>
      </c>
      <c r="C3590">
        <v>128.14034275127301</v>
      </c>
      <c r="D3590">
        <v>39.369797948048998</v>
      </c>
      <c r="E3590">
        <v>25.034148627153201</v>
      </c>
      <c r="F3590">
        <v>0.37723425805470201</v>
      </c>
      <c r="G3590">
        <v>0.70334162249186805</v>
      </c>
      <c r="H3590">
        <v>9.1083822744260505</v>
      </c>
      <c r="I3590">
        <v>7.9312865497076004</v>
      </c>
    </row>
    <row r="3591" spans="1:9" x14ac:dyDescent="0.25">
      <c r="A3591">
        <v>3589</v>
      </c>
      <c r="B3591">
        <v>76.764169381107493</v>
      </c>
      <c r="C3591">
        <v>117.874830852503</v>
      </c>
      <c r="D3591">
        <v>53.228425681193301</v>
      </c>
      <c r="E3591">
        <v>27.624789273494802</v>
      </c>
      <c r="F3591">
        <v>0.43984473526337098</v>
      </c>
      <c r="G3591">
        <v>0.69213392670533003</v>
      </c>
      <c r="H3591">
        <v>16.876106194690198</v>
      </c>
      <c r="I3591">
        <v>10.040066777963199</v>
      </c>
    </row>
    <row r="3592" spans="1:9" x14ac:dyDescent="0.25">
      <c r="A3592">
        <v>3590</v>
      </c>
      <c r="B3592">
        <v>79.020803878004401</v>
      </c>
      <c r="C3592">
        <v>161.756154406409</v>
      </c>
      <c r="D3592">
        <v>47.822015651921902</v>
      </c>
      <c r="E3592">
        <v>12.533038913731099</v>
      </c>
      <c r="F3592">
        <v>0.43255812701018898</v>
      </c>
      <c r="G3592">
        <v>0.853709493529207</v>
      </c>
      <c r="H3592">
        <v>14.832147937410999</v>
      </c>
      <c r="I3592">
        <v>5.0057731958762801</v>
      </c>
    </row>
    <row r="3593" spans="1:9" x14ac:dyDescent="0.25">
      <c r="A3593">
        <v>3591</v>
      </c>
      <c r="B3593">
        <v>29.869241192411899</v>
      </c>
      <c r="C3593">
        <v>186.83430761236599</v>
      </c>
      <c r="D3593">
        <v>33.3103447477692</v>
      </c>
      <c r="E3593">
        <v>5.2295036923349398</v>
      </c>
      <c r="F3593">
        <v>0.25100067602977899</v>
      </c>
      <c r="G3593">
        <v>0.95005498463439997</v>
      </c>
      <c r="H3593">
        <v>7.7457627118644004</v>
      </c>
      <c r="I3593">
        <v>2.75</v>
      </c>
    </row>
    <row r="3594" spans="1:9" x14ac:dyDescent="0.25">
      <c r="A3594">
        <v>3592</v>
      </c>
      <c r="B3594">
        <v>70.087778612571995</v>
      </c>
      <c r="C3594">
        <v>194.628737836494</v>
      </c>
      <c r="D3594">
        <v>42.484094851700902</v>
      </c>
      <c r="E3594">
        <v>5.0942954485313496</v>
      </c>
      <c r="F3594">
        <v>0.36231301318374798</v>
      </c>
      <c r="G3594">
        <v>0.94614721482788999</v>
      </c>
      <c r="H3594">
        <v>8.9267515923566805</v>
      </c>
      <c r="I3594">
        <v>2.4291064740502901</v>
      </c>
    </row>
    <row r="3595" spans="1:9" x14ac:dyDescent="0.25">
      <c r="A3595">
        <v>3593</v>
      </c>
      <c r="B3595">
        <v>91.145756000989806</v>
      </c>
      <c r="C3595">
        <v>189.062520674826</v>
      </c>
      <c r="D3595">
        <v>18.510186922427401</v>
      </c>
      <c r="E3595">
        <v>4.1419916253175098</v>
      </c>
      <c r="F3595">
        <v>0.61168628858000595</v>
      </c>
      <c r="G3595">
        <v>0.95498673445472104</v>
      </c>
      <c r="H3595">
        <v>4.8108535300316104</v>
      </c>
      <c r="I3595">
        <v>2.5977637614678901</v>
      </c>
    </row>
    <row r="3596" spans="1:9" x14ac:dyDescent="0.25">
      <c r="A3596">
        <v>3594</v>
      </c>
      <c r="B3596">
        <v>70.890770826131998</v>
      </c>
      <c r="C3596">
        <v>185.23338895630999</v>
      </c>
      <c r="D3596">
        <v>41.343585981573703</v>
      </c>
      <c r="E3596">
        <v>6.5305854064738202</v>
      </c>
      <c r="F3596">
        <v>0.41753293691140803</v>
      </c>
      <c r="G3596">
        <v>0.935972046185645</v>
      </c>
      <c r="H3596">
        <v>10.920194309507201</v>
      </c>
      <c r="I3596">
        <v>2.96882919412062</v>
      </c>
    </row>
    <row r="3597" spans="1:9" x14ac:dyDescent="0.25">
      <c r="A3597">
        <v>3595</v>
      </c>
      <c r="B3597">
        <v>26.442307692307601</v>
      </c>
      <c r="C3597">
        <v>128.924352331606</v>
      </c>
      <c r="D3597">
        <v>28.9705147398811</v>
      </c>
      <c r="E3597">
        <v>19.242970965926201</v>
      </c>
      <c r="F3597">
        <v>0.24329439260969099</v>
      </c>
      <c r="G3597">
        <v>0.68597275696994497</v>
      </c>
      <c r="H3597">
        <v>6.7193103448275799</v>
      </c>
      <c r="I3597">
        <v>4.9896551724137899</v>
      </c>
    </row>
    <row r="3598" spans="1:9" x14ac:dyDescent="0.25">
      <c r="A3598">
        <v>3596</v>
      </c>
      <c r="B3598">
        <v>62.0968718466195</v>
      </c>
      <c r="C3598">
        <v>149.16745532876601</v>
      </c>
      <c r="D3598">
        <v>39.568639115330399</v>
      </c>
      <c r="E3598">
        <v>6.57592102184387</v>
      </c>
      <c r="F3598">
        <v>0.369728917669299</v>
      </c>
      <c r="G3598">
        <v>0.91639246313524403</v>
      </c>
      <c r="H3598">
        <v>8.1006966434452092</v>
      </c>
      <c r="I3598">
        <v>2.7884124553343499</v>
      </c>
    </row>
    <row r="3599" spans="1:9" x14ac:dyDescent="0.25">
      <c r="A3599">
        <v>3597</v>
      </c>
      <c r="B3599">
        <v>53.036830073660099</v>
      </c>
      <c r="C3599">
        <v>180.23249536021501</v>
      </c>
      <c r="D3599">
        <v>30.400205498400599</v>
      </c>
      <c r="E3599">
        <v>5.7689734500782404</v>
      </c>
      <c r="F3599">
        <v>0.339048138647774</v>
      </c>
      <c r="G3599">
        <v>0.93659000382580404</v>
      </c>
      <c r="H3599">
        <v>6.9722976643128698</v>
      </c>
      <c r="I3599">
        <v>2.81933508311461</v>
      </c>
    </row>
    <row r="3600" spans="1:9" x14ac:dyDescent="0.25">
      <c r="A3600">
        <v>3598</v>
      </c>
      <c r="B3600">
        <v>51.580185138854098</v>
      </c>
      <c r="C3600">
        <v>196.927891432043</v>
      </c>
      <c r="D3600">
        <v>51.881419145324699</v>
      </c>
      <c r="E3600">
        <v>6.2007636474405698</v>
      </c>
      <c r="F3600">
        <v>0.300401034976437</v>
      </c>
      <c r="G3600">
        <v>0.93330934497916496</v>
      </c>
      <c r="H3600">
        <v>15.3941338221814</v>
      </c>
      <c r="I3600">
        <v>2.7763953075008798</v>
      </c>
    </row>
    <row r="3601" spans="1:9" x14ac:dyDescent="0.25">
      <c r="A3601">
        <v>3599</v>
      </c>
      <c r="B3601">
        <v>90.010938103204197</v>
      </c>
      <c r="C3601">
        <v>166.794546017973</v>
      </c>
      <c r="D3601">
        <v>29.921933756164599</v>
      </c>
      <c r="E3601">
        <v>9.1196562770550909</v>
      </c>
      <c r="F3601">
        <v>0.52269768959140395</v>
      </c>
      <c r="G3601">
        <v>0.89751368204288295</v>
      </c>
      <c r="H3601">
        <v>8.2181724845995898</v>
      </c>
      <c r="I3601">
        <v>3.9893355209187802</v>
      </c>
    </row>
    <row r="3602" spans="1:9" x14ac:dyDescent="0.25">
      <c r="A3602">
        <v>3600</v>
      </c>
      <c r="B3602">
        <v>58.9459739184433</v>
      </c>
      <c r="C3602">
        <v>151.708815672306</v>
      </c>
      <c r="D3602">
        <v>35.566881186036703</v>
      </c>
      <c r="E3602">
        <v>13.9458680775546</v>
      </c>
      <c r="F3602">
        <v>0.35875202205683598</v>
      </c>
      <c r="G3602">
        <v>0.80730379232247595</v>
      </c>
      <c r="H3602">
        <v>7.6247747747747701</v>
      </c>
      <c r="I3602">
        <v>4.9063136456211804</v>
      </c>
    </row>
    <row r="3603" spans="1:9" x14ac:dyDescent="0.25">
      <c r="A3603">
        <v>3601</v>
      </c>
      <c r="B3603">
        <v>66.481785531041496</v>
      </c>
      <c r="C3603">
        <v>157.25852918877899</v>
      </c>
      <c r="D3603">
        <v>32.775610849550702</v>
      </c>
      <c r="E3603">
        <v>5.6318356503936204</v>
      </c>
      <c r="F3603">
        <v>0.38440670653560499</v>
      </c>
      <c r="G3603">
        <v>0.92834827186258895</v>
      </c>
      <c r="H3603">
        <v>5.2512205947625299</v>
      </c>
      <c r="I3603">
        <v>2.6186511240632799</v>
      </c>
    </row>
    <row r="3604" spans="1:9" x14ac:dyDescent="0.25">
      <c r="A3604">
        <v>3602</v>
      </c>
      <c r="B3604">
        <v>78.882025598219201</v>
      </c>
      <c r="C3604">
        <v>196.138888888888</v>
      </c>
      <c r="D3604">
        <v>52.097705144644202</v>
      </c>
      <c r="E3604">
        <v>7.2116754444742099</v>
      </c>
      <c r="F3604">
        <v>0.40670532996352399</v>
      </c>
      <c r="G3604">
        <v>0.93078597125464002</v>
      </c>
      <c r="H3604">
        <v>16.1381142098273</v>
      </c>
      <c r="I3604">
        <v>3.1377822045152701</v>
      </c>
    </row>
    <row r="3605" spans="1:9" x14ac:dyDescent="0.25">
      <c r="A3605">
        <v>3603</v>
      </c>
      <c r="B3605">
        <v>55.266618842659</v>
      </c>
      <c r="C3605">
        <v>158.43536689419699</v>
      </c>
      <c r="D3605">
        <v>41.707311304752402</v>
      </c>
      <c r="E3605">
        <v>5.8603579044564702</v>
      </c>
      <c r="F3605">
        <v>0.33053314726720001</v>
      </c>
      <c r="G3605">
        <v>0.92722059705565096</v>
      </c>
      <c r="H3605">
        <v>10.6320081549439</v>
      </c>
      <c r="I3605">
        <v>2.61182994454713</v>
      </c>
    </row>
    <row r="3606" spans="1:9" x14ac:dyDescent="0.25">
      <c r="A3606">
        <v>3604</v>
      </c>
      <c r="B3606">
        <v>70.720626827622397</v>
      </c>
      <c r="C3606">
        <v>177.30985788810901</v>
      </c>
      <c r="D3606">
        <v>38.053269445034097</v>
      </c>
      <c r="E3606">
        <v>6.4331571153537004</v>
      </c>
      <c r="F3606">
        <v>0.45254379069179401</v>
      </c>
      <c r="G3606">
        <v>0.92624232026278397</v>
      </c>
      <c r="H3606">
        <v>10.421167655323099</v>
      </c>
      <c r="I3606">
        <v>2.6274045575614</v>
      </c>
    </row>
    <row r="3607" spans="1:9" x14ac:dyDescent="0.25">
      <c r="A3607">
        <v>3605</v>
      </c>
      <c r="B3607">
        <v>77.908880957379793</v>
      </c>
      <c r="C3607">
        <v>202.13058928042599</v>
      </c>
      <c r="D3607">
        <v>39.527790586181602</v>
      </c>
      <c r="E3607">
        <v>5.7762836049548101</v>
      </c>
      <c r="F3607">
        <v>0.463790913529048</v>
      </c>
      <c r="G3607">
        <v>0.93861067452710001</v>
      </c>
      <c r="H3607">
        <v>13.596425912137001</v>
      </c>
      <c r="I3607">
        <v>2.7204861111111098</v>
      </c>
    </row>
    <row r="3608" spans="1:9" x14ac:dyDescent="0.25">
      <c r="A3608">
        <v>3606</v>
      </c>
      <c r="B3608">
        <v>60.546822742474902</v>
      </c>
      <c r="C3608">
        <v>162.19529156565</v>
      </c>
      <c r="D3608">
        <v>37.271308899819402</v>
      </c>
      <c r="E3608">
        <v>4.8353457991946698</v>
      </c>
      <c r="F3608">
        <v>0.36269073785308198</v>
      </c>
      <c r="G3608">
        <v>0.94078842744109703</v>
      </c>
      <c r="H3608">
        <v>6.9994015559545097</v>
      </c>
      <c r="I3608">
        <v>2.6218734673859698</v>
      </c>
    </row>
    <row r="3609" spans="1:9" x14ac:dyDescent="0.25">
      <c r="A3609">
        <v>3607</v>
      </c>
      <c r="B3609">
        <v>70.5008762705923</v>
      </c>
      <c r="C3609">
        <v>138.57063257948201</v>
      </c>
      <c r="D3609">
        <v>31.869239458336299</v>
      </c>
      <c r="E3609">
        <v>17.549916434336701</v>
      </c>
      <c r="F3609">
        <v>0.42591782170728598</v>
      </c>
      <c r="G3609">
        <v>0.79066043145548104</v>
      </c>
      <c r="H3609">
        <v>7.5524833589349702</v>
      </c>
      <c r="I3609">
        <v>7.8496319663512004</v>
      </c>
    </row>
    <row r="3610" spans="1:9" x14ac:dyDescent="0.25">
      <c r="A3610">
        <v>3608</v>
      </c>
      <c r="B3610">
        <v>56.560606060605998</v>
      </c>
      <c r="C3610">
        <v>167.630375114364</v>
      </c>
      <c r="D3610">
        <v>44.194844110029798</v>
      </c>
      <c r="E3610">
        <v>8.6730747776936106</v>
      </c>
      <c r="F3610">
        <v>0.32563147842332302</v>
      </c>
      <c r="G3610">
        <v>0.88019960281878096</v>
      </c>
      <c r="H3610">
        <v>8.78676143936028</v>
      </c>
      <c r="I3610">
        <v>3.3637759017651501</v>
      </c>
    </row>
    <row r="3611" spans="1:9" x14ac:dyDescent="0.25">
      <c r="A3611">
        <v>3609</v>
      </c>
      <c r="B3611">
        <v>68.020898510824594</v>
      </c>
      <c r="C3611">
        <v>197.888908829863</v>
      </c>
      <c r="D3611">
        <v>36.928963918188501</v>
      </c>
      <c r="E3611">
        <v>9.4221907083043099</v>
      </c>
      <c r="F3611">
        <v>0.37183170435455898</v>
      </c>
      <c r="G3611">
        <v>0.91088717623622395</v>
      </c>
      <c r="H3611">
        <v>7.0967238689547498</v>
      </c>
      <c r="I3611">
        <v>4.1994535519125602</v>
      </c>
    </row>
    <row r="3612" spans="1:9" x14ac:dyDescent="0.25">
      <c r="A3612">
        <v>3610</v>
      </c>
      <c r="B3612">
        <v>54.070010030090202</v>
      </c>
      <c r="C3612">
        <v>171.91256646130401</v>
      </c>
      <c r="D3612">
        <v>35.197068847702603</v>
      </c>
      <c r="E3612">
        <v>5.9711397212691804</v>
      </c>
      <c r="F3612">
        <v>0.35007519323179698</v>
      </c>
      <c r="G3612">
        <v>0.92251625533214798</v>
      </c>
      <c r="H3612">
        <v>8.1829916476841298</v>
      </c>
      <c r="I3612">
        <v>2.9905689078186701</v>
      </c>
    </row>
    <row r="3613" spans="1:9" x14ac:dyDescent="0.25">
      <c r="A3613">
        <v>3611</v>
      </c>
      <c r="B3613">
        <v>56.229475100942103</v>
      </c>
      <c r="C3613">
        <v>167.17165553764599</v>
      </c>
      <c r="D3613">
        <v>39.784393875506098</v>
      </c>
      <c r="E3613">
        <v>8.3358047026867492</v>
      </c>
      <c r="F3613">
        <v>0.37107224715558901</v>
      </c>
      <c r="G3613">
        <v>0.91053460851190604</v>
      </c>
      <c r="H3613">
        <v>10.552631578947301</v>
      </c>
      <c r="I3613">
        <v>3.26586206896551</v>
      </c>
    </row>
    <row r="3614" spans="1:9" x14ac:dyDescent="0.25">
      <c r="A3614">
        <v>3612</v>
      </c>
      <c r="B3614">
        <v>94.011132194813399</v>
      </c>
      <c r="C3614">
        <v>152.594128203948</v>
      </c>
      <c r="D3614">
        <v>36.905157548163601</v>
      </c>
      <c r="E3614">
        <v>7.5349125024926096</v>
      </c>
      <c r="F3614">
        <v>0.48795573605307901</v>
      </c>
      <c r="G3614">
        <v>0.92167354614962405</v>
      </c>
      <c r="H3614">
        <v>9.3939237899073103</v>
      </c>
      <c r="I3614">
        <v>3.4897159647404501</v>
      </c>
    </row>
    <row r="3615" spans="1:9" x14ac:dyDescent="0.25">
      <c r="A3615">
        <v>3613</v>
      </c>
      <c r="B3615">
        <v>57.282154635397497</v>
      </c>
      <c r="C3615">
        <v>139.747198814705</v>
      </c>
      <c r="D3615">
        <v>35.911928001335603</v>
      </c>
      <c r="E3615">
        <v>8.4716965069088292</v>
      </c>
      <c r="F3615">
        <v>0.38957248357473201</v>
      </c>
      <c r="G3615">
        <v>0.88302065085504999</v>
      </c>
      <c r="H3615">
        <v>7.1352336758369201</v>
      </c>
      <c r="I3615">
        <v>3.6367041198501799</v>
      </c>
    </row>
    <row r="3616" spans="1:9" x14ac:dyDescent="0.25">
      <c r="A3616">
        <v>3614</v>
      </c>
      <c r="B3616">
        <v>77.864557807975004</v>
      </c>
      <c r="C3616">
        <v>130.54204570667801</v>
      </c>
      <c r="D3616">
        <v>34.055807379930698</v>
      </c>
      <c r="E3616">
        <v>7.8430966832808302</v>
      </c>
      <c r="F3616">
        <v>0.54211693622929402</v>
      </c>
      <c r="G3616">
        <v>0.87634311357028605</v>
      </c>
      <c r="H3616">
        <v>12.354281225451601</v>
      </c>
      <c r="I3616">
        <v>2.9743713733075401</v>
      </c>
    </row>
    <row r="3617" spans="1:9" x14ac:dyDescent="0.25">
      <c r="A3617">
        <v>3615</v>
      </c>
      <c r="B3617">
        <v>79.217097170971698</v>
      </c>
      <c r="C3617">
        <v>139.42758831625599</v>
      </c>
      <c r="D3617">
        <v>40.485739937759298</v>
      </c>
      <c r="E3617">
        <v>14.882600191345899</v>
      </c>
      <c r="F3617">
        <v>0.477312093896405</v>
      </c>
      <c r="G3617">
        <v>0.81681118697292598</v>
      </c>
      <c r="H3617">
        <v>14.779904306220001</v>
      </c>
      <c r="I3617">
        <v>4.6493946731234796</v>
      </c>
    </row>
    <row r="3618" spans="1:9" x14ac:dyDescent="0.25">
      <c r="A3618">
        <v>3616</v>
      </c>
      <c r="B3618">
        <v>64.002460629921202</v>
      </c>
      <c r="C3618">
        <v>154.71290642020099</v>
      </c>
      <c r="D3618">
        <v>26.9323012528628</v>
      </c>
      <c r="E3618">
        <v>12.9634513045446</v>
      </c>
      <c r="F3618">
        <v>0.44273805702479901</v>
      </c>
      <c r="G3618">
        <v>0.87377812853624104</v>
      </c>
      <c r="H3618">
        <v>5.0562378797672896</v>
      </c>
      <c r="I3618">
        <v>5.4312412831241197</v>
      </c>
    </row>
    <row r="3619" spans="1:9" x14ac:dyDescent="0.25">
      <c r="A3619">
        <v>3617</v>
      </c>
      <c r="B3619">
        <v>78.909598882458596</v>
      </c>
      <c r="C3619">
        <v>170.27028639618101</v>
      </c>
      <c r="D3619">
        <v>50.626548941403698</v>
      </c>
      <c r="E3619">
        <v>14.784819482293001</v>
      </c>
      <c r="F3619">
        <v>0.43056094253704802</v>
      </c>
      <c r="G3619">
        <v>0.85414989217899095</v>
      </c>
      <c r="H3619">
        <v>17.8875582168995</v>
      </c>
      <c r="I3619">
        <v>5.7905276541640101</v>
      </c>
    </row>
    <row r="3620" spans="1:9" x14ac:dyDescent="0.25">
      <c r="A3620">
        <v>3618</v>
      </c>
      <c r="B3620">
        <v>31.235225731447301</v>
      </c>
      <c r="C3620">
        <v>154.342216582064</v>
      </c>
      <c r="D3620">
        <v>60.842755186966102</v>
      </c>
      <c r="E3620">
        <v>13.2428797369015</v>
      </c>
      <c r="F3620">
        <v>0.18313726075290801</v>
      </c>
      <c r="G3620">
        <v>0.85202204347702304</v>
      </c>
      <c r="H3620">
        <v>15.570906432748499</v>
      </c>
      <c r="I3620">
        <v>4.6832873472605403</v>
      </c>
    </row>
    <row r="3621" spans="1:9" x14ac:dyDescent="0.25">
      <c r="A3621">
        <v>3619</v>
      </c>
      <c r="B3621">
        <v>35.138155751058903</v>
      </c>
      <c r="C3621">
        <v>156.626217467667</v>
      </c>
      <c r="D3621">
        <v>52.672221228381801</v>
      </c>
      <c r="E3621">
        <v>12.346267676476</v>
      </c>
      <c r="F3621">
        <v>0.216608720519984</v>
      </c>
      <c r="G3621">
        <v>0.87661106108199904</v>
      </c>
      <c r="H3621">
        <v>15.878822197055401</v>
      </c>
      <c r="I3621">
        <v>5.3985474353154697</v>
      </c>
    </row>
    <row r="3622" spans="1:9" x14ac:dyDescent="0.25">
      <c r="A3622">
        <v>3620</v>
      </c>
      <c r="B3622">
        <v>60.2657420691854</v>
      </c>
      <c r="C3622">
        <v>144.570198723007</v>
      </c>
      <c r="D3622">
        <v>46.938745170106102</v>
      </c>
      <c r="E3622">
        <v>21.573601161805101</v>
      </c>
      <c r="F3622">
        <v>0.35935387621981602</v>
      </c>
      <c r="G3622">
        <v>0.81616387111183997</v>
      </c>
      <c r="H3622">
        <v>13.8631639722863</v>
      </c>
      <c r="I3622">
        <v>7.9125055236411796</v>
      </c>
    </row>
    <row r="3623" spans="1:9" x14ac:dyDescent="0.25">
      <c r="A3623">
        <v>3621</v>
      </c>
      <c r="B3623">
        <v>92.452732003469194</v>
      </c>
      <c r="C3623">
        <v>147.05130513051299</v>
      </c>
      <c r="D3623">
        <v>42.730344445918099</v>
      </c>
      <c r="E3623">
        <v>28.036500024588801</v>
      </c>
      <c r="F3623">
        <v>0.46548849282237198</v>
      </c>
      <c r="G3623">
        <v>0.72855014304566701</v>
      </c>
      <c r="H3623">
        <v>10.5994832041343</v>
      </c>
      <c r="I3623">
        <v>11.3290734824281</v>
      </c>
    </row>
    <row r="3624" spans="1:9" x14ac:dyDescent="0.25">
      <c r="A3624">
        <v>3622</v>
      </c>
      <c r="B3624">
        <v>49.872709622618601</v>
      </c>
      <c r="C3624">
        <v>115.546798029556</v>
      </c>
      <c r="D3624">
        <v>40.9156828222469</v>
      </c>
      <c r="E3624">
        <v>40.483207590598703</v>
      </c>
      <c r="F3624">
        <v>0.29791090139888599</v>
      </c>
      <c r="G3624">
        <v>0.59082280961479705</v>
      </c>
      <c r="H3624">
        <v>8.9932467532467495</v>
      </c>
      <c r="I3624">
        <v>15.5108695652173</v>
      </c>
    </row>
    <row r="3625" spans="1:9" x14ac:dyDescent="0.25">
      <c r="A3625">
        <v>3623</v>
      </c>
      <c r="B3625">
        <v>72.690394182931499</v>
      </c>
      <c r="C3625">
        <v>136.24717208182901</v>
      </c>
      <c r="D3625">
        <v>41.4436486047573</v>
      </c>
      <c r="E3625">
        <v>13.6028345906768</v>
      </c>
      <c r="F3625">
        <v>0.41212524252518701</v>
      </c>
      <c r="G3625">
        <v>0.83819433313831904</v>
      </c>
      <c r="H3625">
        <v>9.85</v>
      </c>
      <c r="I3625">
        <v>5.8197199533255501</v>
      </c>
    </row>
    <row r="3626" spans="1:9" x14ac:dyDescent="0.25">
      <c r="A3626">
        <v>3624</v>
      </c>
      <c r="B3626">
        <v>49.258710801393697</v>
      </c>
      <c r="C3626">
        <v>124.656130600903</v>
      </c>
      <c r="D3626">
        <v>40.907297923318403</v>
      </c>
      <c r="E3626">
        <v>20.224207396200502</v>
      </c>
      <c r="F3626">
        <v>0.31841734809344502</v>
      </c>
      <c r="G3626">
        <v>0.71961539515950401</v>
      </c>
      <c r="H3626">
        <v>10.990543735224501</v>
      </c>
      <c r="I3626">
        <v>7.0846774193548301</v>
      </c>
    </row>
    <row r="3627" spans="1:9" x14ac:dyDescent="0.25">
      <c r="A3627">
        <v>3625</v>
      </c>
      <c r="B3627">
        <v>74.299146884273</v>
      </c>
      <c r="C3627">
        <v>165.98150695399599</v>
      </c>
      <c r="D3627">
        <v>42.171881863045698</v>
      </c>
      <c r="E3627">
        <v>6.1097203025888298</v>
      </c>
      <c r="F3627">
        <v>0.40201257625750397</v>
      </c>
      <c r="G3627">
        <v>0.92852611122675999</v>
      </c>
      <c r="H3627">
        <v>10.317784256559699</v>
      </c>
      <c r="I3627">
        <v>2.6655511399288798</v>
      </c>
    </row>
    <row r="3628" spans="1:9" x14ac:dyDescent="0.25">
      <c r="A3628">
        <v>3626</v>
      </c>
      <c r="B3628">
        <v>88.278848455829504</v>
      </c>
      <c r="C3628">
        <v>166.712214411247</v>
      </c>
      <c r="D3628">
        <v>36.924796243883499</v>
      </c>
      <c r="E3628">
        <v>4.6640683613995204</v>
      </c>
      <c r="F3628">
        <v>0.49447962228886799</v>
      </c>
      <c r="G3628">
        <v>0.93035911624820899</v>
      </c>
      <c r="H3628">
        <v>8.2700513097488493</v>
      </c>
      <c r="I3628">
        <v>2.59187386294724</v>
      </c>
    </row>
    <row r="3629" spans="1:9" x14ac:dyDescent="0.25">
      <c r="A3629">
        <v>3627</v>
      </c>
      <c r="B3629">
        <v>77.469790066564201</v>
      </c>
      <c r="C3629">
        <v>86.344932844932799</v>
      </c>
      <c r="D3629">
        <v>42.628516798816598</v>
      </c>
      <c r="E3629">
        <v>12.935064558723299</v>
      </c>
      <c r="F3629">
        <v>0.43120450450551501</v>
      </c>
      <c r="G3629">
        <v>0.76261849219859301</v>
      </c>
      <c r="H3629">
        <v>11.7302325581395</v>
      </c>
      <c r="I3629">
        <v>5.4001097694840796</v>
      </c>
    </row>
    <row r="3630" spans="1:9" x14ac:dyDescent="0.25">
      <c r="A3630">
        <v>3628</v>
      </c>
      <c r="B3630">
        <v>43.299619958317997</v>
      </c>
      <c r="C3630">
        <v>171.36306632517801</v>
      </c>
      <c r="D3630">
        <v>29.4823064866276</v>
      </c>
      <c r="E3630">
        <v>9.3071855704680893</v>
      </c>
      <c r="F3630">
        <v>0.37362718815025198</v>
      </c>
      <c r="G3630">
        <v>0.90070147755797803</v>
      </c>
      <c r="H3630">
        <v>8.3069879518072192</v>
      </c>
      <c r="I3630">
        <v>3.49344848123883</v>
      </c>
    </row>
    <row r="3631" spans="1:9" x14ac:dyDescent="0.25">
      <c r="A3631">
        <v>3629</v>
      </c>
      <c r="B3631">
        <v>66.789825855708997</v>
      </c>
      <c r="C3631">
        <v>151.49963353006899</v>
      </c>
      <c r="D3631">
        <v>31.889173561499</v>
      </c>
      <c r="E3631">
        <v>5.5662175084631302</v>
      </c>
      <c r="F3631">
        <v>0.427815050803943</v>
      </c>
      <c r="G3631">
        <v>0.93442834595727697</v>
      </c>
      <c r="H3631">
        <v>7.1717601547388696</v>
      </c>
      <c r="I3631">
        <v>2.6531864673485401</v>
      </c>
    </row>
    <row r="3632" spans="1:9" x14ac:dyDescent="0.25">
      <c r="A3632">
        <v>3630</v>
      </c>
      <c r="B3632">
        <v>81.701868629671495</v>
      </c>
      <c r="C3632">
        <v>150.421314519123</v>
      </c>
      <c r="D3632">
        <v>36.236815416617901</v>
      </c>
      <c r="E3632">
        <v>7.5976965831522199</v>
      </c>
      <c r="F3632">
        <v>0.51856947149939703</v>
      </c>
      <c r="G3632">
        <v>0.90784798306174697</v>
      </c>
      <c r="H3632">
        <v>14.4623161764705</v>
      </c>
      <c r="I3632">
        <v>3.5280199252801898</v>
      </c>
    </row>
    <row r="3633" spans="1:9" x14ac:dyDescent="0.25">
      <c r="A3633">
        <v>3631</v>
      </c>
      <c r="B3633">
        <v>43.555209953343699</v>
      </c>
      <c r="C3633">
        <v>131.232704402515</v>
      </c>
      <c r="D3633">
        <v>41.517893820392999</v>
      </c>
      <c r="E3633">
        <v>24.051495509130199</v>
      </c>
      <c r="F3633">
        <v>0.29032505857462498</v>
      </c>
      <c r="G3633">
        <v>0.73468662104792604</v>
      </c>
      <c r="H3633">
        <v>10.8282694848084</v>
      </c>
      <c r="I3633">
        <v>8.4480874316939794</v>
      </c>
    </row>
    <row r="3634" spans="1:9" x14ac:dyDescent="0.25">
      <c r="A3634">
        <v>3632</v>
      </c>
      <c r="B3634">
        <v>40.367671163787598</v>
      </c>
      <c r="C3634">
        <v>107.932773109243</v>
      </c>
      <c r="D3634">
        <v>32.972691519525398</v>
      </c>
      <c r="E3634">
        <v>25.8961366963598</v>
      </c>
      <c r="F3634">
        <v>0.293087767490471</v>
      </c>
      <c r="G3634">
        <v>0.63041169583802703</v>
      </c>
      <c r="H3634">
        <v>7.8459926663174402</v>
      </c>
      <c r="I3634">
        <v>7.4625000000000004</v>
      </c>
    </row>
    <row r="3635" spans="1:9" x14ac:dyDescent="0.25">
      <c r="A3635">
        <v>3633</v>
      </c>
      <c r="B3635">
        <v>82.149413020277393</v>
      </c>
      <c r="C3635">
        <v>182.83450830445599</v>
      </c>
      <c r="D3635">
        <v>49.274929774156902</v>
      </c>
      <c r="E3635">
        <v>7.6318351474606798</v>
      </c>
      <c r="F3635">
        <v>0.42490816946328802</v>
      </c>
      <c r="G3635">
        <v>0.91127366943290899</v>
      </c>
      <c r="H3635">
        <v>15.9865229110512</v>
      </c>
      <c r="I3635">
        <v>2.7282189668465602</v>
      </c>
    </row>
    <row r="3636" spans="1:9" x14ac:dyDescent="0.25">
      <c r="A3636">
        <v>3634</v>
      </c>
      <c r="B3636">
        <v>33.719344314474398</v>
      </c>
      <c r="C3636">
        <v>144.164402173913</v>
      </c>
      <c r="D3636">
        <v>34.334458543948998</v>
      </c>
      <c r="E3636">
        <v>16.466369728590202</v>
      </c>
      <c r="F3636">
        <v>0.248947677752345</v>
      </c>
      <c r="G3636">
        <v>0.74495591370732395</v>
      </c>
      <c r="H3636">
        <v>8.0208333333333304</v>
      </c>
      <c r="I3636">
        <v>4.9490909090909003</v>
      </c>
    </row>
    <row r="3637" spans="1:9" x14ac:dyDescent="0.25">
      <c r="A3637">
        <v>3635</v>
      </c>
      <c r="B3637">
        <v>77.623071589530198</v>
      </c>
      <c r="C3637">
        <v>135.710719814241</v>
      </c>
      <c r="D3637">
        <v>32.127019659332497</v>
      </c>
      <c r="E3637">
        <v>21.045229458947301</v>
      </c>
      <c r="F3637">
        <v>0.47836378371980098</v>
      </c>
      <c r="G3637">
        <v>0.78536394974372103</v>
      </c>
      <c r="H3637">
        <v>7.1618144888286999</v>
      </c>
      <c r="I3637">
        <v>9.2320277640059398</v>
      </c>
    </row>
    <row r="3638" spans="1:9" x14ac:dyDescent="0.25">
      <c r="A3638">
        <v>3636</v>
      </c>
      <c r="B3638">
        <v>55.787892276875098</v>
      </c>
      <c r="C3638">
        <v>110.56132667577801</v>
      </c>
      <c r="D3638">
        <v>42.561589064283098</v>
      </c>
      <c r="E3638">
        <v>13.2093024698009</v>
      </c>
      <c r="F3638">
        <v>0.359191853728907</v>
      </c>
      <c r="G3638">
        <v>0.84202493423724101</v>
      </c>
      <c r="H3638">
        <v>11.4514331210191</v>
      </c>
      <c r="I3638">
        <v>4.9452226113056499</v>
      </c>
    </row>
    <row r="3639" spans="1:9" x14ac:dyDescent="0.25">
      <c r="A3639">
        <v>3637</v>
      </c>
      <c r="B3639">
        <v>82.671062720441597</v>
      </c>
      <c r="C3639">
        <v>158.94981778784501</v>
      </c>
      <c r="D3639">
        <v>27.2670150752345</v>
      </c>
      <c r="E3639">
        <v>8.4001479932810508</v>
      </c>
      <c r="F3639">
        <v>0.50200127185794197</v>
      </c>
      <c r="G3639">
        <v>0.90559417440536005</v>
      </c>
      <c r="H3639">
        <v>7.64512338425381</v>
      </c>
      <c r="I3639">
        <v>3.8664537941397401</v>
      </c>
    </row>
    <row r="3640" spans="1:9" x14ac:dyDescent="0.25">
      <c r="A3640">
        <v>3638</v>
      </c>
      <c r="B3640">
        <v>51.054953917050597</v>
      </c>
      <c r="C3640">
        <v>145.91924894957901</v>
      </c>
      <c r="D3640">
        <v>44.464740374374699</v>
      </c>
      <c r="E3640">
        <v>17.948836750550999</v>
      </c>
      <c r="F3640">
        <v>0.32526681839356097</v>
      </c>
      <c r="G3640">
        <v>0.77968522125859197</v>
      </c>
      <c r="H3640">
        <v>12.824833702882399</v>
      </c>
      <c r="I3640">
        <v>6.9931506849314999</v>
      </c>
    </row>
    <row r="3641" spans="1:9" x14ac:dyDescent="0.25">
      <c r="A3641">
        <v>3639</v>
      </c>
      <c r="B3641">
        <v>36.148302673999602</v>
      </c>
      <c r="C3641">
        <v>190.32943204136399</v>
      </c>
      <c r="D3641">
        <v>38.859250728052103</v>
      </c>
      <c r="E3641">
        <v>4.7818301459813597</v>
      </c>
      <c r="F3641">
        <v>0.28110505873543901</v>
      </c>
      <c r="G3641">
        <v>0.95099982920855897</v>
      </c>
      <c r="H3641">
        <v>10.0759678597516</v>
      </c>
      <c r="I3641">
        <v>2.52062374245472</v>
      </c>
    </row>
    <row r="3642" spans="1:9" x14ac:dyDescent="0.25">
      <c r="A3642">
        <v>3640</v>
      </c>
      <c r="B3642">
        <v>62.126959570957098</v>
      </c>
      <c r="C3642">
        <v>161.76112819141801</v>
      </c>
      <c r="D3642">
        <v>42.350152493793601</v>
      </c>
      <c r="E3642">
        <v>15.745598451264099</v>
      </c>
      <c r="F3642">
        <v>0.36593104924088499</v>
      </c>
      <c r="G3642">
        <v>0.83501204570859799</v>
      </c>
      <c r="H3642">
        <v>8.8320911880754007</v>
      </c>
      <c r="I3642">
        <v>5.0742832319721902</v>
      </c>
    </row>
    <row r="3643" spans="1:9" x14ac:dyDescent="0.25">
      <c r="A3643">
        <v>3641</v>
      </c>
      <c r="B3643">
        <v>66.741078838174204</v>
      </c>
      <c r="C3643">
        <v>132.83856706325901</v>
      </c>
      <c r="D3643">
        <v>49.1892336346721</v>
      </c>
      <c r="E3643">
        <v>12.7255207393932</v>
      </c>
      <c r="F3643">
        <v>0.37272535310352001</v>
      </c>
      <c r="G3643">
        <v>0.82538850887232995</v>
      </c>
      <c r="H3643">
        <v>13.593123209169001</v>
      </c>
      <c r="I3643">
        <v>4.6645931823836699</v>
      </c>
    </row>
    <row r="3644" spans="1:9" x14ac:dyDescent="0.25">
      <c r="A3644">
        <v>3642</v>
      </c>
      <c r="B3644">
        <v>49.975184860258103</v>
      </c>
      <c r="C3644">
        <v>178.32657252888299</v>
      </c>
      <c r="D3644">
        <v>39.200945330928597</v>
      </c>
      <c r="E3644">
        <v>13.600308198181301</v>
      </c>
      <c r="F3644">
        <v>0.30346926563605198</v>
      </c>
      <c r="G3644">
        <v>0.84468373144532505</v>
      </c>
      <c r="H3644">
        <v>8.8491561181434601</v>
      </c>
      <c r="I3644">
        <v>4.4115702479338799</v>
      </c>
    </row>
    <row r="3645" spans="1:9" x14ac:dyDescent="0.25">
      <c r="A3645">
        <v>3643</v>
      </c>
      <c r="B3645">
        <v>86.527298344487406</v>
      </c>
      <c r="C3645">
        <v>155.47148052869599</v>
      </c>
      <c r="D3645">
        <v>22.578495256560899</v>
      </c>
      <c r="E3645">
        <v>18.184085824017</v>
      </c>
      <c r="F3645">
        <v>0.64205124446091499</v>
      </c>
      <c r="G3645">
        <v>0.82841156720605902</v>
      </c>
      <c r="H3645">
        <v>8.0631929046563098</v>
      </c>
      <c r="I3645">
        <v>6.9485619469026503</v>
      </c>
    </row>
    <row r="3646" spans="1:9" x14ac:dyDescent="0.25">
      <c r="A3646">
        <v>3644</v>
      </c>
      <c r="B3646">
        <v>92.665200517464399</v>
      </c>
      <c r="C3646">
        <v>156.35088976975601</v>
      </c>
      <c r="D3646">
        <v>18.371809214878098</v>
      </c>
      <c r="E3646">
        <v>9.3228970970615102</v>
      </c>
      <c r="F3646">
        <v>0.62146664396793905</v>
      </c>
      <c r="G3646">
        <v>0.88699960552022905</v>
      </c>
      <c r="H3646">
        <v>4.5310978907517496</v>
      </c>
      <c r="I3646">
        <v>2.81699846860643</v>
      </c>
    </row>
    <row r="3647" spans="1:9" x14ac:dyDescent="0.25">
      <c r="A3647">
        <v>3645</v>
      </c>
      <c r="B3647">
        <v>87.994231878484896</v>
      </c>
      <c r="C3647">
        <v>180.91659350307199</v>
      </c>
      <c r="D3647">
        <v>45.145095677557798</v>
      </c>
      <c r="E3647">
        <v>13.538224121842299</v>
      </c>
      <c r="F3647">
        <v>0.453778199240914</v>
      </c>
      <c r="G3647">
        <v>0.85628068726011497</v>
      </c>
      <c r="H3647">
        <v>12.7296908698777</v>
      </c>
      <c r="I3647">
        <v>4.8343891402714902</v>
      </c>
    </row>
    <row r="3648" spans="1:9" x14ac:dyDescent="0.25">
      <c r="A3648">
        <v>3646</v>
      </c>
      <c r="B3648">
        <v>58.84060426373</v>
      </c>
      <c r="C3648">
        <v>174.25105042016801</v>
      </c>
      <c r="D3648">
        <v>30.672204453458502</v>
      </c>
      <c r="E3648">
        <v>7.2033747454682704</v>
      </c>
      <c r="F3648">
        <v>0.403868226574224</v>
      </c>
      <c r="G3648">
        <v>0.92158821574883698</v>
      </c>
      <c r="H3648">
        <v>6.3776383342840797</v>
      </c>
      <c r="I3648">
        <v>3.1446540880503102</v>
      </c>
    </row>
    <row r="3649" spans="1:9" x14ac:dyDescent="0.25">
      <c r="A3649">
        <v>3647</v>
      </c>
      <c r="B3649">
        <v>35.299465240641702</v>
      </c>
      <c r="C3649">
        <v>156.075225145682</v>
      </c>
      <c r="D3649">
        <v>41.810451939095103</v>
      </c>
      <c r="E3649">
        <v>10.4860511763454</v>
      </c>
      <c r="F3649">
        <v>0.22793797051317899</v>
      </c>
      <c r="G3649">
        <v>0.87629285733000395</v>
      </c>
      <c r="H3649">
        <v>9.2747021723896292</v>
      </c>
      <c r="I3649">
        <v>4.28106591865357</v>
      </c>
    </row>
    <row r="3650" spans="1:9" x14ac:dyDescent="0.25">
      <c r="A3650">
        <v>3648</v>
      </c>
      <c r="B3650">
        <v>39.060817254786798</v>
      </c>
      <c r="C3650">
        <v>165.48087804878</v>
      </c>
      <c r="D3650">
        <v>25.196690672222999</v>
      </c>
      <c r="E3650">
        <v>13.743341811233201</v>
      </c>
      <c r="F3650">
        <v>0.36699102623479402</v>
      </c>
      <c r="G3650">
        <v>0.86772879776307399</v>
      </c>
      <c r="H3650">
        <v>6.5320278791901698</v>
      </c>
      <c r="I3650">
        <v>5.9778361038203496</v>
      </c>
    </row>
    <row r="3651" spans="1:9" x14ac:dyDescent="0.25">
      <c r="A3651">
        <v>3649</v>
      </c>
      <c r="B3651">
        <v>69.173634421727101</v>
      </c>
      <c r="C3651">
        <v>162.070479771941</v>
      </c>
      <c r="D3651">
        <v>46.936173233213999</v>
      </c>
      <c r="E3651">
        <v>8.1801347666364705</v>
      </c>
      <c r="F3651">
        <v>0.386297045244411</v>
      </c>
      <c r="G3651">
        <v>0.90084648311255899</v>
      </c>
      <c r="H3651">
        <v>14.7383177570093</v>
      </c>
      <c r="I3651">
        <v>2.8056455344747802</v>
      </c>
    </row>
    <row r="3652" spans="1:9" x14ac:dyDescent="0.25">
      <c r="A3652">
        <v>3650</v>
      </c>
      <c r="B3652">
        <v>59.896825396825399</v>
      </c>
      <c r="C3652">
        <v>151.779403397545</v>
      </c>
      <c r="D3652">
        <v>48.362909155523099</v>
      </c>
      <c r="E3652">
        <v>11.908195200154299</v>
      </c>
      <c r="F3652">
        <v>0.33867823397424801</v>
      </c>
      <c r="G3652">
        <v>0.84934475883090899</v>
      </c>
      <c r="H3652">
        <v>12.7174929840972</v>
      </c>
      <c r="I3652">
        <v>3.66995858553679</v>
      </c>
    </row>
    <row r="3653" spans="1:9" x14ac:dyDescent="0.25">
      <c r="A3653">
        <v>3651</v>
      </c>
      <c r="B3653">
        <v>65.137919291673697</v>
      </c>
      <c r="C3653">
        <v>188.67369380315901</v>
      </c>
      <c r="D3653">
        <v>37.424899571755901</v>
      </c>
      <c r="E3653">
        <v>4.8178941361768004</v>
      </c>
      <c r="F3653">
        <v>0.42457410846565402</v>
      </c>
      <c r="G3653">
        <v>0.94565787536857204</v>
      </c>
      <c r="H3653">
        <v>9.5256327060350401</v>
      </c>
      <c r="I3653">
        <v>2.5316059861514399</v>
      </c>
    </row>
    <row r="3654" spans="1:9" x14ac:dyDescent="0.25">
      <c r="A3654">
        <v>3652</v>
      </c>
      <c r="B3654">
        <v>50.833621328067103</v>
      </c>
      <c r="C3654">
        <v>101.375198728139</v>
      </c>
      <c r="D3654">
        <v>45.162030170318801</v>
      </c>
      <c r="E3654">
        <v>32.599133678241202</v>
      </c>
      <c r="F3654">
        <v>0.29892333209597799</v>
      </c>
      <c r="G3654">
        <v>0.571974391733578</v>
      </c>
      <c r="H3654">
        <v>11.3152073732718</v>
      </c>
      <c r="I3654">
        <v>10.793103448275801</v>
      </c>
    </row>
    <row r="3655" spans="1:9" x14ac:dyDescent="0.25">
      <c r="A3655">
        <v>3653</v>
      </c>
      <c r="B3655">
        <v>30.782580919931799</v>
      </c>
      <c r="C3655">
        <v>145.76729138777301</v>
      </c>
      <c r="D3655">
        <v>32.246985259973698</v>
      </c>
      <c r="E3655">
        <v>13.5345408610228</v>
      </c>
      <c r="F3655">
        <v>0.28021880026081603</v>
      </c>
      <c r="G3655">
        <v>0.83339743750171302</v>
      </c>
      <c r="H3655">
        <v>9.2133008921330095</v>
      </c>
      <c r="I3655">
        <v>5.18483412322274</v>
      </c>
    </row>
    <row r="3656" spans="1:9" x14ac:dyDescent="0.25">
      <c r="A3656">
        <v>3654</v>
      </c>
      <c r="B3656">
        <v>70.808080808080803</v>
      </c>
      <c r="C3656">
        <v>171.360632509635</v>
      </c>
      <c r="D3656">
        <v>52.280858081293097</v>
      </c>
      <c r="E3656">
        <v>7.1112232360939096</v>
      </c>
      <c r="F3656">
        <v>0.40000613887528003</v>
      </c>
      <c r="G3656">
        <v>0.91924000061514599</v>
      </c>
      <c r="H3656">
        <v>17.037797863599</v>
      </c>
      <c r="I3656">
        <v>2.9524776604386598</v>
      </c>
    </row>
    <row r="3657" spans="1:9" x14ac:dyDescent="0.25">
      <c r="A3657">
        <v>3655</v>
      </c>
      <c r="B3657">
        <v>67.578110161443405</v>
      </c>
      <c r="C3657">
        <v>142.013789047183</v>
      </c>
      <c r="D3657">
        <v>40.654601691868997</v>
      </c>
      <c r="E3657">
        <v>15.169037449305501</v>
      </c>
      <c r="F3657">
        <v>0.40351697288714</v>
      </c>
      <c r="G3657">
        <v>0.80939751959000295</v>
      </c>
      <c r="H3657">
        <v>10.4723404255319</v>
      </c>
      <c r="I3657">
        <v>4.7818608287724702</v>
      </c>
    </row>
    <row r="3658" spans="1:9" x14ac:dyDescent="0.25">
      <c r="A3658">
        <v>3656</v>
      </c>
      <c r="B3658">
        <v>58.016170016170001</v>
      </c>
      <c r="C3658">
        <v>141.009578354892</v>
      </c>
      <c r="D3658">
        <v>34.015760327170803</v>
      </c>
      <c r="E3658">
        <v>10.976627455597001</v>
      </c>
      <c r="F3658">
        <v>0.36521540143964898</v>
      </c>
      <c r="G3658">
        <v>0.82492205427204202</v>
      </c>
      <c r="H3658">
        <v>7.8350668647845403</v>
      </c>
      <c r="I3658">
        <v>3.42656307806141</v>
      </c>
    </row>
    <row r="3659" spans="1:9" x14ac:dyDescent="0.25">
      <c r="A3659">
        <v>3657</v>
      </c>
      <c r="B3659">
        <v>84.303298969072102</v>
      </c>
      <c r="C3659">
        <v>143.862675007447</v>
      </c>
      <c r="D3659">
        <v>32.018836135906298</v>
      </c>
      <c r="E3659">
        <v>10.469335039567</v>
      </c>
      <c r="F3659">
        <v>0.49918908177780302</v>
      </c>
      <c r="G3659">
        <v>0.870498890308957</v>
      </c>
      <c r="H3659">
        <v>6.8151234567901202</v>
      </c>
      <c r="I3659">
        <v>4.5469824293353698</v>
      </c>
    </row>
    <row r="3660" spans="1:9" x14ac:dyDescent="0.25">
      <c r="A3660">
        <v>3658</v>
      </c>
      <c r="B3660">
        <v>84.036209553158699</v>
      </c>
      <c r="C3660">
        <v>115.498969072164</v>
      </c>
      <c r="D3660">
        <v>22.224566315220098</v>
      </c>
      <c r="E3660">
        <v>25.470288113321701</v>
      </c>
      <c r="F3660">
        <v>0.57278920327463301</v>
      </c>
      <c r="G3660">
        <v>0.66429024656953495</v>
      </c>
      <c r="H3660">
        <v>6.3943275388838003</v>
      </c>
      <c r="I3660">
        <v>8.0053475935828793</v>
      </c>
    </row>
    <row r="3661" spans="1:9" x14ac:dyDescent="0.25">
      <c r="A3661">
        <v>3659</v>
      </c>
      <c r="B3661">
        <v>62.494384890250103</v>
      </c>
      <c r="C3661">
        <v>162.58854764638301</v>
      </c>
      <c r="D3661">
        <v>37.833550352709203</v>
      </c>
      <c r="E3661">
        <v>20.377561453588999</v>
      </c>
      <c r="F3661">
        <v>0.40012007044618397</v>
      </c>
      <c r="G3661">
        <v>0.81202763324903804</v>
      </c>
      <c r="H3661">
        <v>8.2310946589106297</v>
      </c>
      <c r="I3661">
        <v>8.3742540494458595</v>
      </c>
    </row>
    <row r="3662" spans="1:9" x14ac:dyDescent="0.25">
      <c r="A3662">
        <v>3660</v>
      </c>
      <c r="B3662">
        <v>48.757194628011</v>
      </c>
      <c r="C3662">
        <v>147.712962962962</v>
      </c>
      <c r="D3662">
        <v>43.6604598536087</v>
      </c>
      <c r="E3662">
        <v>23.468100388538002</v>
      </c>
      <c r="F3662">
        <v>0.306017722747428</v>
      </c>
      <c r="G3662">
        <v>0.75337477184407997</v>
      </c>
      <c r="H3662">
        <v>10.9118869492934</v>
      </c>
      <c r="I3662">
        <v>8.7759103641456502</v>
      </c>
    </row>
    <row r="3663" spans="1:9" x14ac:dyDescent="0.25">
      <c r="A3663">
        <v>3661</v>
      </c>
      <c r="B3663">
        <v>55.964316057773999</v>
      </c>
      <c r="C3663">
        <v>139.250509164969</v>
      </c>
      <c r="D3663">
        <v>40.764670379152101</v>
      </c>
      <c r="E3663">
        <v>19.9772081547368</v>
      </c>
      <c r="F3663">
        <v>0.33058432403952698</v>
      </c>
      <c r="G3663">
        <v>0.72782720084880304</v>
      </c>
      <c r="H3663">
        <v>11.411221122112201</v>
      </c>
      <c r="I3663">
        <v>5.4126984126984103</v>
      </c>
    </row>
    <row r="3664" spans="1:9" x14ac:dyDescent="0.25">
      <c r="A3664">
        <v>3662</v>
      </c>
      <c r="B3664">
        <v>80.682481751824795</v>
      </c>
      <c r="C3664">
        <v>188.398511549533</v>
      </c>
      <c r="D3664">
        <v>27.8117608864274</v>
      </c>
      <c r="E3664">
        <v>9.1679249253300998</v>
      </c>
      <c r="F3664">
        <v>0.48777761195450903</v>
      </c>
      <c r="G3664">
        <v>0.90770400334993395</v>
      </c>
      <c r="H3664">
        <v>5.8088057901085604</v>
      </c>
      <c r="I3664">
        <v>2.71811414392059</v>
      </c>
    </row>
    <row r="3665" spans="1:9" x14ac:dyDescent="0.25">
      <c r="A3665">
        <v>3663</v>
      </c>
      <c r="B3665">
        <v>59.280450358239499</v>
      </c>
      <c r="C3665">
        <v>177.20196181467799</v>
      </c>
      <c r="D3665">
        <v>49.9159701144496</v>
      </c>
      <c r="E3665">
        <v>6.6729738191624701</v>
      </c>
      <c r="F3665">
        <v>0.34182541594677401</v>
      </c>
      <c r="G3665">
        <v>0.92015179972970695</v>
      </c>
      <c r="H3665">
        <v>15.227522935779801</v>
      </c>
      <c r="I3665">
        <v>3.0253239104829199</v>
      </c>
    </row>
    <row r="3666" spans="1:9" x14ac:dyDescent="0.25">
      <c r="A3666">
        <v>3664</v>
      </c>
      <c r="B3666">
        <v>73.945333015039395</v>
      </c>
      <c r="C3666">
        <v>156.975769018959</v>
      </c>
      <c r="D3666">
        <v>32.663419345823399</v>
      </c>
      <c r="E3666">
        <v>12.3459388687013</v>
      </c>
      <c r="F3666">
        <v>0.43246757226544202</v>
      </c>
      <c r="G3666">
        <v>0.85896241561257303</v>
      </c>
      <c r="H3666">
        <v>6.5904809122458996</v>
      </c>
      <c r="I3666">
        <v>4.3601995274350198</v>
      </c>
    </row>
    <row r="3667" spans="1:9" x14ac:dyDescent="0.25">
      <c r="A3667">
        <v>3665</v>
      </c>
      <c r="B3667">
        <v>49.407037684052902</v>
      </c>
      <c r="C3667">
        <v>125.29237513283699</v>
      </c>
      <c r="D3667">
        <v>51.374818633865601</v>
      </c>
      <c r="E3667">
        <v>17.8722224074276</v>
      </c>
      <c r="F3667">
        <v>0.30696636684828899</v>
      </c>
      <c r="G3667">
        <v>0.77986891175384199</v>
      </c>
      <c r="H3667">
        <v>15.137015400955899</v>
      </c>
      <c r="I3667">
        <v>5.9239046887009996</v>
      </c>
    </row>
    <row r="3668" spans="1:9" x14ac:dyDescent="0.25">
      <c r="A3668">
        <v>3666</v>
      </c>
      <c r="B3668">
        <v>53.207385811467397</v>
      </c>
      <c r="C3668">
        <v>184.218603194487</v>
      </c>
      <c r="D3668">
        <v>55.971941381368303</v>
      </c>
      <c r="E3668">
        <v>15.014990917488699</v>
      </c>
      <c r="F3668">
        <v>0.29631241693516402</v>
      </c>
      <c r="G3668">
        <v>0.86196465605533801</v>
      </c>
      <c r="H3668">
        <v>16.216987865810101</v>
      </c>
      <c r="I3668">
        <v>6.3650224215246602</v>
      </c>
    </row>
    <row r="3669" spans="1:9" x14ac:dyDescent="0.25">
      <c r="A3669">
        <v>3667</v>
      </c>
      <c r="B3669">
        <v>50.589477211796201</v>
      </c>
      <c r="C3669">
        <v>188.75</v>
      </c>
      <c r="D3669">
        <v>33.386320661179099</v>
      </c>
      <c r="E3669">
        <v>14.8907853418137</v>
      </c>
      <c r="F3669">
        <v>0.37243855191074998</v>
      </c>
      <c r="G3669">
        <v>0.84241271533122697</v>
      </c>
      <c r="H3669">
        <v>8.0818858560793991</v>
      </c>
      <c r="I3669">
        <v>4.1847826086956497</v>
      </c>
    </row>
    <row r="3670" spans="1:9" x14ac:dyDescent="0.25">
      <c r="A3670">
        <v>3668</v>
      </c>
      <c r="B3670">
        <v>51.389136536239</v>
      </c>
      <c r="C3670">
        <v>182.17017641279699</v>
      </c>
      <c r="D3670">
        <v>38.723963997286702</v>
      </c>
      <c r="E3670">
        <v>4.4743892213927801</v>
      </c>
      <c r="F3670">
        <v>0.31675619788561199</v>
      </c>
      <c r="G3670">
        <v>0.95258858541100999</v>
      </c>
      <c r="H3670">
        <v>8.3638170974155006</v>
      </c>
      <c r="I3670">
        <v>2.7363852961198001</v>
      </c>
    </row>
    <row r="3671" spans="1:9" x14ac:dyDescent="0.25">
      <c r="A3671">
        <v>3669</v>
      </c>
      <c r="B3671">
        <v>62.156709181770701</v>
      </c>
      <c r="C3671">
        <v>106.503059324288</v>
      </c>
      <c r="D3671">
        <v>36.560108583230097</v>
      </c>
      <c r="E3671">
        <v>6.9180706546510402</v>
      </c>
      <c r="F3671">
        <v>0.397043128480148</v>
      </c>
      <c r="G3671">
        <v>0.86829735343496695</v>
      </c>
      <c r="H3671">
        <v>7.22492790772188</v>
      </c>
      <c r="I3671">
        <v>3.4493827160493802</v>
      </c>
    </row>
    <row r="3672" spans="1:9" x14ac:dyDescent="0.25">
      <c r="A3672">
        <v>3670</v>
      </c>
      <c r="B3672">
        <v>46.1435986159169</v>
      </c>
      <c r="C3672">
        <v>188.38464991023301</v>
      </c>
      <c r="D3672">
        <v>39.470554525949503</v>
      </c>
      <c r="E3672">
        <v>6.62266548890363</v>
      </c>
      <c r="F3672">
        <v>0.30223503493437698</v>
      </c>
      <c r="G3672">
        <v>0.93142351859646699</v>
      </c>
      <c r="H3672">
        <v>9.6762767710049395</v>
      </c>
      <c r="I3672">
        <v>2.7742946708463898</v>
      </c>
    </row>
    <row r="3673" spans="1:9" x14ac:dyDescent="0.25">
      <c r="A3673">
        <v>3671</v>
      </c>
      <c r="B3673">
        <v>58.486095183486199</v>
      </c>
      <c r="C3673">
        <v>144.17505870720501</v>
      </c>
      <c r="D3673">
        <v>53.115580640305602</v>
      </c>
      <c r="E3673">
        <v>11.308872158860201</v>
      </c>
      <c r="F3673">
        <v>0.337979301422551</v>
      </c>
      <c r="G3673">
        <v>0.90417634685711101</v>
      </c>
      <c r="H3673">
        <v>15.2873315363881</v>
      </c>
      <c r="I3673">
        <v>3.51824900511654</v>
      </c>
    </row>
    <row r="3674" spans="1:9" x14ac:dyDescent="0.25">
      <c r="A3674">
        <v>3672</v>
      </c>
      <c r="B3674">
        <v>78.742518198975404</v>
      </c>
      <c r="C3674">
        <v>175.72366753633901</v>
      </c>
      <c r="D3674">
        <v>30.702840870898498</v>
      </c>
      <c r="E3674">
        <v>6.1463897316418601</v>
      </c>
      <c r="F3674">
        <v>0.494750760476036</v>
      </c>
      <c r="G3674">
        <v>0.935612265794317</v>
      </c>
      <c r="H3674">
        <v>7.0066380320187402</v>
      </c>
      <c r="I3674">
        <v>3.0077499354172001</v>
      </c>
    </row>
    <row r="3675" spans="1:9" x14ac:dyDescent="0.25">
      <c r="A3675">
        <v>3673</v>
      </c>
      <c r="B3675">
        <v>85.952858915078295</v>
      </c>
      <c r="C3675">
        <v>139.823738680465</v>
      </c>
      <c r="D3675">
        <v>35.159846810274303</v>
      </c>
      <c r="E3675">
        <v>17.076289586939001</v>
      </c>
      <c r="F3675">
        <v>0.44719075299348598</v>
      </c>
      <c r="G3675">
        <v>0.80997121310186904</v>
      </c>
      <c r="H3675">
        <v>7.7100244498777499</v>
      </c>
      <c r="I3675">
        <v>5.3481392557022804</v>
      </c>
    </row>
    <row r="3676" spans="1:9" x14ac:dyDescent="0.25">
      <c r="A3676">
        <v>3674</v>
      </c>
      <c r="B3676">
        <v>80.798914272788906</v>
      </c>
      <c r="C3676">
        <v>194.57348484848399</v>
      </c>
      <c r="D3676">
        <v>32.221568435330703</v>
      </c>
      <c r="E3676">
        <v>6.1493056591971698</v>
      </c>
      <c r="F3676">
        <v>0.57824043453405805</v>
      </c>
      <c r="G3676">
        <v>0.93868754968562296</v>
      </c>
      <c r="H3676">
        <v>11.787979966610999</v>
      </c>
      <c r="I3676">
        <v>2.6187845303867401</v>
      </c>
    </row>
    <row r="3677" spans="1:9" x14ac:dyDescent="0.25">
      <c r="A3677">
        <v>3675</v>
      </c>
      <c r="B3677">
        <v>57.757502420135502</v>
      </c>
      <c r="C3677">
        <v>95.247413793103405</v>
      </c>
      <c r="D3677">
        <v>44.428268053356398</v>
      </c>
      <c r="E3677">
        <v>10.302962861519299</v>
      </c>
      <c r="F3677">
        <v>0.33706009160610501</v>
      </c>
      <c r="G3677">
        <v>0.79853621099184302</v>
      </c>
      <c r="H3677">
        <v>11.6838709677419</v>
      </c>
      <c r="I3677">
        <v>4.6418518518518503</v>
      </c>
    </row>
    <row r="3678" spans="1:9" x14ac:dyDescent="0.25">
      <c r="A3678">
        <v>3676</v>
      </c>
      <c r="B3678">
        <v>79.475182481751801</v>
      </c>
      <c r="C3678">
        <v>146.511059301769</v>
      </c>
      <c r="D3678">
        <v>34.098182288075698</v>
      </c>
      <c r="E3678">
        <v>20.215257198994099</v>
      </c>
      <c r="F3678">
        <v>0.49159302809755701</v>
      </c>
      <c r="G3678">
        <v>0.83065135423836001</v>
      </c>
      <c r="H3678">
        <v>9.0485312899105992</v>
      </c>
      <c r="I3678">
        <v>9.6659619450317091</v>
      </c>
    </row>
    <row r="3679" spans="1:9" x14ac:dyDescent="0.25">
      <c r="A3679">
        <v>3677</v>
      </c>
      <c r="B3679">
        <v>61.638595233829001</v>
      </c>
      <c r="C3679">
        <v>192.92194078266201</v>
      </c>
      <c r="D3679">
        <v>54.4723059049062</v>
      </c>
      <c r="E3679">
        <v>9.1702635887556099</v>
      </c>
      <c r="F3679">
        <v>0.33856713773197999</v>
      </c>
      <c r="G3679">
        <v>0.91046771610599198</v>
      </c>
      <c r="H3679">
        <v>16.510190217391301</v>
      </c>
      <c r="I3679">
        <v>4.2167281672816701</v>
      </c>
    </row>
    <row r="3680" spans="1:9" x14ac:dyDescent="0.25">
      <c r="A3680">
        <v>3678</v>
      </c>
      <c r="B3680">
        <v>43.782935632644801</v>
      </c>
      <c r="C3680">
        <v>171.55082872928099</v>
      </c>
      <c r="D3680">
        <v>40.128639843324002</v>
      </c>
      <c r="E3680">
        <v>7.8026443866368398</v>
      </c>
      <c r="F3680">
        <v>0.30268688051669301</v>
      </c>
      <c r="G3680">
        <v>0.88723830055021302</v>
      </c>
      <c r="H3680">
        <v>10.1959219858156</v>
      </c>
      <c r="I3680">
        <v>2.6277777777777702</v>
      </c>
    </row>
    <row r="3681" spans="1:9" x14ac:dyDescent="0.25">
      <c r="A3681">
        <v>3679</v>
      </c>
      <c r="B3681">
        <v>85.440502183406096</v>
      </c>
      <c r="C3681">
        <v>176.660255644486</v>
      </c>
      <c r="D3681">
        <v>46.869007456716602</v>
      </c>
      <c r="E3681">
        <v>8.6144874932204996</v>
      </c>
      <c r="F3681">
        <v>0.47329598675064799</v>
      </c>
      <c r="G3681">
        <v>0.90503186090527998</v>
      </c>
      <c r="H3681">
        <v>15.213130352045599</v>
      </c>
      <c r="I3681">
        <v>3.26419558359621</v>
      </c>
    </row>
    <row r="3682" spans="1:9" x14ac:dyDescent="0.25">
      <c r="A3682">
        <v>3680</v>
      </c>
      <c r="B3682">
        <v>50.101557991921503</v>
      </c>
      <c r="C3682">
        <v>108.71209508560101</v>
      </c>
      <c r="D3682">
        <v>43.149783645913502</v>
      </c>
      <c r="E3682">
        <v>5.6857654966279503</v>
      </c>
      <c r="F3682">
        <v>0.37774667115848998</v>
      </c>
      <c r="G3682">
        <v>0.91265742245037196</v>
      </c>
      <c r="H3682">
        <v>12.412331406551001</v>
      </c>
      <c r="I3682">
        <v>3.4805347091932402</v>
      </c>
    </row>
    <row r="3683" spans="1:9" x14ac:dyDescent="0.25">
      <c r="A3683">
        <v>3681</v>
      </c>
      <c r="B3683">
        <v>64.634380680342701</v>
      </c>
      <c r="C3683">
        <v>170.65024996287599</v>
      </c>
      <c r="D3683">
        <v>26.973202513003901</v>
      </c>
      <c r="E3683">
        <v>6.0961226367405699</v>
      </c>
      <c r="F3683">
        <v>0.45219173947989599</v>
      </c>
      <c r="G3683">
        <v>0.92819935316775704</v>
      </c>
      <c r="H3683">
        <v>6.0820895522388003</v>
      </c>
      <c r="I3683">
        <v>2.54394509630285</v>
      </c>
    </row>
    <row r="3684" spans="1:9" x14ac:dyDescent="0.25">
      <c r="A3684">
        <v>3682</v>
      </c>
      <c r="B3684">
        <v>75.4374441465594</v>
      </c>
      <c r="C3684">
        <v>199.577811592198</v>
      </c>
      <c r="D3684">
        <v>47.064984034056401</v>
      </c>
      <c r="E3684">
        <v>4.8618732606405199</v>
      </c>
      <c r="F3684">
        <v>0.40508699918372898</v>
      </c>
      <c r="G3684">
        <v>0.94689807562816897</v>
      </c>
      <c r="H3684">
        <v>17.543055555555501</v>
      </c>
      <c r="I3684">
        <v>2.6422482685135802</v>
      </c>
    </row>
    <row r="3685" spans="1:9" x14ac:dyDescent="0.25">
      <c r="A3685">
        <v>3683</v>
      </c>
      <c r="B3685">
        <v>98.080991546721407</v>
      </c>
      <c r="C3685">
        <v>155.31804733727799</v>
      </c>
      <c r="D3685">
        <v>36.101444884850501</v>
      </c>
      <c r="E3685">
        <v>11.6676574211349</v>
      </c>
      <c r="F3685">
        <v>0.54491789742668995</v>
      </c>
      <c r="G3685">
        <v>0.84696479441453298</v>
      </c>
      <c r="H3685">
        <v>10.5999156829679</v>
      </c>
      <c r="I3685">
        <v>4.0980769230769196</v>
      </c>
    </row>
    <row r="3686" spans="1:9" x14ac:dyDescent="0.25">
      <c r="A3686">
        <v>3684</v>
      </c>
      <c r="B3686">
        <v>58.351143866113901</v>
      </c>
      <c r="C3686">
        <v>203.299415110968</v>
      </c>
      <c r="D3686">
        <v>39.6335884977875</v>
      </c>
      <c r="E3686">
        <v>5.6789114554187696</v>
      </c>
      <c r="F3686">
        <v>0.35372529676868197</v>
      </c>
      <c r="G3686">
        <v>0.94663667074899005</v>
      </c>
      <c r="H3686">
        <v>8.7579579579579505</v>
      </c>
      <c r="I3686">
        <v>2.9417728099818001</v>
      </c>
    </row>
    <row r="3687" spans="1:9" x14ac:dyDescent="0.25">
      <c r="A3687">
        <v>3685</v>
      </c>
      <c r="B3687">
        <v>67.700792602377803</v>
      </c>
      <c r="C3687">
        <v>136.48283534647101</v>
      </c>
      <c r="D3687">
        <v>45.800195339425699</v>
      </c>
      <c r="E3687">
        <v>14.349819922385899</v>
      </c>
      <c r="F3687">
        <v>0.40758160612910099</v>
      </c>
      <c r="G3687">
        <v>0.79477418350740003</v>
      </c>
      <c r="H3687">
        <v>15.065900383141701</v>
      </c>
      <c r="I3687">
        <v>4.7063063063063</v>
      </c>
    </row>
    <row r="3688" spans="1:9" x14ac:dyDescent="0.25">
      <c r="A3688">
        <v>3686</v>
      </c>
      <c r="B3688">
        <v>72.549591964846201</v>
      </c>
      <c r="C3688">
        <v>165.81306017925701</v>
      </c>
      <c r="D3688">
        <v>31.213536955545699</v>
      </c>
      <c r="E3688">
        <v>7.0228854884190604</v>
      </c>
      <c r="F3688">
        <v>0.43335112580249702</v>
      </c>
      <c r="G3688">
        <v>0.92177010824386896</v>
      </c>
      <c r="H3688">
        <v>6.5600866113316396</v>
      </c>
      <c r="I3688">
        <v>3.07361682670324</v>
      </c>
    </row>
    <row r="3689" spans="1:9" x14ac:dyDescent="0.25">
      <c r="A3689">
        <v>3687</v>
      </c>
      <c r="B3689">
        <v>55.754600186551301</v>
      </c>
      <c r="C3689">
        <v>156.51343219428301</v>
      </c>
      <c r="D3689">
        <v>35.638661650573702</v>
      </c>
      <c r="E3689">
        <v>3.6379714860857701</v>
      </c>
      <c r="F3689">
        <v>0.36790403447756198</v>
      </c>
      <c r="G3689">
        <v>0.95439006252591996</v>
      </c>
      <c r="H3689">
        <v>7.41831038332713</v>
      </c>
      <c r="I3689">
        <v>2.3800569800569802</v>
      </c>
    </row>
    <row r="3690" spans="1:9" x14ac:dyDescent="0.25">
      <c r="A3690">
        <v>3688</v>
      </c>
      <c r="B3690">
        <v>38.652826691380902</v>
      </c>
      <c r="C3690">
        <v>196.72539334065101</v>
      </c>
      <c r="D3690">
        <v>50.324277725855502</v>
      </c>
      <c r="E3690">
        <v>8.3992060914817799</v>
      </c>
      <c r="F3690">
        <v>0.241226693572444</v>
      </c>
      <c r="G3690">
        <v>0.90974743814396697</v>
      </c>
      <c r="H3690">
        <v>11.5422919508867</v>
      </c>
      <c r="I3690">
        <v>2.7990559676331701</v>
      </c>
    </row>
    <row r="3691" spans="1:9" x14ac:dyDescent="0.25">
      <c r="A3691">
        <v>3689</v>
      </c>
      <c r="B3691">
        <v>63.988519957612098</v>
      </c>
      <c r="C3691">
        <v>195.94768082760899</v>
      </c>
      <c r="D3691">
        <v>37.507095509447304</v>
      </c>
      <c r="E3691">
        <v>4.7903987196392803</v>
      </c>
      <c r="F3691">
        <v>0.39409896324497701</v>
      </c>
      <c r="G3691">
        <v>0.94822045709087399</v>
      </c>
      <c r="H3691">
        <v>9.44429882044561</v>
      </c>
      <c r="I3691">
        <v>2.6821386603995299</v>
      </c>
    </row>
    <row r="3692" spans="1:9" x14ac:dyDescent="0.25">
      <c r="A3692">
        <v>3690</v>
      </c>
      <c r="B3692">
        <v>42.667968257966997</v>
      </c>
      <c r="C3692">
        <v>163.206759443339</v>
      </c>
      <c r="D3692">
        <v>44.7122258044188</v>
      </c>
      <c r="E3692">
        <v>11.0275127259881</v>
      </c>
      <c r="F3692">
        <v>0.27554782913179299</v>
      </c>
      <c r="G3692">
        <v>0.87786960762597199</v>
      </c>
      <c r="H3692">
        <v>11.9258298755186</v>
      </c>
      <c r="I3692">
        <v>4.4220594220594203</v>
      </c>
    </row>
    <row r="3693" spans="1:9" x14ac:dyDescent="0.25">
      <c r="A3693">
        <v>3691</v>
      </c>
      <c r="B3693">
        <v>77.226324572382097</v>
      </c>
      <c r="C3693">
        <v>110.53684210526301</v>
      </c>
      <c r="D3693">
        <v>47.568773963478201</v>
      </c>
      <c r="E3693">
        <v>38.535417734139003</v>
      </c>
      <c r="F3693">
        <v>0.419635390983014</v>
      </c>
      <c r="G3693">
        <v>0.53394970401793496</v>
      </c>
      <c r="H3693">
        <v>14.1685393258426</v>
      </c>
      <c r="I3693">
        <v>13.081081081081001</v>
      </c>
    </row>
    <row r="3694" spans="1:9" x14ac:dyDescent="0.25">
      <c r="A3694">
        <v>3692</v>
      </c>
      <c r="B3694">
        <v>105.297113071371</v>
      </c>
      <c r="C3694">
        <v>165.89347408829099</v>
      </c>
      <c r="D3694">
        <v>29.820483895166799</v>
      </c>
      <c r="E3694">
        <v>13.1968002046428</v>
      </c>
      <c r="F3694">
        <v>0.563796944489526</v>
      </c>
      <c r="G3694">
        <v>0.82821120698240203</v>
      </c>
      <c r="H3694">
        <v>8.4467592592592595</v>
      </c>
      <c r="I3694">
        <v>4.2539267015706796</v>
      </c>
    </row>
    <row r="3695" spans="1:9" x14ac:dyDescent="0.25">
      <c r="A3695">
        <v>3693</v>
      </c>
      <c r="B3695">
        <v>52.808599508599499</v>
      </c>
      <c r="C3695">
        <v>138.73391494002101</v>
      </c>
      <c r="D3695">
        <v>55.208628137117202</v>
      </c>
      <c r="E3695">
        <v>15.400025821444601</v>
      </c>
      <c r="F3695">
        <v>0.28799079378329201</v>
      </c>
      <c r="G3695">
        <v>0.81219090783899095</v>
      </c>
      <c r="H3695">
        <v>15.1780104712041</v>
      </c>
      <c r="I3695">
        <v>6.0395201129145999</v>
      </c>
    </row>
    <row r="3696" spans="1:9" x14ac:dyDescent="0.25">
      <c r="A3696">
        <v>3694</v>
      </c>
      <c r="B3696">
        <v>89.495550782448603</v>
      </c>
      <c r="C3696">
        <v>152.04435627851601</v>
      </c>
      <c r="D3696">
        <v>23.395364817117599</v>
      </c>
      <c r="E3696">
        <v>8.5321640516416792</v>
      </c>
      <c r="F3696">
        <v>0.62457794632039798</v>
      </c>
      <c r="G3696">
        <v>0.91762558108416403</v>
      </c>
      <c r="H3696">
        <v>8.1092184368737392</v>
      </c>
      <c r="I3696">
        <v>3.5766731643924601</v>
      </c>
    </row>
    <row r="3697" spans="1:9" x14ac:dyDescent="0.25">
      <c r="A3697">
        <v>3695</v>
      </c>
      <c r="B3697">
        <v>81.615155131264899</v>
      </c>
      <c r="C3697">
        <v>159.15169412496101</v>
      </c>
      <c r="D3697">
        <v>40.1099915607832</v>
      </c>
      <c r="E3697">
        <v>15.129762422030099</v>
      </c>
      <c r="F3697">
        <v>0.46733002915948202</v>
      </c>
      <c r="G3697">
        <v>0.84807999825492297</v>
      </c>
      <c r="H3697">
        <v>11.083247687564199</v>
      </c>
      <c r="I3697">
        <v>6.0491249616211196</v>
      </c>
    </row>
    <row r="3698" spans="1:9" x14ac:dyDescent="0.25">
      <c r="A3698">
        <v>3696</v>
      </c>
      <c r="B3698">
        <v>45.5805692274769</v>
      </c>
      <c r="C3698">
        <v>156.781392037675</v>
      </c>
      <c r="D3698">
        <v>36.733045121596497</v>
      </c>
      <c r="E3698">
        <v>6.1893140539014997</v>
      </c>
      <c r="F3698">
        <v>0.29920830347765598</v>
      </c>
      <c r="G3698">
        <v>0.929813776901389</v>
      </c>
      <c r="H3698">
        <v>8.4230452674897105</v>
      </c>
      <c r="I3698">
        <v>3.0662224914193401</v>
      </c>
    </row>
    <row r="3699" spans="1:9" x14ac:dyDescent="0.25">
      <c r="A3699">
        <v>3697</v>
      </c>
      <c r="B3699">
        <v>65.515706806282694</v>
      </c>
      <c r="C3699">
        <v>134.69210977701499</v>
      </c>
      <c r="D3699">
        <v>53.567673745471097</v>
      </c>
      <c r="E3699">
        <v>17.608681951449601</v>
      </c>
      <c r="F3699">
        <v>0.35591155701089899</v>
      </c>
      <c r="G3699">
        <v>0.770943906576533</v>
      </c>
      <c r="H3699">
        <v>13.8361204013377</v>
      </c>
      <c r="I3699">
        <v>4.2719608376393801</v>
      </c>
    </row>
    <row r="3700" spans="1:9" x14ac:dyDescent="0.25">
      <c r="A3700">
        <v>3698</v>
      </c>
      <c r="B3700">
        <v>66.585158610271904</v>
      </c>
      <c r="C3700">
        <v>152.486958085986</v>
      </c>
      <c r="D3700">
        <v>56.113420621664702</v>
      </c>
      <c r="E3700">
        <v>12.505753845679299</v>
      </c>
      <c r="F3700">
        <v>0.40717282388731302</v>
      </c>
      <c r="G3700">
        <v>0.83956373067938295</v>
      </c>
      <c r="H3700">
        <v>21.765651924181501</v>
      </c>
      <c r="I3700">
        <v>3.6328502415458899</v>
      </c>
    </row>
    <row r="3701" spans="1:9" x14ac:dyDescent="0.25">
      <c r="A3701">
        <v>3699</v>
      </c>
      <c r="B3701">
        <v>42.568149415454798</v>
      </c>
      <c r="C3701">
        <v>189.30339467702899</v>
      </c>
      <c r="D3701">
        <v>49.162311741692001</v>
      </c>
      <c r="E3701">
        <v>6.6326791740862197</v>
      </c>
      <c r="F3701">
        <v>0.259827994385398</v>
      </c>
      <c r="G3701">
        <v>0.92515636275345303</v>
      </c>
      <c r="H3701">
        <v>11.557210965435001</v>
      </c>
      <c r="I3701">
        <v>2.7734269511207099</v>
      </c>
    </row>
    <row r="3702" spans="1:9" x14ac:dyDescent="0.25">
      <c r="A3702">
        <v>3700</v>
      </c>
      <c r="B3702">
        <v>122.458398335933</v>
      </c>
      <c r="C3702">
        <v>178.31756345177601</v>
      </c>
      <c r="D3702">
        <v>41.690003720593801</v>
      </c>
      <c r="E3702">
        <v>5.9675495686989501</v>
      </c>
      <c r="F3702">
        <v>0.56336413020082599</v>
      </c>
      <c r="G3702">
        <v>0.93212633130636202</v>
      </c>
      <c r="H3702">
        <v>10.7359550561797</v>
      </c>
      <c r="I3702">
        <v>2.9926515615431701</v>
      </c>
    </row>
    <row r="3703" spans="1:9" x14ac:dyDescent="0.25">
      <c r="A3703">
        <v>3701</v>
      </c>
      <c r="B3703">
        <v>91.902391600233301</v>
      </c>
      <c r="C3703">
        <v>185.260404420409</v>
      </c>
      <c r="D3703">
        <v>37.735837150917398</v>
      </c>
      <c r="E3703">
        <v>3.90145237627973</v>
      </c>
      <c r="F3703">
        <v>0.467268880768899</v>
      </c>
      <c r="G3703">
        <v>0.95791331005208702</v>
      </c>
      <c r="H3703">
        <v>8.33842627960275</v>
      </c>
      <c r="I3703">
        <v>2.5235294117647</v>
      </c>
    </row>
    <row r="3704" spans="1:9" x14ac:dyDescent="0.25">
      <c r="A3704">
        <v>3702</v>
      </c>
      <c r="B3704">
        <v>53.874037403740303</v>
      </c>
      <c r="C3704">
        <v>194.86966046002101</v>
      </c>
      <c r="D3704">
        <v>46.786141365229199</v>
      </c>
      <c r="E3704">
        <v>8.8727786165029503</v>
      </c>
      <c r="F3704">
        <v>0.35543799930928799</v>
      </c>
      <c r="G3704">
        <v>0.914676693436966</v>
      </c>
      <c r="H3704">
        <v>13.344325897187099</v>
      </c>
      <c r="I3704">
        <v>3.9514851485148501</v>
      </c>
    </row>
    <row r="3705" spans="1:9" x14ac:dyDescent="0.25">
      <c r="A3705">
        <v>3703</v>
      </c>
      <c r="B3705">
        <v>35.183498349834899</v>
      </c>
      <c r="C3705">
        <v>155.55491661874601</v>
      </c>
      <c r="D3705">
        <v>41.901235447548203</v>
      </c>
      <c r="E3705">
        <v>13.298046330414699</v>
      </c>
      <c r="F3705">
        <v>0.27538015557768503</v>
      </c>
      <c r="G3705">
        <v>0.85197452219566605</v>
      </c>
      <c r="H3705">
        <v>12.2245696400625</v>
      </c>
      <c r="I3705">
        <v>4.0586457073760496</v>
      </c>
    </row>
    <row r="3706" spans="1:9" x14ac:dyDescent="0.25">
      <c r="A3706">
        <v>3704</v>
      </c>
      <c r="B3706">
        <v>39.791994406572201</v>
      </c>
      <c r="C3706">
        <v>162.20075368276801</v>
      </c>
      <c r="D3706">
        <v>54.601786237778697</v>
      </c>
      <c r="E3706">
        <v>17.673813949636202</v>
      </c>
      <c r="F3706">
        <v>0.232445019297426</v>
      </c>
      <c r="G3706">
        <v>0.78728818062278205</v>
      </c>
      <c r="H3706">
        <v>14.017298735861599</v>
      </c>
      <c r="I3706">
        <v>5.4166666666666599</v>
      </c>
    </row>
    <row r="3707" spans="1:9" x14ac:dyDescent="0.25">
      <c r="A3707">
        <v>3705</v>
      </c>
      <c r="B3707">
        <v>102.460893404289</v>
      </c>
      <c r="C3707">
        <v>145.24761611811701</v>
      </c>
      <c r="D3707">
        <v>24.429863188793199</v>
      </c>
      <c r="E3707">
        <v>5.3886086976127601</v>
      </c>
      <c r="F3707">
        <v>0.635453044907071</v>
      </c>
      <c r="G3707">
        <v>0.947909549779828</v>
      </c>
      <c r="H3707">
        <v>3.4305520544491999</v>
      </c>
      <c r="I3707">
        <v>3.1027287319422099</v>
      </c>
    </row>
    <row r="3708" spans="1:9" x14ac:dyDescent="0.25">
      <c r="A3708">
        <v>3706</v>
      </c>
      <c r="B3708">
        <v>64.261956095648699</v>
      </c>
      <c r="C3708">
        <v>172.64572594501701</v>
      </c>
      <c r="D3708">
        <v>30.972127138185201</v>
      </c>
      <c r="E3708">
        <v>8.4625842202089299</v>
      </c>
      <c r="F3708">
        <v>0.40763463591174498</v>
      </c>
      <c r="G3708">
        <v>0.89708443147693495</v>
      </c>
      <c r="H3708">
        <v>6.71440606571187</v>
      </c>
      <c r="I3708">
        <v>3.2857666911225198</v>
      </c>
    </row>
    <row r="3709" spans="1:9" x14ac:dyDescent="0.25">
      <c r="A3709">
        <v>3707</v>
      </c>
      <c r="B3709">
        <v>55.4263245033112</v>
      </c>
      <c r="C3709">
        <v>176.03618896272701</v>
      </c>
      <c r="D3709">
        <v>39.888365175636302</v>
      </c>
      <c r="E3709">
        <v>5.9268200913226199</v>
      </c>
      <c r="F3709">
        <v>0.338915997719621</v>
      </c>
      <c r="G3709">
        <v>0.93102897798514594</v>
      </c>
      <c r="H3709">
        <v>9.7087753134040504</v>
      </c>
      <c r="I3709">
        <v>2.8328633683670801</v>
      </c>
    </row>
    <row r="3710" spans="1:9" x14ac:dyDescent="0.25">
      <c r="A3710">
        <v>3708</v>
      </c>
      <c r="B3710">
        <v>114.58176412289301</v>
      </c>
      <c r="C3710">
        <v>191.007743153918</v>
      </c>
      <c r="D3710">
        <v>37.398073547582896</v>
      </c>
      <c r="E3710">
        <v>9.6572113403376001</v>
      </c>
      <c r="F3710">
        <v>0.58166924781373197</v>
      </c>
      <c r="G3710">
        <v>0.89569755754257396</v>
      </c>
      <c r="H3710">
        <v>12.553544494720899</v>
      </c>
      <c r="I3710">
        <v>3.4187134502923899</v>
      </c>
    </row>
    <row r="3711" spans="1:9" x14ac:dyDescent="0.25">
      <c r="A3711">
        <v>3709</v>
      </c>
      <c r="B3711">
        <v>71.873685791528899</v>
      </c>
      <c r="C3711">
        <v>162.89695746356799</v>
      </c>
      <c r="D3711">
        <v>39.165407683351503</v>
      </c>
      <c r="E3711">
        <v>6.1715141397736497</v>
      </c>
      <c r="F3711">
        <v>0.39337048208778702</v>
      </c>
      <c r="G3711">
        <v>0.92621687670504205</v>
      </c>
      <c r="H3711">
        <v>8.6009529481834406</v>
      </c>
      <c r="I3711">
        <v>3.0319820737421002</v>
      </c>
    </row>
    <row r="3712" spans="1:9" x14ac:dyDescent="0.25">
      <c r="A3712">
        <v>3710</v>
      </c>
      <c r="B3712">
        <v>72.966168593177301</v>
      </c>
      <c r="C3712">
        <v>133.29565445713499</v>
      </c>
      <c r="D3712">
        <v>27.696256872728</v>
      </c>
      <c r="E3712">
        <v>6.16316431114317</v>
      </c>
      <c r="F3712">
        <v>0.55645585231962302</v>
      </c>
      <c r="G3712">
        <v>0.91599079427506103</v>
      </c>
      <c r="H3712">
        <v>10.426806083650099</v>
      </c>
      <c r="I3712">
        <v>3.0828245288027598</v>
      </c>
    </row>
    <row r="3713" spans="1:9" x14ac:dyDescent="0.25">
      <c r="A3713">
        <v>3711</v>
      </c>
      <c r="B3713">
        <v>66.467326464208199</v>
      </c>
      <c r="C3713">
        <v>156.16077057793299</v>
      </c>
      <c r="D3713">
        <v>43.390823281639697</v>
      </c>
      <c r="E3713">
        <v>7.0251169788187102</v>
      </c>
      <c r="F3713">
        <v>0.39028425104102699</v>
      </c>
      <c r="G3713">
        <v>0.92332421007661702</v>
      </c>
      <c r="H3713">
        <v>10.759631036353699</v>
      </c>
      <c r="I3713">
        <v>2.96441423430627</v>
      </c>
    </row>
    <row r="3714" spans="1:9" x14ac:dyDescent="0.25">
      <c r="A3714">
        <v>3712</v>
      </c>
      <c r="B3714">
        <v>70.617156016119694</v>
      </c>
      <c r="C3714">
        <v>163.13870541611601</v>
      </c>
      <c r="D3714">
        <v>35.241527647664</v>
      </c>
      <c r="E3714">
        <v>19.8095319989392</v>
      </c>
      <c r="F3714">
        <v>0.42266846509700601</v>
      </c>
      <c r="G3714">
        <v>0.84358644463184895</v>
      </c>
      <c r="H3714">
        <v>5.2657508289909902</v>
      </c>
      <c r="I3714">
        <v>9.1485632183907999</v>
      </c>
    </row>
    <row r="3715" spans="1:9" x14ac:dyDescent="0.25">
      <c r="A3715">
        <v>3713</v>
      </c>
      <c r="B3715">
        <v>60.834762721555101</v>
      </c>
      <c r="C3715">
        <v>143.01546554445</v>
      </c>
      <c r="D3715">
        <v>32.708352247879901</v>
      </c>
      <c r="E3715">
        <v>13.9893837255084</v>
      </c>
      <c r="F3715">
        <v>0.38387271428191999</v>
      </c>
      <c r="G3715">
        <v>0.81811425245247105</v>
      </c>
      <c r="H3715">
        <v>8.5458207452165098</v>
      </c>
      <c r="I3715">
        <v>4.4394736842105198</v>
      </c>
    </row>
    <row r="3716" spans="1:9" x14ac:dyDescent="0.25">
      <c r="A3716">
        <v>3714</v>
      </c>
      <c r="B3716">
        <v>44.862545215389602</v>
      </c>
      <c r="C3716">
        <v>162.907487356605</v>
      </c>
      <c r="D3716">
        <v>57.109938093046402</v>
      </c>
      <c r="E3716">
        <v>9.8887818019209703</v>
      </c>
      <c r="F3716">
        <v>0.264659465553018</v>
      </c>
      <c r="G3716">
        <v>0.87704060003242101</v>
      </c>
      <c r="H3716">
        <v>14.5181998676373</v>
      </c>
      <c r="I3716">
        <v>3.4371019108280199</v>
      </c>
    </row>
    <row r="3717" spans="1:9" x14ac:dyDescent="0.25">
      <c r="A3717">
        <v>3715</v>
      </c>
      <c r="B3717">
        <v>56.8988786952089</v>
      </c>
      <c r="C3717">
        <v>178.159374577569</v>
      </c>
      <c r="D3717">
        <v>46.032539127357701</v>
      </c>
      <c r="E3717">
        <v>5.8501489782955698</v>
      </c>
      <c r="F3717">
        <v>0.35097184967065498</v>
      </c>
      <c r="G3717">
        <v>0.93829465999321504</v>
      </c>
      <c r="H3717">
        <v>12.452380952380899</v>
      </c>
      <c r="I3717">
        <v>2.6807529064403002</v>
      </c>
    </row>
    <row r="3718" spans="1:9" x14ac:dyDescent="0.25">
      <c r="A3718">
        <v>3716</v>
      </c>
      <c r="B3718">
        <v>115.27109750765101</v>
      </c>
      <c r="C3718">
        <v>157.73137973137901</v>
      </c>
      <c r="D3718">
        <v>32.5141418935319</v>
      </c>
      <c r="E3718">
        <v>17.575639295116201</v>
      </c>
      <c r="F3718">
        <v>0.57415786763038701</v>
      </c>
      <c r="G3718">
        <v>0.80838900131907099</v>
      </c>
      <c r="H3718">
        <v>6.6051328230526698</v>
      </c>
      <c r="I3718">
        <v>5.6</v>
      </c>
    </row>
    <row r="3719" spans="1:9" x14ac:dyDescent="0.25">
      <c r="A3719">
        <v>3717</v>
      </c>
      <c r="B3719">
        <v>91.022845790911305</v>
      </c>
      <c r="C3719">
        <v>166.17576441617001</v>
      </c>
      <c r="D3719">
        <v>25.800587378947501</v>
      </c>
      <c r="E3719">
        <v>13.8436254964443</v>
      </c>
      <c r="F3719">
        <v>0.61215626718439298</v>
      </c>
      <c r="G3719">
        <v>0.83441629440896203</v>
      </c>
      <c r="H3719">
        <v>9.1684919966301592</v>
      </c>
      <c r="I3719">
        <v>3.9654213036565902</v>
      </c>
    </row>
    <row r="3720" spans="1:9" x14ac:dyDescent="0.25">
      <c r="A3720">
        <v>3718</v>
      </c>
      <c r="B3720">
        <v>94.314401140684396</v>
      </c>
      <c r="C3720">
        <v>195.401831501831</v>
      </c>
      <c r="D3720">
        <v>34.141694051664402</v>
      </c>
      <c r="E3720">
        <v>5.13296729872408</v>
      </c>
      <c r="F3720">
        <v>0.54432859040272896</v>
      </c>
      <c r="G3720">
        <v>0.94607966529776899</v>
      </c>
      <c r="H3720">
        <v>11.925241157556201</v>
      </c>
      <c r="I3720">
        <v>2.469491823457</v>
      </c>
    </row>
    <row r="3721" spans="1:9" x14ac:dyDescent="0.25">
      <c r="A3721">
        <v>3719</v>
      </c>
      <c r="B3721">
        <v>77.846931407942193</v>
      </c>
      <c r="C3721">
        <v>146.896624472573</v>
      </c>
      <c r="D3721">
        <v>37.129520624726503</v>
      </c>
      <c r="E3721">
        <v>20.675900914690999</v>
      </c>
      <c r="F3721">
        <v>0.43902495527199398</v>
      </c>
      <c r="G3721">
        <v>0.75870829587008903</v>
      </c>
      <c r="H3721">
        <v>10.9275558564658</v>
      </c>
      <c r="I3721">
        <v>7.1721068249258098</v>
      </c>
    </row>
    <row r="3722" spans="1:9" x14ac:dyDescent="0.25">
      <c r="A3722">
        <v>3720</v>
      </c>
      <c r="B3722">
        <v>65.046257796257706</v>
      </c>
      <c r="C3722">
        <v>167.907840951319</v>
      </c>
      <c r="D3722">
        <v>46.980704279079497</v>
      </c>
      <c r="E3722">
        <v>8.2198014537063404</v>
      </c>
      <c r="F3722">
        <v>0.34861832956019101</v>
      </c>
      <c r="G3722">
        <v>0.91168961186837405</v>
      </c>
      <c r="H3722">
        <v>10.6001381215469</v>
      </c>
      <c r="I3722">
        <v>3.87632421778763</v>
      </c>
    </row>
    <row r="3723" spans="1:9" x14ac:dyDescent="0.25">
      <c r="A3723">
        <v>3721</v>
      </c>
      <c r="B3723">
        <v>52.435678391959797</v>
      </c>
      <c r="C3723">
        <v>153.679014765451</v>
      </c>
      <c r="D3723">
        <v>39.797820975978702</v>
      </c>
      <c r="E3723">
        <v>9.9486373914064004</v>
      </c>
      <c r="F3723">
        <v>0.31946134716165597</v>
      </c>
      <c r="G3723">
        <v>0.88905771259432897</v>
      </c>
      <c r="H3723">
        <v>8.2242182302062492</v>
      </c>
      <c r="I3723">
        <v>4.3718570798411998</v>
      </c>
    </row>
    <row r="3724" spans="1:9" x14ac:dyDescent="0.25">
      <c r="A3724">
        <v>3722</v>
      </c>
      <c r="B3724">
        <v>53.1676300578034</v>
      </c>
      <c r="C3724">
        <v>155.36790505675901</v>
      </c>
      <c r="D3724">
        <v>46.542836551960399</v>
      </c>
      <c r="E3724">
        <v>17.341065218332599</v>
      </c>
      <c r="F3724">
        <v>0.34549613260057799</v>
      </c>
      <c r="G3724">
        <v>0.80174843273778296</v>
      </c>
      <c r="H3724">
        <v>14.331469648562299</v>
      </c>
      <c r="I3724">
        <v>5.2261235955056096</v>
      </c>
    </row>
    <row r="3725" spans="1:9" x14ac:dyDescent="0.25">
      <c r="A3725">
        <v>3723</v>
      </c>
      <c r="B3725">
        <v>83.576702033598494</v>
      </c>
      <c r="C3725">
        <v>157.55375263493301</v>
      </c>
      <c r="D3725">
        <v>29.6928969608975</v>
      </c>
      <c r="E3725">
        <v>10.5167322046515</v>
      </c>
      <c r="F3725">
        <v>0.57549803623900297</v>
      </c>
      <c r="G3725">
        <v>0.88455586746453196</v>
      </c>
      <c r="H3725">
        <v>11.5853658536585</v>
      </c>
      <c r="I3725">
        <v>3.1502590673575099</v>
      </c>
    </row>
    <row r="3726" spans="1:9" x14ac:dyDescent="0.25">
      <c r="A3726">
        <v>3724</v>
      </c>
      <c r="B3726">
        <v>45.534507042253502</v>
      </c>
      <c r="C3726">
        <v>210.663286004056</v>
      </c>
      <c r="D3726">
        <v>43.9241239387907</v>
      </c>
      <c r="E3726">
        <v>9.5911791382902507</v>
      </c>
      <c r="F3726">
        <v>0.30392670744073302</v>
      </c>
      <c r="G3726">
        <v>0.92453443024179405</v>
      </c>
      <c r="H3726">
        <v>11.6906779661016</v>
      </c>
      <c r="I3726">
        <v>3.6755102040816299</v>
      </c>
    </row>
    <row r="3727" spans="1:9" x14ac:dyDescent="0.25">
      <c r="A3727">
        <v>3725</v>
      </c>
      <c r="B3727">
        <v>32.421763992375602</v>
      </c>
      <c r="C3727">
        <v>133.99852012628199</v>
      </c>
      <c r="D3727">
        <v>51.203322474543199</v>
      </c>
      <c r="E3727">
        <v>8.3278895972147602</v>
      </c>
      <c r="F3727">
        <v>0.21537619412530501</v>
      </c>
      <c r="G3727">
        <v>0.88992248034315402</v>
      </c>
      <c r="H3727">
        <v>14.449896337249401</v>
      </c>
      <c r="I3727">
        <v>3.7432605905006402</v>
      </c>
    </row>
    <row r="3728" spans="1:9" x14ac:dyDescent="0.25">
      <c r="A3728">
        <v>3726</v>
      </c>
      <c r="B3728">
        <v>69.355886850152899</v>
      </c>
      <c r="C3728">
        <v>180.72849974043899</v>
      </c>
      <c r="D3728">
        <v>43.503330423605497</v>
      </c>
      <c r="E3728">
        <v>7.6590810862903203</v>
      </c>
      <c r="F3728">
        <v>0.39622804707692499</v>
      </c>
      <c r="G3728">
        <v>0.92497504877774095</v>
      </c>
      <c r="H3728">
        <v>12.210368144252399</v>
      </c>
      <c r="I3728">
        <v>2.8361218361218299</v>
      </c>
    </row>
    <row r="3729" spans="1:9" x14ac:dyDescent="0.25">
      <c r="A3729">
        <v>3727</v>
      </c>
      <c r="B3729">
        <v>69.950336203845694</v>
      </c>
      <c r="C3729">
        <v>154.81566389531099</v>
      </c>
      <c r="D3729">
        <v>36.263706084852203</v>
      </c>
      <c r="E3729">
        <v>6.3163201111585003</v>
      </c>
      <c r="F3729">
        <v>0.42042397254210501</v>
      </c>
      <c r="G3729">
        <v>0.92696568463393003</v>
      </c>
      <c r="H3729">
        <v>9.7950897072710106</v>
      </c>
      <c r="I3729">
        <v>2.8871093750000001</v>
      </c>
    </row>
    <row r="3730" spans="1:9" x14ac:dyDescent="0.25">
      <c r="A3730">
        <v>3728</v>
      </c>
      <c r="B3730">
        <v>51.387218045112697</v>
      </c>
      <c r="C3730">
        <v>176.46646551724101</v>
      </c>
      <c r="D3730">
        <v>51.463701869298099</v>
      </c>
      <c r="E3730">
        <v>7.9059392019909103</v>
      </c>
      <c r="F3730">
        <v>0.27813730595108499</v>
      </c>
      <c r="G3730">
        <v>0.92105333545078105</v>
      </c>
      <c r="H3730">
        <v>13.536287732819501</v>
      </c>
      <c r="I3730">
        <v>3.2912676056337999</v>
      </c>
    </row>
    <row r="3731" spans="1:9" x14ac:dyDescent="0.25">
      <c r="A3731">
        <v>3729</v>
      </c>
      <c r="B3731">
        <v>65.391916275712703</v>
      </c>
      <c r="C3731">
        <v>129.57413722548</v>
      </c>
      <c r="D3731">
        <v>39.884646687548297</v>
      </c>
      <c r="E3731">
        <v>6.5568169000377701</v>
      </c>
      <c r="F3731">
        <v>0.39468919374640699</v>
      </c>
      <c r="G3731">
        <v>0.89708351130255304</v>
      </c>
      <c r="H3731">
        <v>13.406474820143799</v>
      </c>
      <c r="I3731">
        <v>3.32176398530012</v>
      </c>
    </row>
    <row r="3732" spans="1:9" x14ac:dyDescent="0.25">
      <c r="A3732">
        <v>3730</v>
      </c>
      <c r="B3732">
        <v>54.520882214922501</v>
      </c>
      <c r="C3732">
        <v>149.59173415247099</v>
      </c>
      <c r="D3732">
        <v>41.834220843400701</v>
      </c>
      <c r="E3732">
        <v>6.4714073098479501</v>
      </c>
      <c r="F3732">
        <v>0.34577187843301699</v>
      </c>
      <c r="G3732">
        <v>0.92616127350696098</v>
      </c>
      <c r="H3732">
        <v>11.125974805038901</v>
      </c>
      <c r="I3732">
        <v>3.4471167777455798</v>
      </c>
    </row>
    <row r="3733" spans="1:9" x14ac:dyDescent="0.25">
      <c r="A3733">
        <v>3731</v>
      </c>
      <c r="B3733">
        <v>55.374694051292899</v>
      </c>
      <c r="C3733">
        <v>123.586469747498</v>
      </c>
      <c r="D3733">
        <v>34.7032699090447</v>
      </c>
      <c r="E3733">
        <v>25.021394658208699</v>
      </c>
      <c r="F3733">
        <v>0.36644977858397099</v>
      </c>
      <c r="G3733">
        <v>0.72178988560677404</v>
      </c>
      <c r="H3733">
        <v>8.1983878190774693</v>
      </c>
      <c r="I3733">
        <v>10.066882416396901</v>
      </c>
    </row>
    <row r="3734" spans="1:9" x14ac:dyDescent="0.25">
      <c r="A3734">
        <v>3732</v>
      </c>
      <c r="B3734">
        <v>65.240081383519794</v>
      </c>
      <c r="C3734">
        <v>164.51894511581</v>
      </c>
      <c r="D3734">
        <v>35.700845155585398</v>
      </c>
      <c r="E3734">
        <v>3.16186061750237</v>
      </c>
      <c r="F3734">
        <v>0.40339937870686199</v>
      </c>
      <c r="G3734">
        <v>0.96159676768069502</v>
      </c>
      <c r="H3734">
        <v>7.5520065520065502</v>
      </c>
      <c r="I3734">
        <v>2.2966080081611802</v>
      </c>
    </row>
    <row r="3735" spans="1:9" x14ac:dyDescent="0.25">
      <c r="A3735">
        <v>3733</v>
      </c>
      <c r="B3735">
        <v>60.984875270084402</v>
      </c>
      <c r="C3735">
        <v>157.289992952783</v>
      </c>
      <c r="D3735">
        <v>42.723359951686</v>
      </c>
      <c r="E3735">
        <v>15.7332480094672</v>
      </c>
      <c r="F3735">
        <v>0.38175964476764401</v>
      </c>
      <c r="G3735">
        <v>0.83692993575038899</v>
      </c>
      <c r="H3735">
        <v>12.0952050034746</v>
      </c>
      <c r="I3735">
        <v>6.65995762711864</v>
      </c>
    </row>
    <row r="3736" spans="1:9" x14ac:dyDescent="0.25">
      <c r="A3736">
        <v>3734</v>
      </c>
      <c r="B3736">
        <v>54.054847794018997</v>
      </c>
      <c r="C3736">
        <v>151.98595370147001</v>
      </c>
      <c r="D3736">
        <v>38.864390007145097</v>
      </c>
      <c r="E3736">
        <v>9.0930290181322793</v>
      </c>
      <c r="F3736">
        <v>0.34055088507262099</v>
      </c>
      <c r="G3736">
        <v>0.902698107494459</v>
      </c>
      <c r="H3736">
        <v>9.1660145332587994</v>
      </c>
      <c r="I3736">
        <v>4.1482105263157898</v>
      </c>
    </row>
    <row r="3737" spans="1:9" x14ac:dyDescent="0.25">
      <c r="A3737">
        <v>3735</v>
      </c>
      <c r="B3737">
        <v>87.664059444661703</v>
      </c>
      <c r="C3737">
        <v>182.95638313287901</v>
      </c>
      <c r="D3737">
        <v>39.559856498757703</v>
      </c>
      <c r="E3737">
        <v>6.6096573668401604</v>
      </c>
      <c r="F3737">
        <v>0.442154840003113</v>
      </c>
      <c r="G3737">
        <v>0.94292982290475702</v>
      </c>
      <c r="H3737">
        <v>8.6176694592536105</v>
      </c>
      <c r="I3737">
        <v>3.01781441106088</v>
      </c>
    </row>
    <row r="3738" spans="1:9" x14ac:dyDescent="0.25">
      <c r="A3738">
        <v>3736</v>
      </c>
      <c r="B3738">
        <v>53.832130170734501</v>
      </c>
      <c r="C3738">
        <v>152.44999065245801</v>
      </c>
      <c r="D3738">
        <v>42.896852196108597</v>
      </c>
      <c r="E3738">
        <v>9.6898386321630099</v>
      </c>
      <c r="F3738">
        <v>0.33054524169235899</v>
      </c>
      <c r="G3738">
        <v>0.88823298324160005</v>
      </c>
      <c r="H3738">
        <v>10.841849148418399</v>
      </c>
      <c r="I3738">
        <v>3.8017162680299399</v>
      </c>
    </row>
    <row r="3739" spans="1:9" x14ac:dyDescent="0.25">
      <c r="A3739">
        <v>3737</v>
      </c>
      <c r="B3739">
        <v>82.533144933387106</v>
      </c>
      <c r="C3739">
        <v>159.09244964419199</v>
      </c>
      <c r="D3739">
        <v>37.240614753591899</v>
      </c>
      <c r="E3739">
        <v>8.9960793565250903</v>
      </c>
      <c r="F3739">
        <v>0.45147741442991901</v>
      </c>
      <c r="G3739">
        <v>0.89612408258367404</v>
      </c>
      <c r="H3739">
        <v>7.3678201926507301</v>
      </c>
      <c r="I3739">
        <v>3.6247650375939799</v>
      </c>
    </row>
    <row r="3740" spans="1:9" x14ac:dyDescent="0.25">
      <c r="A3740">
        <v>3738</v>
      </c>
      <c r="B3740">
        <v>47.474519068511597</v>
      </c>
      <c r="C3740">
        <v>167.37739943248201</v>
      </c>
      <c r="D3740">
        <v>52.071615538154198</v>
      </c>
      <c r="E3740">
        <v>7.6864331275900897</v>
      </c>
      <c r="F3740">
        <v>0.30563836448790499</v>
      </c>
      <c r="G3740">
        <v>0.90379205961425202</v>
      </c>
      <c r="H3740">
        <v>17.380184331797199</v>
      </c>
      <c r="I3740">
        <v>3.2079354975599399</v>
      </c>
    </row>
    <row r="3741" spans="1:9" x14ac:dyDescent="0.25">
      <c r="A3741">
        <v>3739</v>
      </c>
      <c r="B3741">
        <v>133.00117868929701</v>
      </c>
      <c r="C3741">
        <v>175.08709591236899</v>
      </c>
      <c r="D3741">
        <v>22.8406918203681</v>
      </c>
      <c r="E3741">
        <v>10.545404366003799</v>
      </c>
      <c r="F3741">
        <v>0.71589211158386601</v>
      </c>
      <c r="G3741">
        <v>0.89346198408857502</v>
      </c>
      <c r="H3741">
        <v>8.2722063037249196</v>
      </c>
      <c r="I3741">
        <v>3.97920997920997</v>
      </c>
    </row>
    <row r="3742" spans="1:9" x14ac:dyDescent="0.25">
      <c r="A3742">
        <v>3740</v>
      </c>
      <c r="B3742">
        <v>45.765389725420697</v>
      </c>
      <c r="C3742">
        <v>101.82956058588501</v>
      </c>
      <c r="D3742">
        <v>46.461739143128902</v>
      </c>
      <c r="E3742">
        <v>15.879651986996</v>
      </c>
      <c r="F3742">
        <v>0.30392528997316898</v>
      </c>
      <c r="G3742">
        <v>0.74507844041000104</v>
      </c>
      <c r="H3742">
        <v>12.9597946963216</v>
      </c>
      <c r="I3742">
        <v>5.4820143884892003</v>
      </c>
    </row>
    <row r="3743" spans="1:9" x14ac:dyDescent="0.25">
      <c r="A3743">
        <v>3741</v>
      </c>
      <c r="B3743">
        <v>75.367184676544994</v>
      </c>
      <c r="C3743">
        <v>198.97638451565101</v>
      </c>
      <c r="D3743">
        <v>48.897995397440397</v>
      </c>
      <c r="E3743">
        <v>3.4678683154804499</v>
      </c>
      <c r="F3743">
        <v>0.41015733655526398</v>
      </c>
      <c r="G3743">
        <v>0.96606177031246299</v>
      </c>
      <c r="H3743">
        <v>14.765281173594101</v>
      </c>
      <c r="I3743">
        <v>2.25251306795335</v>
      </c>
    </row>
    <row r="3744" spans="1:9" x14ac:dyDescent="0.25">
      <c r="A3744">
        <v>3742</v>
      </c>
      <c r="B3744">
        <v>54.763321799307903</v>
      </c>
      <c r="C3744">
        <v>204.823838226715</v>
      </c>
      <c r="D3744">
        <v>39.600364040624598</v>
      </c>
      <c r="E3744">
        <v>7.6243160244658599</v>
      </c>
      <c r="F3744">
        <v>0.37718764739802602</v>
      </c>
      <c r="G3744">
        <v>0.92446000242313597</v>
      </c>
      <c r="H3744">
        <v>10.1115196078431</v>
      </c>
      <c r="I3744">
        <v>3.1658703071672298</v>
      </c>
    </row>
    <row r="3745" spans="1:9" x14ac:dyDescent="0.25">
      <c r="A3745">
        <v>3743</v>
      </c>
      <c r="B3745">
        <v>78.906624203821593</v>
      </c>
      <c r="C3745">
        <v>112.425553976727</v>
      </c>
      <c r="D3745">
        <v>47.526228135050403</v>
      </c>
      <c r="E3745">
        <v>9.9834829032263297</v>
      </c>
      <c r="F3745">
        <v>0.44534159369117998</v>
      </c>
      <c r="G3745">
        <v>0.82540917218764598</v>
      </c>
      <c r="H3745">
        <v>14.3653081510934</v>
      </c>
      <c r="I3745">
        <v>3.1567369385884501</v>
      </c>
    </row>
    <row r="3746" spans="1:9" x14ac:dyDescent="0.25">
      <c r="A3746">
        <v>3744</v>
      </c>
      <c r="B3746">
        <v>75.788157666261498</v>
      </c>
      <c r="C3746">
        <v>152.95452891960699</v>
      </c>
      <c r="D3746">
        <v>41.715181519603497</v>
      </c>
      <c r="E3746">
        <v>8.57461289942691</v>
      </c>
      <c r="F3746">
        <v>0.401441049247868</v>
      </c>
      <c r="G3746">
        <v>0.906753292493789</v>
      </c>
      <c r="H3746">
        <v>9.7730690362269304</v>
      </c>
      <c r="I3746">
        <v>3.80917622523461</v>
      </c>
    </row>
    <row r="3747" spans="1:9" x14ac:dyDescent="0.25">
      <c r="A3747">
        <v>3745</v>
      </c>
      <c r="B3747">
        <v>44.338745387453798</v>
      </c>
      <c r="C3747">
        <v>195.32317224287399</v>
      </c>
      <c r="D3747">
        <v>52.909799947588702</v>
      </c>
      <c r="E3747">
        <v>11.611010472182301</v>
      </c>
      <c r="F3747">
        <v>0.27561789233184297</v>
      </c>
      <c r="G3747">
        <v>0.89557245457502099</v>
      </c>
      <c r="H3747">
        <v>13.441885964912199</v>
      </c>
      <c r="I3747">
        <v>4.7032967032966999</v>
      </c>
    </row>
    <row r="3748" spans="1:9" x14ac:dyDescent="0.25">
      <c r="A3748">
        <v>3746</v>
      </c>
      <c r="B3748">
        <v>61.269741164104502</v>
      </c>
      <c r="C3748">
        <v>205.24935864545901</v>
      </c>
      <c r="D3748">
        <v>36.369023847458799</v>
      </c>
      <c r="E3748">
        <v>4.2299835266748396</v>
      </c>
      <c r="F3748">
        <v>0.39023253162298699</v>
      </c>
      <c r="G3748">
        <v>0.95883403744768902</v>
      </c>
      <c r="H3748">
        <v>8.7032057911065106</v>
      </c>
      <c r="I3748">
        <v>2.2697058163036101</v>
      </c>
    </row>
    <row r="3749" spans="1:9" x14ac:dyDescent="0.25">
      <c r="A3749">
        <v>3747</v>
      </c>
      <c r="B3749">
        <v>98.9763437640365</v>
      </c>
      <c r="C3749">
        <v>188.49333107268001</v>
      </c>
      <c r="D3749">
        <v>37.356563637786998</v>
      </c>
      <c r="E3749">
        <v>4.3509892307517104</v>
      </c>
      <c r="F3749">
        <v>0.50369543588672006</v>
      </c>
      <c r="G3749">
        <v>0.95320012271585397</v>
      </c>
      <c r="H3749">
        <v>9.0352798053527899</v>
      </c>
      <c r="I3749">
        <v>2.3562551781275798</v>
      </c>
    </row>
    <row r="3750" spans="1:9" x14ac:dyDescent="0.25">
      <c r="A3750">
        <v>3748</v>
      </c>
      <c r="B3750">
        <v>65.317758253461093</v>
      </c>
      <c r="C3750">
        <v>184.80524090016601</v>
      </c>
      <c r="D3750">
        <v>36.950423584612203</v>
      </c>
      <c r="E3750">
        <v>4.9716991821994601</v>
      </c>
      <c r="F3750">
        <v>0.413545858844027</v>
      </c>
      <c r="G3750">
        <v>0.95199875420633495</v>
      </c>
      <c r="H3750">
        <v>9.8196078431372502</v>
      </c>
      <c r="I3750">
        <v>2.6778641263474499</v>
      </c>
    </row>
    <row r="3751" spans="1:9" x14ac:dyDescent="0.25">
      <c r="A3751">
        <v>3749</v>
      </c>
      <c r="B3751">
        <v>44.906803355079198</v>
      </c>
      <c r="C3751">
        <v>133.947720219622</v>
      </c>
      <c r="D3751">
        <v>41.282263365529197</v>
      </c>
      <c r="E3751">
        <v>8.3140190412520294</v>
      </c>
      <c r="F3751">
        <v>0.29296642981871601</v>
      </c>
      <c r="G3751">
        <v>0.87665774773267802</v>
      </c>
      <c r="H3751">
        <v>9.6594167078596094</v>
      </c>
      <c r="I3751">
        <v>3.34178321678321</v>
      </c>
    </row>
    <row r="3752" spans="1:9" x14ac:dyDescent="0.25">
      <c r="A3752">
        <v>3750</v>
      </c>
      <c r="B3752">
        <v>71.786683225066795</v>
      </c>
      <c r="C3752">
        <v>160.67556283258199</v>
      </c>
      <c r="D3752">
        <v>37.4824957496878</v>
      </c>
      <c r="E3752">
        <v>8.6707229574938403</v>
      </c>
      <c r="F3752">
        <v>0.41602590516795201</v>
      </c>
      <c r="G3752">
        <v>0.90051891788301797</v>
      </c>
      <c r="H3752">
        <v>9.0420468068226896</v>
      </c>
      <c r="I3752">
        <v>2.6441617742987602</v>
      </c>
    </row>
    <row r="3753" spans="1:9" x14ac:dyDescent="0.25">
      <c r="A3753">
        <v>3751</v>
      </c>
      <c r="B3753">
        <v>71.752398720682294</v>
      </c>
      <c r="C3753">
        <v>118.53482428114999</v>
      </c>
      <c r="D3753">
        <v>37.440515830678301</v>
      </c>
      <c r="E3753">
        <v>26.804244762391601</v>
      </c>
      <c r="F3753">
        <v>0.42071711867763401</v>
      </c>
      <c r="G3753">
        <v>0.67448588625970196</v>
      </c>
      <c r="H3753">
        <v>8.8376068376068293</v>
      </c>
      <c r="I3753">
        <v>10.2283737024221</v>
      </c>
    </row>
    <row r="3754" spans="1:9" x14ac:dyDescent="0.25">
      <c r="A3754">
        <v>3752</v>
      </c>
      <c r="B3754">
        <v>81.9478870155463</v>
      </c>
      <c r="C3754">
        <v>97.879939209726402</v>
      </c>
      <c r="D3754">
        <v>49.458381729595601</v>
      </c>
      <c r="E3754">
        <v>36.176519366671002</v>
      </c>
      <c r="F3754">
        <v>0.45666885302823701</v>
      </c>
      <c r="G3754">
        <v>0.54829510723391195</v>
      </c>
      <c r="H3754">
        <v>17.692582025677599</v>
      </c>
      <c r="I3754">
        <v>10.260683760683699</v>
      </c>
    </row>
    <row r="3755" spans="1:9" x14ac:dyDescent="0.25">
      <c r="A3755">
        <v>3753</v>
      </c>
      <c r="B3755">
        <v>94.093845073718697</v>
      </c>
      <c r="C3755">
        <v>158.81367165309601</v>
      </c>
      <c r="D3755">
        <v>22.485224426826498</v>
      </c>
      <c r="E3755">
        <v>17.093787157490599</v>
      </c>
      <c r="F3755">
        <v>0.66541555352216297</v>
      </c>
      <c r="G3755">
        <v>0.82261797033516304</v>
      </c>
      <c r="H3755">
        <v>8.8087557603686601</v>
      </c>
      <c r="I3755">
        <v>5.8357682619647298</v>
      </c>
    </row>
    <row r="3756" spans="1:9" x14ac:dyDescent="0.25">
      <c r="A3756">
        <v>3754</v>
      </c>
      <c r="B3756">
        <v>84.950049146635607</v>
      </c>
      <c r="C3756">
        <v>163.22626528532601</v>
      </c>
      <c r="D3756">
        <v>32.863284330258402</v>
      </c>
      <c r="E3756">
        <v>5.8748881261061001</v>
      </c>
      <c r="F3756">
        <v>0.475737137304793</v>
      </c>
      <c r="G3756">
        <v>0.93013531256414805</v>
      </c>
      <c r="H3756">
        <v>5.52368321333838</v>
      </c>
      <c r="I3756">
        <v>2.7788684633232199</v>
      </c>
    </row>
    <row r="3757" spans="1:9" x14ac:dyDescent="0.25">
      <c r="A3757">
        <v>3755</v>
      </c>
      <c r="B3757">
        <v>72.204284423796594</v>
      </c>
      <c r="C3757">
        <v>161.16521209660999</v>
      </c>
      <c r="D3757">
        <v>43.953296116986301</v>
      </c>
      <c r="E3757">
        <v>13.608734200831799</v>
      </c>
      <c r="F3757">
        <v>0.39680066950906201</v>
      </c>
      <c r="G3757">
        <v>0.86094721648651396</v>
      </c>
      <c r="H3757">
        <v>10.195461578132999</v>
      </c>
      <c r="I3757">
        <v>5.3979643765903296</v>
      </c>
    </row>
    <row r="3758" spans="1:9" x14ac:dyDescent="0.25">
      <c r="A3758">
        <v>3756</v>
      </c>
      <c r="B3758">
        <v>69.249194040254395</v>
      </c>
      <c r="C3758">
        <v>138.90474993717001</v>
      </c>
      <c r="D3758">
        <v>38.927236153723598</v>
      </c>
      <c r="E3758">
        <v>18.225037291341099</v>
      </c>
      <c r="F3758">
        <v>0.39070458704358701</v>
      </c>
      <c r="G3758">
        <v>0.79589294703757596</v>
      </c>
      <c r="H3758">
        <v>8.4957517547100103</v>
      </c>
      <c r="I3758">
        <v>7.8863492063492</v>
      </c>
    </row>
    <row r="3759" spans="1:9" x14ac:dyDescent="0.25">
      <c r="A3759">
        <v>3757</v>
      </c>
      <c r="B3759">
        <v>56.731036944494001</v>
      </c>
      <c r="C3759">
        <v>147.067510141008</v>
      </c>
      <c r="D3759">
        <v>49.957561663496698</v>
      </c>
      <c r="E3759">
        <v>6.1059764221304196</v>
      </c>
      <c r="F3759">
        <v>0.34525914011741299</v>
      </c>
      <c r="G3759">
        <v>0.92117839610866403</v>
      </c>
      <c r="H3759">
        <v>15.1603005635566</v>
      </c>
      <c r="I3759">
        <v>3.1375162548764601</v>
      </c>
    </row>
    <row r="3760" spans="1:9" x14ac:dyDescent="0.25">
      <c r="A3760">
        <v>3758</v>
      </c>
      <c r="B3760">
        <v>100.892534864643</v>
      </c>
      <c r="C3760">
        <v>193.96628093442499</v>
      </c>
      <c r="D3760">
        <v>32.144499742856397</v>
      </c>
      <c r="E3760">
        <v>4.0765577149566399</v>
      </c>
      <c r="F3760">
        <v>0.58380118645164403</v>
      </c>
      <c r="G3760">
        <v>0.95504077388978303</v>
      </c>
      <c r="H3760">
        <v>12.6279949558638</v>
      </c>
      <c r="I3760">
        <v>2.5062823355506199</v>
      </c>
    </row>
    <row r="3761" spans="1:9" x14ac:dyDescent="0.25">
      <c r="A3761">
        <v>3759</v>
      </c>
      <c r="B3761">
        <v>85.595522528454495</v>
      </c>
      <c r="C3761">
        <v>188.14433558713901</v>
      </c>
      <c r="D3761">
        <v>34.028222333928198</v>
      </c>
      <c r="E3761">
        <v>7.7349554890187298</v>
      </c>
      <c r="F3761">
        <v>0.47377481838562602</v>
      </c>
      <c r="G3761">
        <v>0.92671263307436402</v>
      </c>
      <c r="H3761">
        <v>5.5858343337334899</v>
      </c>
      <c r="I3761">
        <v>3.3201112140871101</v>
      </c>
    </row>
    <row r="3762" spans="1:9" x14ac:dyDescent="0.25">
      <c r="A3762">
        <v>3760</v>
      </c>
      <c r="B3762">
        <v>62.305193279285596</v>
      </c>
      <c r="C3762">
        <v>153.76173336156299</v>
      </c>
      <c r="D3762">
        <v>30.892010411651501</v>
      </c>
      <c r="E3762">
        <v>8.1892840003974996</v>
      </c>
      <c r="F3762">
        <v>0.43275257866801398</v>
      </c>
      <c r="G3762">
        <v>0.89043267372919999</v>
      </c>
      <c r="H3762">
        <v>6.1380151843817696</v>
      </c>
      <c r="I3762">
        <v>2.9761342774717998</v>
      </c>
    </row>
    <row r="3763" spans="1:9" x14ac:dyDescent="0.25">
      <c r="A3763">
        <v>3761</v>
      </c>
      <c r="B3763">
        <v>94.024421450823297</v>
      </c>
      <c r="C3763">
        <v>146.29896539422001</v>
      </c>
      <c r="D3763">
        <v>29.852835027885501</v>
      </c>
      <c r="E3763">
        <v>7.5483360228347696</v>
      </c>
      <c r="F3763">
        <v>0.58599429375661505</v>
      </c>
      <c r="G3763">
        <v>0.90574136870913202</v>
      </c>
      <c r="H3763">
        <v>7.5608902225556296</v>
      </c>
      <c r="I3763">
        <v>3.1704343408686801</v>
      </c>
    </row>
    <row r="3764" spans="1:9" x14ac:dyDescent="0.25">
      <c r="A3764">
        <v>3762</v>
      </c>
      <c r="B3764">
        <v>39.257389359322502</v>
      </c>
      <c r="C3764">
        <v>201.082613256081</v>
      </c>
      <c r="D3764">
        <v>24.906935931401701</v>
      </c>
      <c r="E3764">
        <v>5.6472270492653998</v>
      </c>
      <c r="F3764">
        <v>0.36898839646652398</v>
      </c>
      <c r="G3764">
        <v>0.94490445053668004</v>
      </c>
      <c r="H3764">
        <v>6.5415884928079997</v>
      </c>
      <c r="I3764">
        <v>2.7298934614581101</v>
      </c>
    </row>
    <row r="3765" spans="1:9" x14ac:dyDescent="0.25">
      <c r="A3765">
        <v>3763</v>
      </c>
      <c r="B3765">
        <v>60.424155175026499</v>
      </c>
      <c r="C3765">
        <v>197.35755744613101</v>
      </c>
      <c r="D3765">
        <v>52.211609098508802</v>
      </c>
      <c r="E3765">
        <v>5.1111598419651001</v>
      </c>
      <c r="F3765">
        <v>0.33242830346097402</v>
      </c>
      <c r="G3765">
        <v>0.94926830252566796</v>
      </c>
      <c r="H3765">
        <v>13.9805424528301</v>
      </c>
      <c r="I3765">
        <v>2.6709239130434699</v>
      </c>
    </row>
    <row r="3766" spans="1:9" x14ac:dyDescent="0.25">
      <c r="A3766">
        <v>3764</v>
      </c>
      <c r="B3766">
        <v>72.424775517683699</v>
      </c>
      <c r="C3766">
        <v>162.57951807228901</v>
      </c>
      <c r="D3766">
        <v>37.909748402308601</v>
      </c>
      <c r="E3766">
        <v>13.6812073041622</v>
      </c>
      <c r="F3766">
        <v>0.43560094610171102</v>
      </c>
      <c r="G3766">
        <v>0.81825661620781898</v>
      </c>
      <c r="H3766">
        <v>9.8350217076700392</v>
      </c>
      <c r="I3766">
        <v>3.9894736842105201</v>
      </c>
    </row>
    <row r="3767" spans="1:9" x14ac:dyDescent="0.25">
      <c r="A3767">
        <v>3765</v>
      </c>
      <c r="B3767">
        <v>65.096083231334106</v>
      </c>
      <c r="C3767">
        <v>160.48921927298201</v>
      </c>
      <c r="D3767">
        <v>44.684682260622097</v>
      </c>
      <c r="E3767">
        <v>7.18431971155902</v>
      </c>
      <c r="F3767">
        <v>0.40485703398520101</v>
      </c>
      <c r="G3767">
        <v>0.91377517249810103</v>
      </c>
      <c r="H3767">
        <v>13.3480278422273</v>
      </c>
      <c r="I3767">
        <v>3.33040103492884</v>
      </c>
    </row>
    <row r="3768" spans="1:9" x14ac:dyDescent="0.25">
      <c r="A3768">
        <v>3766</v>
      </c>
      <c r="B3768">
        <v>77.889531680440697</v>
      </c>
      <c r="C3768">
        <v>154.399647110719</v>
      </c>
      <c r="D3768">
        <v>38.713806939595798</v>
      </c>
      <c r="E3768">
        <v>6.2585833580793597</v>
      </c>
      <c r="F3768">
        <v>0.44891557792908598</v>
      </c>
      <c r="G3768">
        <v>0.92233302325989597</v>
      </c>
      <c r="H3768">
        <v>8.7451428571428504</v>
      </c>
      <c r="I3768">
        <v>3.0384901912093301</v>
      </c>
    </row>
    <row r="3769" spans="1:9" x14ac:dyDescent="0.25">
      <c r="A3769">
        <v>3767</v>
      </c>
      <c r="B3769">
        <v>38.145603075444498</v>
      </c>
      <c r="C3769">
        <v>205.630170491331</v>
      </c>
      <c r="D3769">
        <v>55.0358476880591</v>
      </c>
      <c r="E3769">
        <v>8.6561176467994496</v>
      </c>
      <c r="F3769">
        <v>0.22658947482859099</v>
      </c>
      <c r="G3769">
        <v>0.92935961352229002</v>
      </c>
      <c r="H3769">
        <v>15.8036649214659</v>
      </c>
      <c r="I3769">
        <v>3.0522894290559601</v>
      </c>
    </row>
    <row r="3770" spans="1:9" x14ac:dyDescent="0.25">
      <c r="A3770">
        <v>3768</v>
      </c>
      <c r="B3770">
        <v>39.008114640883903</v>
      </c>
      <c r="C3770">
        <v>153.57533033143801</v>
      </c>
      <c r="D3770">
        <v>59.703130884473801</v>
      </c>
      <c r="E3770">
        <v>6.7259665496597698</v>
      </c>
      <c r="F3770">
        <v>0.227210921788012</v>
      </c>
      <c r="G3770">
        <v>0.92648928313052104</v>
      </c>
      <c r="H3770">
        <v>16.8539765319426</v>
      </c>
      <c r="I3770">
        <v>2.9792315680166102</v>
      </c>
    </row>
    <row r="3771" spans="1:9" x14ac:dyDescent="0.25">
      <c r="A3771">
        <v>3769</v>
      </c>
      <c r="B3771">
        <v>84.834078807241696</v>
      </c>
      <c r="C3771">
        <v>173.454611514812</v>
      </c>
      <c r="D3771">
        <v>36.326160388974898</v>
      </c>
      <c r="E3771">
        <v>5.9289130541774799</v>
      </c>
      <c r="F3771">
        <v>0.44131709046901701</v>
      </c>
      <c r="G3771">
        <v>0.93155979491657603</v>
      </c>
      <c r="H3771">
        <v>8.2910140148392397</v>
      </c>
      <c r="I3771">
        <v>2.74410555916071</v>
      </c>
    </row>
    <row r="3772" spans="1:9" x14ac:dyDescent="0.25">
      <c r="A3772">
        <v>3770</v>
      </c>
      <c r="B3772">
        <v>63.2908732001857</v>
      </c>
      <c r="C3772">
        <v>156.73827035252299</v>
      </c>
      <c r="D3772">
        <v>28.436134270519702</v>
      </c>
      <c r="E3772">
        <v>16.3128915067599</v>
      </c>
      <c r="F3772">
        <v>0.46218032857295899</v>
      </c>
      <c r="G3772">
        <v>0.82937284904153596</v>
      </c>
      <c r="H3772">
        <v>6.8975198876930204</v>
      </c>
      <c r="I3772">
        <v>6.0611439842208998</v>
      </c>
    </row>
    <row r="3773" spans="1:9" x14ac:dyDescent="0.25">
      <c r="A3773">
        <v>3771</v>
      </c>
      <c r="B3773">
        <v>84.917837264775997</v>
      </c>
      <c r="C3773">
        <v>143.06170759819099</v>
      </c>
      <c r="D3773">
        <v>33.965305310466398</v>
      </c>
      <c r="E3773">
        <v>14.2232650188249</v>
      </c>
      <c r="F3773">
        <v>0.488195370964988</v>
      </c>
      <c r="G3773">
        <v>0.83708176930306299</v>
      </c>
      <c r="H3773">
        <v>9.1115421920465494</v>
      </c>
      <c r="I3773">
        <v>5.5167951541850204</v>
      </c>
    </row>
    <row r="3774" spans="1:9" x14ac:dyDescent="0.25">
      <c r="A3774">
        <v>3772</v>
      </c>
      <c r="B3774">
        <v>30.764798488664901</v>
      </c>
      <c r="C3774">
        <v>193.37008033142999</v>
      </c>
      <c r="D3774">
        <v>25.5238540240342</v>
      </c>
      <c r="E3774">
        <v>9.1248045126072697</v>
      </c>
      <c r="F3774">
        <v>0.30206411611745798</v>
      </c>
      <c r="G3774">
        <v>0.92114061528817004</v>
      </c>
      <c r="H3774">
        <v>6.1461391193363104</v>
      </c>
      <c r="I3774">
        <v>4.47902167428912</v>
      </c>
    </row>
    <row r="3775" spans="1:9" x14ac:dyDescent="0.25">
      <c r="A3775">
        <v>3773</v>
      </c>
      <c r="B3775">
        <v>61.529706457925599</v>
      </c>
      <c r="C3775">
        <v>153.74586956521699</v>
      </c>
      <c r="D3775">
        <v>32.709235479646502</v>
      </c>
      <c r="E3775">
        <v>7.5694473584489197</v>
      </c>
      <c r="F3775">
        <v>0.37693889779265399</v>
      </c>
      <c r="G3775">
        <v>0.90018799581607001</v>
      </c>
      <c r="H3775">
        <v>4.6972379603399403</v>
      </c>
      <c r="I3775">
        <v>3.3645556146886602</v>
      </c>
    </row>
    <row r="3776" spans="1:9" x14ac:dyDescent="0.25">
      <c r="A3776">
        <v>3774</v>
      </c>
      <c r="B3776">
        <v>55.1139505655634</v>
      </c>
      <c r="C3776">
        <v>175.938863609847</v>
      </c>
      <c r="D3776">
        <v>45.4411876221574</v>
      </c>
      <c r="E3776">
        <v>7.1419508684666102</v>
      </c>
      <c r="F3776">
        <v>0.32639799491513299</v>
      </c>
      <c r="G3776">
        <v>0.92154298176805505</v>
      </c>
      <c r="H3776">
        <v>13.149700598802299</v>
      </c>
      <c r="I3776">
        <v>3.0679338261175602</v>
      </c>
    </row>
    <row r="3777" spans="1:9" x14ac:dyDescent="0.25">
      <c r="A3777">
        <v>3775</v>
      </c>
      <c r="B3777">
        <v>50.924231490835602</v>
      </c>
      <c r="C3777">
        <v>130.168712073797</v>
      </c>
      <c r="D3777">
        <v>47.016617388945399</v>
      </c>
      <c r="E3777">
        <v>8.4069982110880002</v>
      </c>
      <c r="F3777">
        <v>0.29162694690632102</v>
      </c>
      <c r="G3777">
        <v>0.90861591535957797</v>
      </c>
      <c r="H3777">
        <v>12.4979520187244</v>
      </c>
      <c r="I3777">
        <v>2.99987172909184</v>
      </c>
    </row>
    <row r="3778" spans="1:9" x14ac:dyDescent="0.25">
      <c r="A3778">
        <v>3776</v>
      </c>
      <c r="B3778">
        <v>103.69881862404399</v>
      </c>
      <c r="C3778">
        <v>134.002113420218</v>
      </c>
      <c r="D3778">
        <v>34.9318027972569</v>
      </c>
      <c r="E3778">
        <v>16.1821131264116</v>
      </c>
      <c r="F3778">
        <v>0.52359171762091195</v>
      </c>
      <c r="G3778">
        <v>0.83531808554273601</v>
      </c>
      <c r="H3778">
        <v>7.2091733870967696</v>
      </c>
      <c r="I3778">
        <v>5.0585058505850498</v>
      </c>
    </row>
    <row r="3779" spans="1:9" x14ac:dyDescent="0.25">
      <c r="A3779">
        <v>3777</v>
      </c>
      <c r="B3779">
        <v>56.132526807808603</v>
      </c>
      <c r="C3779">
        <v>176.386917677089</v>
      </c>
      <c r="D3779">
        <v>44.825987926094001</v>
      </c>
      <c r="E3779">
        <v>9.4998531279155305</v>
      </c>
      <c r="F3779">
        <v>0.37062236917965302</v>
      </c>
      <c r="G3779">
        <v>0.89900395692305701</v>
      </c>
      <c r="H3779">
        <v>14.7829246139872</v>
      </c>
      <c r="I3779">
        <v>3.6604284103720399</v>
      </c>
    </row>
    <row r="3780" spans="1:9" x14ac:dyDescent="0.25">
      <c r="A3780">
        <v>3778</v>
      </c>
      <c r="B3780">
        <v>66.142068273092306</v>
      </c>
      <c r="C3780">
        <v>149.56501436781599</v>
      </c>
      <c r="D3780">
        <v>38.601170951432103</v>
      </c>
      <c r="E3780">
        <v>21.9458397978525</v>
      </c>
      <c r="F3780">
        <v>0.36618578394937801</v>
      </c>
      <c r="G3780">
        <v>0.77053383087277905</v>
      </c>
      <c r="H3780">
        <v>7.9533404029692401</v>
      </c>
      <c r="I3780">
        <v>7.6610837438423598</v>
      </c>
    </row>
    <row r="3781" spans="1:9" x14ac:dyDescent="0.25">
      <c r="A3781">
        <v>3779</v>
      </c>
      <c r="B3781">
        <v>58.805537669027601</v>
      </c>
      <c r="C3781">
        <v>130.52936746987899</v>
      </c>
      <c r="D3781">
        <v>43.2675296703895</v>
      </c>
      <c r="E3781">
        <v>11.601654603637501</v>
      </c>
      <c r="F3781">
        <v>0.32882247833948403</v>
      </c>
      <c r="G3781">
        <v>0.84229758720340597</v>
      </c>
      <c r="H3781">
        <v>7.5850599781897401</v>
      </c>
      <c r="I3781">
        <v>4.6753926701570601</v>
      </c>
    </row>
    <row r="3782" spans="1:9" x14ac:dyDescent="0.25">
      <c r="A3782">
        <v>3780</v>
      </c>
      <c r="B3782">
        <v>74.351269584008605</v>
      </c>
      <c r="C3782">
        <v>147.528460837887</v>
      </c>
      <c r="D3782">
        <v>35.151914172916896</v>
      </c>
      <c r="E3782">
        <v>19.257996264875398</v>
      </c>
      <c r="F3782">
        <v>0.41365893250844199</v>
      </c>
      <c r="G3782">
        <v>0.81221347560814605</v>
      </c>
      <c r="H3782">
        <v>7.3463324048282201</v>
      </c>
      <c r="I3782">
        <v>7.9979101358411704</v>
      </c>
    </row>
    <row r="3783" spans="1:9" x14ac:dyDescent="0.25">
      <c r="A3783">
        <v>3781</v>
      </c>
      <c r="B3783">
        <v>82.011755057408394</v>
      </c>
      <c r="C3783">
        <v>145.79472787411001</v>
      </c>
      <c r="D3783">
        <v>43.3997365051343</v>
      </c>
      <c r="E3783">
        <v>7.1577379102248004</v>
      </c>
      <c r="F3783">
        <v>0.46178155335708598</v>
      </c>
      <c r="G3783">
        <v>0.90768512465564999</v>
      </c>
      <c r="H3783">
        <v>13.675266903914499</v>
      </c>
      <c r="I3783">
        <v>3.3690435958093898</v>
      </c>
    </row>
    <row r="3784" spans="1:9" x14ac:dyDescent="0.25">
      <c r="A3784">
        <v>3782</v>
      </c>
      <c r="B3784">
        <v>57.381716678297202</v>
      </c>
      <c r="C3784">
        <v>150.79213020189499</v>
      </c>
      <c r="D3784">
        <v>35.958543675708597</v>
      </c>
      <c r="E3784">
        <v>11.4221362587169</v>
      </c>
      <c r="F3784">
        <v>0.41596285830992702</v>
      </c>
      <c r="G3784">
        <v>0.87792612305721596</v>
      </c>
      <c r="H3784">
        <v>10.9784517158818</v>
      </c>
      <c r="I3784">
        <v>4.5604153555695399</v>
      </c>
    </row>
    <row r="3785" spans="1:9" x14ac:dyDescent="0.25">
      <c r="A3785">
        <v>3783</v>
      </c>
      <c r="B3785">
        <v>43.441117145073697</v>
      </c>
      <c r="C3785">
        <v>131.48125747706999</v>
      </c>
      <c r="D3785">
        <v>52.429280900285903</v>
      </c>
      <c r="E3785">
        <v>4.4120749613581598</v>
      </c>
      <c r="F3785">
        <v>0.27369039322543098</v>
      </c>
      <c r="G3785">
        <v>0.94249693070889695</v>
      </c>
      <c r="H3785">
        <v>15.8419161676646</v>
      </c>
      <c r="I3785">
        <v>2.7896341463414598</v>
      </c>
    </row>
    <row r="3786" spans="1:9" x14ac:dyDescent="0.25">
      <c r="A3786">
        <v>3784</v>
      </c>
      <c r="B3786">
        <v>47.973124929720001</v>
      </c>
      <c r="C3786">
        <v>155.635745563493</v>
      </c>
      <c r="D3786">
        <v>39.1953649561951</v>
      </c>
      <c r="E3786">
        <v>15.7615587961165</v>
      </c>
      <c r="F3786">
        <v>0.33173146610169701</v>
      </c>
      <c r="G3786">
        <v>0.86174105318741401</v>
      </c>
      <c r="H3786">
        <v>9.9122556032427198</v>
      </c>
      <c r="I3786">
        <v>6.2971956224350203</v>
      </c>
    </row>
    <row r="3787" spans="1:9" x14ac:dyDescent="0.25">
      <c r="A3787">
        <v>3785</v>
      </c>
      <c r="B3787">
        <v>84.048633879781406</v>
      </c>
      <c r="C3787">
        <v>190.06916059684599</v>
      </c>
      <c r="D3787">
        <v>27.440115498182902</v>
      </c>
      <c r="E3787">
        <v>6.7822617976206301</v>
      </c>
      <c r="F3787">
        <v>0.50643329206638998</v>
      </c>
      <c r="G3787">
        <v>0.92604916555929395</v>
      </c>
      <c r="H3787">
        <v>4.9077809798270797</v>
      </c>
      <c r="I3787">
        <v>2.8219638242894001</v>
      </c>
    </row>
    <row r="3788" spans="1:9" x14ac:dyDescent="0.25">
      <c r="A3788">
        <v>3786</v>
      </c>
      <c r="B3788">
        <v>49.099632591311803</v>
      </c>
      <c r="C3788">
        <v>191.279214663478</v>
      </c>
      <c r="D3788">
        <v>40.009828343528397</v>
      </c>
      <c r="E3788">
        <v>3.8037957377219098</v>
      </c>
      <c r="F3788">
        <v>0.30091838388188902</v>
      </c>
      <c r="G3788">
        <v>0.95372953962232199</v>
      </c>
      <c r="H3788">
        <v>8.8901453957996708</v>
      </c>
      <c r="I3788">
        <v>2.2869333333333302</v>
      </c>
    </row>
    <row r="3789" spans="1:9" x14ac:dyDescent="0.25">
      <c r="A3789">
        <v>3787</v>
      </c>
      <c r="B3789">
        <v>55.482799525504099</v>
      </c>
      <c r="C3789">
        <v>147.62425955111101</v>
      </c>
      <c r="D3789">
        <v>39.759953302553001</v>
      </c>
      <c r="E3789">
        <v>18.0632681740172</v>
      </c>
      <c r="F3789">
        <v>0.35645177872224698</v>
      </c>
      <c r="G3789">
        <v>0.84113331785390799</v>
      </c>
      <c r="H3789">
        <v>10.038961038961</v>
      </c>
      <c r="I3789">
        <v>6.7087270705947697</v>
      </c>
    </row>
    <row r="3790" spans="1:9" x14ac:dyDescent="0.25">
      <c r="A3790">
        <v>3788</v>
      </c>
      <c r="B3790">
        <v>65.361406285326694</v>
      </c>
      <c r="C3790">
        <v>163.61475409836001</v>
      </c>
      <c r="D3790">
        <v>38.414508744621301</v>
      </c>
      <c r="E3790">
        <v>5.9356393198901403</v>
      </c>
      <c r="F3790">
        <v>0.37630015190251698</v>
      </c>
      <c r="G3790">
        <v>0.93565676822145005</v>
      </c>
      <c r="H3790">
        <v>8.8881388621022097</v>
      </c>
      <c r="I3790">
        <v>2.7251870324189502</v>
      </c>
    </row>
    <row r="3791" spans="1:9" x14ac:dyDescent="0.25">
      <c r="A3791">
        <v>3789</v>
      </c>
      <c r="B3791">
        <v>90.699137254901899</v>
      </c>
      <c r="C3791">
        <v>189.36266017610399</v>
      </c>
      <c r="D3791">
        <v>38.525817931160098</v>
      </c>
      <c r="E3791">
        <v>4.4833111249722597</v>
      </c>
      <c r="F3791">
        <v>0.48778056676584503</v>
      </c>
      <c r="G3791">
        <v>0.94856909898763397</v>
      </c>
      <c r="H3791">
        <v>9.3333333333333304</v>
      </c>
      <c r="I3791">
        <v>2.5676204450965998</v>
      </c>
    </row>
    <row r="3792" spans="1:9" x14ac:dyDescent="0.25">
      <c r="A3792">
        <v>3790</v>
      </c>
      <c r="B3792">
        <v>49.756756756756701</v>
      </c>
      <c r="C3792">
        <v>216.653096941104</v>
      </c>
      <c r="D3792">
        <v>48.319936792612701</v>
      </c>
      <c r="E3792">
        <v>3.0468185969941399</v>
      </c>
      <c r="F3792">
        <v>0.30338372921462398</v>
      </c>
      <c r="G3792">
        <v>0.97096573817843801</v>
      </c>
      <c r="H3792">
        <v>10.9878397711015</v>
      </c>
      <c r="I3792">
        <v>2.1486524034454</v>
      </c>
    </row>
    <row r="3793" spans="1:9" x14ac:dyDescent="0.25">
      <c r="A3793">
        <v>3791</v>
      </c>
      <c r="B3793">
        <v>41.587953941541102</v>
      </c>
      <c r="C3793">
        <v>148.424337517433</v>
      </c>
      <c r="D3793">
        <v>51.969694631288498</v>
      </c>
      <c r="E3793">
        <v>20.863594881115599</v>
      </c>
      <c r="F3793">
        <v>0.27035912822080799</v>
      </c>
      <c r="G3793">
        <v>0.772687679061559</v>
      </c>
      <c r="H3793">
        <v>13.7</v>
      </c>
      <c r="I3793">
        <v>8.2131901840490702</v>
      </c>
    </row>
    <row r="3794" spans="1:9" x14ac:dyDescent="0.25">
      <c r="A3794">
        <v>3792</v>
      </c>
      <c r="B3794">
        <v>86.735165088893993</v>
      </c>
      <c r="C3794">
        <v>170.29064797401199</v>
      </c>
      <c r="D3794">
        <v>28.528535244146401</v>
      </c>
      <c r="E3794">
        <v>9.8272748625246908</v>
      </c>
      <c r="F3794">
        <v>0.48740081965273802</v>
      </c>
      <c r="G3794">
        <v>0.89660229584255102</v>
      </c>
      <c r="H3794">
        <v>6.3269230769230704</v>
      </c>
      <c r="I3794">
        <v>3.0632780082987501</v>
      </c>
    </row>
    <row r="3795" spans="1:9" x14ac:dyDescent="0.25">
      <c r="A3795">
        <v>3793</v>
      </c>
      <c r="B3795">
        <v>55.559449941304699</v>
      </c>
      <c r="C3795">
        <v>105.86278881232199</v>
      </c>
      <c r="D3795">
        <v>37.921766040313003</v>
      </c>
      <c r="E3795">
        <v>5.6011463964889696</v>
      </c>
      <c r="F3795">
        <v>0.35685168019912</v>
      </c>
      <c r="G3795">
        <v>0.93018210322476602</v>
      </c>
      <c r="H3795">
        <v>9.5771043771043693</v>
      </c>
      <c r="I3795">
        <v>3.9524251997769899</v>
      </c>
    </row>
    <row r="3796" spans="1:9" x14ac:dyDescent="0.25">
      <c r="A3796">
        <v>3794</v>
      </c>
      <c r="B3796">
        <v>74.3188636665339</v>
      </c>
      <c r="C3796">
        <v>170.21520609382699</v>
      </c>
      <c r="D3796">
        <v>27.161462508187402</v>
      </c>
      <c r="E3796">
        <v>6.7140830831717704</v>
      </c>
      <c r="F3796">
        <v>0.47155712639408798</v>
      </c>
      <c r="G3796">
        <v>0.92615000627838295</v>
      </c>
      <c r="H3796">
        <v>5.7764900662251604</v>
      </c>
      <c r="I3796">
        <v>3.1355560963738101</v>
      </c>
    </row>
    <row r="3797" spans="1:9" x14ac:dyDescent="0.25">
      <c r="A3797">
        <v>3795</v>
      </c>
      <c r="B3797">
        <v>68.894376899695999</v>
      </c>
      <c r="C3797">
        <v>159.125599956857</v>
      </c>
      <c r="D3797">
        <v>39.156144315081001</v>
      </c>
      <c r="E3797">
        <v>5.1041178920683601</v>
      </c>
      <c r="F3797">
        <v>0.41726346278605098</v>
      </c>
      <c r="G3797">
        <v>0.93845655648552595</v>
      </c>
      <c r="H3797">
        <v>12.277621985417801</v>
      </c>
      <c r="I3797">
        <v>2.6819946862865298</v>
      </c>
    </row>
    <row r="3798" spans="1:9" x14ac:dyDescent="0.25">
      <c r="A3798">
        <v>3796</v>
      </c>
      <c r="B3798">
        <v>80.198481561822106</v>
      </c>
      <c r="C3798">
        <v>191.23393167342201</v>
      </c>
      <c r="D3798">
        <v>20.810350383407901</v>
      </c>
      <c r="E3798">
        <v>13.4031194319227</v>
      </c>
      <c r="F3798">
        <v>0.65068842379949599</v>
      </c>
      <c r="G3798">
        <v>0.863651481554919</v>
      </c>
      <c r="H3798">
        <v>7.6527397260273897</v>
      </c>
      <c r="I3798">
        <v>5.4860335195530698</v>
      </c>
    </row>
    <row r="3799" spans="1:9" x14ac:dyDescent="0.25">
      <c r="A3799">
        <v>3797</v>
      </c>
      <c r="B3799">
        <v>39.257389359322502</v>
      </c>
      <c r="C3799">
        <v>185.90256188831299</v>
      </c>
      <c r="D3799">
        <v>24.906935931401701</v>
      </c>
      <c r="E3799">
        <v>5.4828225543281102</v>
      </c>
      <c r="F3799">
        <v>0.36898839646652398</v>
      </c>
      <c r="G3799">
        <v>0.93445802536320999</v>
      </c>
      <c r="H3799">
        <v>6.5415884928079997</v>
      </c>
      <c r="I3799">
        <v>2.83414634146341</v>
      </c>
    </row>
    <row r="3800" spans="1:9" x14ac:dyDescent="0.25">
      <c r="A3800">
        <v>3798</v>
      </c>
      <c r="B3800">
        <v>45.747661419119297</v>
      </c>
      <c r="C3800">
        <v>137.646340520905</v>
      </c>
      <c r="D3800">
        <v>57.949218566575603</v>
      </c>
      <c r="E3800">
        <v>8.7825443786051896</v>
      </c>
      <c r="F3800">
        <v>0.25817622922759698</v>
      </c>
      <c r="G3800">
        <v>0.87249772190178598</v>
      </c>
      <c r="H3800">
        <v>17.4370179948586</v>
      </c>
      <c r="I3800">
        <v>3.4067796610169401</v>
      </c>
    </row>
    <row r="3801" spans="1:9" x14ac:dyDescent="0.25">
      <c r="A3801">
        <v>3799</v>
      </c>
      <c r="B3801">
        <v>44.8580873671782</v>
      </c>
      <c r="C3801">
        <v>184.74717409546301</v>
      </c>
      <c r="D3801">
        <v>46.678470036946599</v>
      </c>
      <c r="E3801">
        <v>4.3430602480851697</v>
      </c>
      <c r="F3801">
        <v>0.28727084391334001</v>
      </c>
      <c r="G3801">
        <v>0.953524800178563</v>
      </c>
      <c r="H3801">
        <v>11.648695652173901</v>
      </c>
      <c r="I3801">
        <v>2.4437678401522298</v>
      </c>
    </row>
    <row r="3802" spans="1:9" x14ac:dyDescent="0.25">
      <c r="A3802">
        <v>3800</v>
      </c>
      <c r="B3802">
        <v>67.794892349977005</v>
      </c>
      <c r="C3802">
        <v>124.880743312231</v>
      </c>
      <c r="D3802">
        <v>36.795208695029203</v>
      </c>
      <c r="E3802">
        <v>25.605041682687698</v>
      </c>
      <c r="F3802">
        <v>0.43456756035717797</v>
      </c>
      <c r="G3802">
        <v>0.72861698575540801</v>
      </c>
      <c r="H3802">
        <v>9.0504014272970501</v>
      </c>
      <c r="I3802">
        <v>10.772282921219</v>
      </c>
    </row>
    <row r="3803" spans="1:9" x14ac:dyDescent="0.25">
      <c r="A3803">
        <v>3801</v>
      </c>
      <c r="B3803">
        <v>75.554380664652498</v>
      </c>
      <c r="C3803">
        <v>171.796626861996</v>
      </c>
      <c r="D3803">
        <v>23.1256897404669</v>
      </c>
      <c r="E3803">
        <v>5.9931316654703801</v>
      </c>
      <c r="F3803">
        <v>0.57759441907057096</v>
      </c>
      <c r="G3803">
        <v>0.92763562335083005</v>
      </c>
      <c r="H3803">
        <v>8.0576744186046501</v>
      </c>
      <c r="I3803">
        <v>2.8152123191787202</v>
      </c>
    </row>
    <row r="3804" spans="1:9" x14ac:dyDescent="0.25">
      <c r="A3804">
        <v>3802</v>
      </c>
      <c r="B3804">
        <v>98.080991546721407</v>
      </c>
      <c r="C3804">
        <v>157.95301455301399</v>
      </c>
      <c r="D3804">
        <v>36.101444884850501</v>
      </c>
      <c r="E3804">
        <v>15.9516525905593</v>
      </c>
      <c r="F3804">
        <v>0.54491789742668995</v>
      </c>
      <c r="G3804">
        <v>0.80132384538666901</v>
      </c>
      <c r="H3804">
        <v>10.5999156829679</v>
      </c>
      <c r="I3804">
        <v>4.7478991596638602</v>
      </c>
    </row>
    <row r="3805" spans="1:9" x14ac:dyDescent="0.25">
      <c r="A3805">
        <v>3803</v>
      </c>
      <c r="B3805">
        <v>86.457404021937805</v>
      </c>
      <c r="C3805">
        <v>116.34575702863</v>
      </c>
      <c r="D3805">
        <v>37.923418808790103</v>
      </c>
      <c r="E3805">
        <v>17.098699818861501</v>
      </c>
      <c r="F3805">
        <v>0.49442051599967801</v>
      </c>
      <c r="G3805">
        <v>0.73415845367842003</v>
      </c>
      <c r="H3805">
        <v>9.1053658536585296</v>
      </c>
      <c r="I3805">
        <v>4.3017057569296302</v>
      </c>
    </row>
    <row r="3806" spans="1:9" x14ac:dyDescent="0.25">
      <c r="A3806">
        <v>3804</v>
      </c>
      <c r="B3806">
        <v>48.8432852386237</v>
      </c>
      <c r="C3806">
        <v>176.93936507936499</v>
      </c>
      <c r="D3806">
        <v>37.973592926551802</v>
      </c>
      <c r="E3806">
        <v>9.5981304396485392</v>
      </c>
      <c r="F3806">
        <v>0.31726018191720801</v>
      </c>
      <c r="G3806">
        <v>0.90335954748090996</v>
      </c>
      <c r="H3806">
        <v>8.9321039396479396</v>
      </c>
      <c r="I3806">
        <v>4.0355699272433299</v>
      </c>
    </row>
    <row r="3807" spans="1:9" x14ac:dyDescent="0.25">
      <c r="A3807">
        <v>3805</v>
      </c>
      <c r="B3807">
        <v>84.234889832221498</v>
      </c>
      <c r="C3807">
        <v>150.482017362546</v>
      </c>
      <c r="D3807">
        <v>31.700263257661899</v>
      </c>
      <c r="E3807">
        <v>21.926115397832699</v>
      </c>
      <c r="F3807">
        <v>0.47602676716285802</v>
      </c>
      <c r="G3807">
        <v>0.77904571248651799</v>
      </c>
      <c r="H3807">
        <v>6.1179208688906099</v>
      </c>
      <c r="I3807">
        <v>7.4752475247524703</v>
      </c>
    </row>
    <row r="3808" spans="1:9" x14ac:dyDescent="0.25">
      <c r="A3808">
        <v>3806</v>
      </c>
      <c r="B3808">
        <v>65.973597776654799</v>
      </c>
      <c r="C3808">
        <v>166.24173350218001</v>
      </c>
      <c r="D3808">
        <v>37.768612350031702</v>
      </c>
      <c r="E3808">
        <v>8.1900266674134592</v>
      </c>
      <c r="F3808">
        <v>0.35233758703837298</v>
      </c>
      <c r="G3808">
        <v>0.90672542155515301</v>
      </c>
      <c r="H3808">
        <v>5.6543803418803398</v>
      </c>
      <c r="I3808">
        <v>3.1356110381077502</v>
      </c>
    </row>
    <row r="3809" spans="1:9" x14ac:dyDescent="0.25">
      <c r="A3809">
        <v>3807</v>
      </c>
      <c r="B3809">
        <v>94.203805023625904</v>
      </c>
      <c r="C3809">
        <v>185.43206011271101</v>
      </c>
      <c r="D3809">
        <v>26.960777663406301</v>
      </c>
      <c r="E3809">
        <v>8.8289887400700202</v>
      </c>
      <c r="F3809">
        <v>0.584544880687204</v>
      </c>
      <c r="G3809">
        <v>0.91369636079761796</v>
      </c>
      <c r="H3809">
        <v>6.82317073170731</v>
      </c>
      <c r="I3809">
        <v>3.0606800065072299</v>
      </c>
    </row>
    <row r="3810" spans="1:9" x14ac:dyDescent="0.25">
      <c r="A3810">
        <v>3808</v>
      </c>
      <c r="B3810">
        <v>46.983172583623997</v>
      </c>
      <c r="C3810">
        <v>136.17483443708599</v>
      </c>
      <c r="D3810">
        <v>55.1314670235001</v>
      </c>
      <c r="E3810">
        <v>23.2757342961722</v>
      </c>
      <c r="F3810">
        <v>0.27330112190938999</v>
      </c>
      <c r="G3810">
        <v>0.73314625218483698</v>
      </c>
      <c r="H3810">
        <v>15.5136399064692</v>
      </c>
      <c r="I3810">
        <v>8.6050156739811907</v>
      </c>
    </row>
    <row r="3811" spans="1:9" x14ac:dyDescent="0.25">
      <c r="A3811">
        <v>3809</v>
      </c>
      <c r="B3811">
        <v>69.817325988983399</v>
      </c>
      <c r="C3811">
        <v>182.7072243346</v>
      </c>
      <c r="D3811">
        <v>34.4694692277358</v>
      </c>
      <c r="E3811">
        <v>18.414727860457301</v>
      </c>
      <c r="F3811">
        <v>0.41392769817274</v>
      </c>
      <c r="G3811">
        <v>0.83436325937730604</v>
      </c>
      <c r="H3811">
        <v>6.4381355932203297</v>
      </c>
      <c r="I3811">
        <v>6.8625730994151999</v>
      </c>
    </row>
    <row r="3812" spans="1:9" x14ac:dyDescent="0.25">
      <c r="A3812">
        <v>3810</v>
      </c>
      <c r="B3812">
        <v>95.713227179567994</v>
      </c>
      <c r="C3812">
        <v>164.75651544401501</v>
      </c>
      <c r="D3812">
        <v>47.543463215874098</v>
      </c>
      <c r="E3812">
        <v>7.7780479258275204</v>
      </c>
      <c r="F3812">
        <v>0.45833990515536499</v>
      </c>
      <c r="G3812">
        <v>0.90909678231019497</v>
      </c>
      <c r="H3812">
        <v>11.571607254533999</v>
      </c>
      <c r="I3812">
        <v>3.1110670368901201</v>
      </c>
    </row>
    <row r="3813" spans="1:9" x14ac:dyDescent="0.25">
      <c r="A3813">
        <v>3811</v>
      </c>
      <c r="B3813">
        <v>44.310963455149498</v>
      </c>
      <c r="C3813">
        <v>119.60024600246</v>
      </c>
      <c r="D3813">
        <v>40.2202267538093</v>
      </c>
      <c r="E3813">
        <v>17.828651051405402</v>
      </c>
      <c r="F3813">
        <v>0.343944913955823</v>
      </c>
      <c r="G3813">
        <v>0.74115251816457095</v>
      </c>
      <c r="H3813">
        <v>13.2026500389711</v>
      </c>
      <c r="I3813">
        <v>6.3721286370597197</v>
      </c>
    </row>
    <row r="3814" spans="1:9" x14ac:dyDescent="0.25">
      <c r="A3814">
        <v>3812</v>
      </c>
      <c r="B3814">
        <v>44.8420936395759</v>
      </c>
      <c r="C3814">
        <v>172.62484800800999</v>
      </c>
      <c r="D3814">
        <v>45.748686956220702</v>
      </c>
      <c r="E3814">
        <v>10.0790533222404</v>
      </c>
      <c r="F3814">
        <v>0.28529248013082897</v>
      </c>
      <c r="G3814">
        <v>0.89351661941404703</v>
      </c>
      <c r="H3814">
        <v>12.7105045492142</v>
      </c>
      <c r="I3814">
        <v>3.8894044856921801</v>
      </c>
    </row>
    <row r="3815" spans="1:9" x14ac:dyDescent="0.25">
      <c r="A3815">
        <v>3813</v>
      </c>
      <c r="B3815">
        <v>59.438391898112599</v>
      </c>
      <c r="C3815">
        <v>126.22988505747099</v>
      </c>
      <c r="D3815">
        <v>46.756536180869503</v>
      </c>
      <c r="E3815">
        <v>33.618200123959298</v>
      </c>
      <c r="F3815">
        <v>0.38797487210030301</v>
      </c>
      <c r="G3815">
        <v>0.60294066228707099</v>
      </c>
      <c r="H3815">
        <v>15.0275014628437</v>
      </c>
      <c r="I3815">
        <v>11.558823529411701</v>
      </c>
    </row>
    <row r="3816" spans="1:9" x14ac:dyDescent="0.25">
      <c r="A3816">
        <v>3814</v>
      </c>
      <c r="B3816">
        <v>76.383935337206296</v>
      </c>
      <c r="C3816">
        <v>188.62398031852899</v>
      </c>
      <c r="D3816">
        <v>36.730859915314198</v>
      </c>
      <c r="E3816">
        <v>5.3780790467488098</v>
      </c>
      <c r="F3816">
        <v>0.414919108337644</v>
      </c>
      <c r="G3816">
        <v>0.94295804198191502</v>
      </c>
      <c r="H3816">
        <v>8.73269435569755</v>
      </c>
      <c r="I3816">
        <v>2.7838038632986599</v>
      </c>
    </row>
    <row r="3817" spans="1:9" x14ac:dyDescent="0.25">
      <c r="A3817">
        <v>3815</v>
      </c>
      <c r="B3817">
        <v>106.213908610959</v>
      </c>
      <c r="C3817">
        <v>149.715750158931</v>
      </c>
      <c r="D3817">
        <v>32.720691083441899</v>
      </c>
      <c r="E3817">
        <v>4.2031501481075697</v>
      </c>
      <c r="F3817">
        <v>0.51998362615481197</v>
      </c>
      <c r="G3817">
        <v>0.93994694303100301</v>
      </c>
      <c r="H3817">
        <v>5.9046961325966798</v>
      </c>
      <c r="I3817">
        <v>2.5586519766688198</v>
      </c>
    </row>
    <row r="3818" spans="1:9" x14ac:dyDescent="0.25">
      <c r="A3818">
        <v>3816</v>
      </c>
      <c r="B3818">
        <v>69.280147284443004</v>
      </c>
      <c r="C3818">
        <v>144.37583099423799</v>
      </c>
      <c r="D3818">
        <v>29.215335845473501</v>
      </c>
      <c r="E3818">
        <v>19.614381374731298</v>
      </c>
      <c r="F3818">
        <v>0.53410975258611204</v>
      </c>
      <c r="G3818">
        <v>0.81116022297616497</v>
      </c>
      <c r="H3818">
        <v>10.6215644820295</v>
      </c>
      <c r="I3818">
        <v>8.8908600077130693</v>
      </c>
    </row>
    <row r="3819" spans="1:9" x14ac:dyDescent="0.25">
      <c r="A3819">
        <v>3817</v>
      </c>
      <c r="B3819">
        <v>52.9415384615384</v>
      </c>
      <c r="C3819">
        <v>181.36671061305199</v>
      </c>
      <c r="D3819">
        <v>36.816425403368697</v>
      </c>
      <c r="E3819">
        <v>6.8605059322820301</v>
      </c>
      <c r="F3819">
        <v>0.31764977324395399</v>
      </c>
      <c r="G3819">
        <v>0.937307835691498</v>
      </c>
      <c r="H3819">
        <v>10.584249084249</v>
      </c>
      <c r="I3819">
        <v>3.6006967123884102</v>
      </c>
    </row>
    <row r="3820" spans="1:9" x14ac:dyDescent="0.25">
      <c r="A3820">
        <v>3818</v>
      </c>
      <c r="B3820">
        <v>60.6068065422104</v>
      </c>
      <c r="C3820">
        <v>201.75074478649401</v>
      </c>
      <c r="D3820">
        <v>31.919880257272101</v>
      </c>
      <c r="E3820">
        <v>4.7363545105041798</v>
      </c>
      <c r="F3820">
        <v>0.44082446442558099</v>
      </c>
      <c r="G3820">
        <v>0.95492768821775298</v>
      </c>
      <c r="H3820">
        <v>8.88379204892966</v>
      </c>
      <c r="I3820">
        <v>2.2002751031636798</v>
      </c>
    </row>
    <row r="3821" spans="1:9" x14ac:dyDescent="0.25">
      <c r="A3821">
        <v>3819</v>
      </c>
      <c r="B3821">
        <v>42.646122758272199</v>
      </c>
      <c r="C3821">
        <v>122.904986076117</v>
      </c>
      <c r="D3821">
        <v>45.837540409495098</v>
      </c>
      <c r="E3821">
        <v>4.7006331324286696</v>
      </c>
      <c r="F3821">
        <v>0.28073652847151098</v>
      </c>
      <c r="G3821">
        <v>0.93711302812598496</v>
      </c>
      <c r="H3821">
        <v>12.2566943674976</v>
      </c>
      <c r="I3821">
        <v>3.01682287911559</v>
      </c>
    </row>
    <row r="3822" spans="1:9" x14ac:dyDescent="0.25">
      <c r="A3822">
        <v>3820</v>
      </c>
      <c r="B3822">
        <v>48.217439141796099</v>
      </c>
      <c r="C3822">
        <v>148.32493580737301</v>
      </c>
      <c r="D3822">
        <v>43.177444162912899</v>
      </c>
      <c r="E3822">
        <v>7.0452100136918299</v>
      </c>
      <c r="F3822">
        <v>0.29007536197450601</v>
      </c>
      <c r="G3822">
        <v>0.90970574223848399</v>
      </c>
      <c r="H3822">
        <v>8.5787728026534005</v>
      </c>
      <c r="I3822">
        <v>2.6616626008631998</v>
      </c>
    </row>
    <row r="3823" spans="1:9" x14ac:dyDescent="0.25">
      <c r="A3823">
        <v>3821</v>
      </c>
      <c r="B3823">
        <v>66.089224872231597</v>
      </c>
      <c r="C3823">
        <v>198.64103659404799</v>
      </c>
      <c r="D3823">
        <v>58.544124616374702</v>
      </c>
      <c r="E3823">
        <v>11.5960371148393</v>
      </c>
      <c r="F3823">
        <v>0.36834138227877</v>
      </c>
      <c r="G3823">
        <v>0.89333231523446299</v>
      </c>
      <c r="H3823">
        <v>18.142628205128201</v>
      </c>
      <c r="I3823">
        <v>4.8642232403165302</v>
      </c>
    </row>
    <row r="3824" spans="1:9" x14ac:dyDescent="0.25">
      <c r="A3824">
        <v>3822</v>
      </c>
      <c r="B3824">
        <v>74.623523498366396</v>
      </c>
      <c r="C3824">
        <v>142.5</v>
      </c>
      <c r="D3824">
        <v>37.259619065615702</v>
      </c>
      <c r="E3824">
        <v>19.390552345417699</v>
      </c>
      <c r="F3824">
        <v>0.44354247763729299</v>
      </c>
      <c r="G3824">
        <v>0.76500910305597003</v>
      </c>
      <c r="H3824">
        <v>9.5628691983122298</v>
      </c>
      <c r="I3824">
        <v>6.3405797101449197</v>
      </c>
    </row>
    <row r="3825" spans="1:9" x14ac:dyDescent="0.25">
      <c r="A3825">
        <v>3823</v>
      </c>
      <c r="B3825">
        <v>86.463968957871401</v>
      </c>
      <c r="C3825">
        <v>164.878045644487</v>
      </c>
      <c r="D3825">
        <v>42.242616100608601</v>
      </c>
      <c r="E3825">
        <v>6.1420480662909203</v>
      </c>
      <c r="F3825">
        <v>0.46700499618098301</v>
      </c>
      <c r="G3825">
        <v>0.93327776589129197</v>
      </c>
      <c r="H3825">
        <v>12.615847542627799</v>
      </c>
      <c r="I3825">
        <v>2.9973076060130102</v>
      </c>
    </row>
    <row r="3826" spans="1:9" x14ac:dyDescent="0.25">
      <c r="A3826">
        <v>3824</v>
      </c>
      <c r="B3826">
        <v>90.017342582710697</v>
      </c>
      <c r="C3826">
        <v>174.75663087074599</v>
      </c>
      <c r="D3826">
        <v>38.004145776359103</v>
      </c>
      <c r="E3826">
        <v>8.7781176813405892</v>
      </c>
      <c r="F3826">
        <v>0.46723176761989199</v>
      </c>
      <c r="G3826">
        <v>0.89759433995806504</v>
      </c>
      <c r="H3826">
        <v>12.3151458137347</v>
      </c>
      <c r="I3826">
        <v>3.39268013724742</v>
      </c>
    </row>
    <row r="3827" spans="1:9" x14ac:dyDescent="0.25">
      <c r="A3827">
        <v>3825</v>
      </c>
      <c r="B3827">
        <v>53.758289703315803</v>
      </c>
      <c r="C3827">
        <v>185.36123019571201</v>
      </c>
      <c r="D3827">
        <v>49.592119499113203</v>
      </c>
      <c r="E3827">
        <v>5.5814120420858799</v>
      </c>
      <c r="F3827">
        <v>0.323095305230862</v>
      </c>
      <c r="G3827">
        <v>0.93278547075666296</v>
      </c>
      <c r="H3827">
        <v>14.5137334689725</v>
      </c>
      <c r="I3827">
        <v>2.4130737134909501</v>
      </c>
    </row>
    <row r="3828" spans="1:9" x14ac:dyDescent="0.25">
      <c r="A3828">
        <v>3826</v>
      </c>
      <c r="B3828">
        <v>78.206941715782506</v>
      </c>
      <c r="C3828">
        <v>182.23769717234799</v>
      </c>
      <c r="D3828">
        <v>21.014787378444101</v>
      </c>
      <c r="E3828">
        <v>5.6889279521931799</v>
      </c>
      <c r="F3828">
        <v>0.61245738550217499</v>
      </c>
      <c r="G3828">
        <v>0.93989872659307405</v>
      </c>
      <c r="H3828">
        <v>7.1344398340248896</v>
      </c>
      <c r="I3828">
        <v>2.7588470319634699</v>
      </c>
    </row>
    <row r="3829" spans="1:9" x14ac:dyDescent="0.25">
      <c r="A3829">
        <v>3827</v>
      </c>
      <c r="B3829">
        <v>58.977338893697301</v>
      </c>
      <c r="C3829">
        <v>157.31964549483001</v>
      </c>
      <c r="D3829">
        <v>27.322686927058999</v>
      </c>
      <c r="E3829">
        <v>7.4923128648183397</v>
      </c>
      <c r="F3829">
        <v>0.41506341828103999</v>
      </c>
      <c r="G3829">
        <v>0.90913509705316098</v>
      </c>
      <c r="H3829">
        <v>5.0757198720227503</v>
      </c>
      <c r="I3829">
        <v>2.99499098377078</v>
      </c>
    </row>
    <row r="3830" spans="1:9" x14ac:dyDescent="0.25">
      <c r="A3830">
        <v>3828</v>
      </c>
      <c r="B3830">
        <v>85.263370572854697</v>
      </c>
      <c r="C3830">
        <v>147.922612660944</v>
      </c>
      <c r="D3830">
        <v>30.2226652594676</v>
      </c>
      <c r="E3830">
        <v>3.9482782056860901</v>
      </c>
      <c r="F3830">
        <v>0.48934043247922099</v>
      </c>
      <c r="G3830">
        <v>0.95688025650268904</v>
      </c>
      <c r="H3830">
        <v>6.6605424321959701</v>
      </c>
      <c r="I3830">
        <v>2.66197718631178</v>
      </c>
    </row>
    <row r="3831" spans="1:9" x14ac:dyDescent="0.25">
      <c r="A3831">
        <v>3829</v>
      </c>
      <c r="B3831">
        <v>69.420869565217302</v>
      </c>
      <c r="C3831">
        <v>196.89426842292599</v>
      </c>
      <c r="D3831">
        <v>33.594465483258602</v>
      </c>
      <c r="E3831">
        <v>9.4881088266920006</v>
      </c>
      <c r="F3831">
        <v>0.44577417669151997</v>
      </c>
      <c r="G3831">
        <v>0.90230621311417403</v>
      </c>
      <c r="H3831">
        <v>9.8864696734059105</v>
      </c>
      <c r="I3831">
        <v>4.2176915488326197</v>
      </c>
    </row>
    <row r="3832" spans="1:9" x14ac:dyDescent="0.25">
      <c r="A3832">
        <v>3830</v>
      </c>
      <c r="B3832">
        <v>46.776173285198503</v>
      </c>
      <c r="C3832">
        <v>135.86623783605401</v>
      </c>
      <c r="D3832">
        <v>63.956283202214202</v>
      </c>
      <c r="E3832">
        <v>11.8571380841734</v>
      </c>
      <c r="F3832">
        <v>0.26668682955276102</v>
      </c>
      <c r="G3832">
        <v>0.84596262970937797</v>
      </c>
      <c r="H3832">
        <v>18.227637260950001</v>
      </c>
      <c r="I3832">
        <v>4.3106298090624096</v>
      </c>
    </row>
    <row r="3833" spans="1:9" x14ac:dyDescent="0.25">
      <c r="A3833">
        <v>3831</v>
      </c>
      <c r="B3833">
        <v>84.977851605758502</v>
      </c>
      <c r="C3833">
        <v>149.085396787051</v>
      </c>
      <c r="D3833">
        <v>49.464107854257399</v>
      </c>
      <c r="E3833">
        <v>12.4665715081715</v>
      </c>
      <c r="F3833">
        <v>0.43579851378594298</v>
      </c>
      <c r="G3833">
        <v>0.84316510040695902</v>
      </c>
      <c r="H3833">
        <v>12.656282998944</v>
      </c>
      <c r="I3833">
        <v>4.9660886319845803</v>
      </c>
    </row>
    <row r="3834" spans="1:9" x14ac:dyDescent="0.25">
      <c r="A3834">
        <v>3832</v>
      </c>
      <c r="B3834">
        <v>60.552578081685397</v>
      </c>
      <c r="C3834">
        <v>157.44638111131701</v>
      </c>
      <c r="D3834">
        <v>46.662495024119501</v>
      </c>
      <c r="E3834">
        <v>6.7284582095117704</v>
      </c>
      <c r="F3834">
        <v>0.35704892688072298</v>
      </c>
      <c r="G3834">
        <v>0.91822234936637703</v>
      </c>
      <c r="H3834">
        <v>11.8462549277266</v>
      </c>
      <c r="I3834">
        <v>2.8205972254878899</v>
      </c>
    </row>
    <row r="3835" spans="1:9" x14ac:dyDescent="0.25">
      <c r="A3835">
        <v>3833</v>
      </c>
      <c r="B3835">
        <v>52.622614503816699</v>
      </c>
      <c r="C3835">
        <v>120.355371900826</v>
      </c>
      <c r="D3835">
        <v>44.417929925400998</v>
      </c>
      <c r="E3835">
        <v>22.994555381973999</v>
      </c>
      <c r="F3835">
        <v>0.31658806455251998</v>
      </c>
      <c r="G3835">
        <v>0.66443722664729898</v>
      </c>
      <c r="H3835">
        <v>10.265029088558499</v>
      </c>
      <c r="I3835">
        <v>6.0303030303030303</v>
      </c>
    </row>
    <row r="3836" spans="1:9" x14ac:dyDescent="0.25">
      <c r="A3836">
        <v>3834</v>
      </c>
      <c r="B3836">
        <v>46.209088682018603</v>
      </c>
      <c r="C3836">
        <v>158.77381356891999</v>
      </c>
      <c r="D3836">
        <v>41.425855455933501</v>
      </c>
      <c r="E3836">
        <v>8.6037840481251706</v>
      </c>
      <c r="F3836">
        <v>0.29577318576926498</v>
      </c>
      <c r="G3836">
        <v>0.89571651515652795</v>
      </c>
      <c r="H3836">
        <v>11.7234678624813</v>
      </c>
      <c r="I3836">
        <v>3.4963376351586999</v>
      </c>
    </row>
    <row r="3837" spans="1:9" x14ac:dyDescent="0.25">
      <c r="A3837">
        <v>3835</v>
      </c>
      <c r="B3837">
        <v>106.656826150887</v>
      </c>
      <c r="C3837">
        <v>146.14451015685199</v>
      </c>
      <c r="D3837">
        <v>27.077878624655501</v>
      </c>
      <c r="E3837">
        <v>21.901111093343399</v>
      </c>
      <c r="F3837">
        <v>0.61798254249440998</v>
      </c>
      <c r="G3837">
        <v>0.75742345850066195</v>
      </c>
      <c r="H3837">
        <v>7.5147058823529402</v>
      </c>
      <c r="I3837">
        <v>7.1799276672694301</v>
      </c>
    </row>
    <row r="3838" spans="1:9" x14ac:dyDescent="0.25">
      <c r="A3838">
        <v>3836</v>
      </c>
      <c r="B3838">
        <v>60.480086525003102</v>
      </c>
      <c r="C3838">
        <v>176.90474434611599</v>
      </c>
      <c r="D3838">
        <v>37.0999536009355</v>
      </c>
      <c r="E3838">
        <v>6.5780258524134796</v>
      </c>
      <c r="F3838">
        <v>0.38324799035323598</v>
      </c>
      <c r="G3838">
        <v>0.92057234057146398</v>
      </c>
      <c r="H3838">
        <v>7.8988002086593596</v>
      </c>
      <c r="I3838">
        <v>2.8755628325828799</v>
      </c>
    </row>
    <row r="3839" spans="1:9" x14ac:dyDescent="0.25">
      <c r="A3839">
        <v>3837</v>
      </c>
      <c r="B3839">
        <v>85.263370572854697</v>
      </c>
      <c r="C3839">
        <v>202.582952182952</v>
      </c>
      <c r="D3839">
        <v>30.2226652594676</v>
      </c>
      <c r="E3839">
        <v>4.2929800768977699</v>
      </c>
      <c r="F3839">
        <v>0.48934043247922099</v>
      </c>
      <c r="G3839">
        <v>0.96434083323374897</v>
      </c>
      <c r="H3839">
        <v>6.6605424321959701</v>
      </c>
      <c r="I3839">
        <v>2.6270153362170601</v>
      </c>
    </row>
    <row r="3840" spans="1:9" x14ac:dyDescent="0.25">
      <c r="A3840">
        <v>3838</v>
      </c>
      <c r="B3840">
        <v>49.237947444651297</v>
      </c>
      <c r="C3840">
        <v>108.351301115241</v>
      </c>
      <c r="D3840">
        <v>47.750343484377602</v>
      </c>
      <c r="E3840">
        <v>32.529203212639999</v>
      </c>
      <c r="F3840">
        <v>0.31245485848737797</v>
      </c>
      <c r="G3840">
        <v>0.57669567499147101</v>
      </c>
      <c r="H3840">
        <v>11.6619260463226</v>
      </c>
      <c r="I3840">
        <v>10.0283018867924</v>
      </c>
    </row>
    <row r="3841" spans="1:9" x14ac:dyDescent="0.25">
      <c r="A3841">
        <v>3839</v>
      </c>
      <c r="B3841">
        <v>65.156094352034501</v>
      </c>
      <c r="C3841">
        <v>161.74770240700201</v>
      </c>
      <c r="D3841">
        <v>36.5411307313192</v>
      </c>
      <c r="E3841">
        <v>5.1351106749571196</v>
      </c>
      <c r="F3841">
        <v>0.46940463484797101</v>
      </c>
      <c r="G3841">
        <v>0.94242126791645298</v>
      </c>
      <c r="H3841">
        <v>8.4152823920265707</v>
      </c>
      <c r="I3841">
        <v>2.6857749469214398</v>
      </c>
    </row>
    <row r="3842" spans="1:9" x14ac:dyDescent="0.25">
      <c r="A3842">
        <v>3840</v>
      </c>
      <c r="B3842">
        <v>110.588369441277</v>
      </c>
      <c r="C3842">
        <v>186.16838888080301</v>
      </c>
      <c r="D3842">
        <v>25.8960355540843</v>
      </c>
      <c r="E3842">
        <v>7.5871895771705997</v>
      </c>
      <c r="F3842">
        <v>0.648746787030406</v>
      </c>
      <c r="G3842">
        <v>0.91987181826609599</v>
      </c>
      <c r="H3842">
        <v>10.854651162790599</v>
      </c>
      <c r="I3842">
        <v>3.00648788927335</v>
      </c>
    </row>
    <row r="3843" spans="1:9" x14ac:dyDescent="0.25">
      <c r="A3843">
        <v>3841</v>
      </c>
      <c r="B3843">
        <v>65.536668839634899</v>
      </c>
      <c r="C3843">
        <v>108.511820330969</v>
      </c>
      <c r="D3843">
        <v>41.008921467769703</v>
      </c>
      <c r="E3843">
        <v>17.111168595906801</v>
      </c>
      <c r="F3843">
        <v>0.41694022114707502</v>
      </c>
      <c r="G3843">
        <v>0.73259268239161701</v>
      </c>
      <c r="H3843">
        <v>11.7283236994219</v>
      </c>
      <c r="I3843">
        <v>5.9969924812029998</v>
      </c>
    </row>
    <row r="3844" spans="1:9" x14ac:dyDescent="0.25">
      <c r="A3844">
        <v>3842</v>
      </c>
      <c r="B3844">
        <v>49.078323353293399</v>
      </c>
      <c r="C3844">
        <v>158.93168370091399</v>
      </c>
      <c r="D3844">
        <v>45.205925258719098</v>
      </c>
      <c r="E3844">
        <v>5.7539443461627702</v>
      </c>
      <c r="F3844">
        <v>0.30696149601572598</v>
      </c>
      <c r="G3844">
        <v>0.92619766559657601</v>
      </c>
      <c r="H3844">
        <v>10.1983556012332</v>
      </c>
      <c r="I3844">
        <v>3.0251572327043998</v>
      </c>
    </row>
    <row r="3845" spans="1:9" x14ac:dyDescent="0.25">
      <c r="A3845">
        <v>3843</v>
      </c>
      <c r="B3845">
        <v>41.384643779992601</v>
      </c>
      <c r="C3845">
        <v>135.954239954239</v>
      </c>
      <c r="D3845">
        <v>51.410383878354999</v>
      </c>
      <c r="E3845">
        <v>19.4324048117738</v>
      </c>
      <c r="F3845">
        <v>0.246790614537684</v>
      </c>
      <c r="G3845">
        <v>0.79267792412042504</v>
      </c>
      <c r="H3845">
        <v>14.6452084857351</v>
      </c>
      <c r="I3845">
        <v>8.7041420118343193</v>
      </c>
    </row>
    <row r="3846" spans="1:9" x14ac:dyDescent="0.25">
      <c r="A3846">
        <v>3844</v>
      </c>
      <c r="B3846">
        <v>50.346269781461899</v>
      </c>
      <c r="C3846">
        <v>175.10689388071199</v>
      </c>
      <c r="D3846">
        <v>48.677037897216799</v>
      </c>
      <c r="E3846">
        <v>4.9251680174276196</v>
      </c>
      <c r="F3846">
        <v>0.29769559089275399</v>
      </c>
      <c r="G3846">
        <v>0.93625514619414596</v>
      </c>
      <c r="H3846">
        <v>12.552292263610299</v>
      </c>
      <c r="I3846">
        <v>2.8019872249822502</v>
      </c>
    </row>
    <row r="3847" spans="1:9" x14ac:dyDescent="0.25">
      <c r="A3847">
        <v>3845</v>
      </c>
      <c r="B3847">
        <v>67.045435062151697</v>
      </c>
      <c r="C3847">
        <v>153.57533033143801</v>
      </c>
      <c r="D3847">
        <v>34.200478361139801</v>
      </c>
      <c r="E3847">
        <v>6.7259665496597698</v>
      </c>
      <c r="F3847">
        <v>0.403964764041501</v>
      </c>
      <c r="G3847">
        <v>0.92648928313052104</v>
      </c>
      <c r="H3847">
        <v>7.7417218543046298</v>
      </c>
      <c r="I3847">
        <v>2.9792315680166102</v>
      </c>
    </row>
    <row r="3848" spans="1:9" x14ac:dyDescent="0.25">
      <c r="A3848">
        <v>3846</v>
      </c>
      <c r="B3848">
        <v>48.354473161033702</v>
      </c>
      <c r="C3848">
        <v>157.87251461988299</v>
      </c>
      <c r="D3848">
        <v>44.105547960906499</v>
      </c>
      <c r="E3848">
        <v>12.6373465041271</v>
      </c>
      <c r="F3848">
        <v>0.30692427961920199</v>
      </c>
      <c r="G3848">
        <v>0.85742619567794098</v>
      </c>
      <c r="H3848">
        <v>10.255303030303001</v>
      </c>
      <c r="I3848">
        <v>4.4051546391752501</v>
      </c>
    </row>
    <row r="3849" spans="1:9" x14ac:dyDescent="0.25">
      <c r="A3849">
        <v>3847</v>
      </c>
      <c r="B3849">
        <v>66.984926616422001</v>
      </c>
      <c r="C3849">
        <v>181.249862289302</v>
      </c>
      <c r="D3849">
        <v>47.651593947707603</v>
      </c>
      <c r="E3849">
        <v>9.3733623407353601</v>
      </c>
      <c r="F3849">
        <v>0.38158051332599902</v>
      </c>
      <c r="G3849">
        <v>0.92425999608167997</v>
      </c>
      <c r="H3849">
        <v>14.343358395989901</v>
      </c>
      <c r="I3849">
        <v>3.3237597911227099</v>
      </c>
    </row>
    <row r="3850" spans="1:9" x14ac:dyDescent="0.25">
      <c r="A3850">
        <v>3848</v>
      </c>
      <c r="B3850">
        <v>52.584185582439503</v>
      </c>
      <c r="C3850">
        <v>167.42475485291101</v>
      </c>
      <c r="D3850">
        <v>52.590857317749297</v>
      </c>
      <c r="E3850">
        <v>9.4224713168569902</v>
      </c>
      <c r="F3850">
        <v>0.289805353172437</v>
      </c>
      <c r="G3850">
        <v>0.88076181391620501</v>
      </c>
      <c r="H3850">
        <v>14.475685234305899</v>
      </c>
      <c r="I3850">
        <v>3.33991537376586</v>
      </c>
    </row>
    <row r="3851" spans="1:9" x14ac:dyDescent="0.25">
      <c r="A3851">
        <v>3849</v>
      </c>
      <c r="B3851">
        <v>41.002349256068896</v>
      </c>
      <c r="C3851">
        <v>171.30957481872099</v>
      </c>
      <c r="D3851">
        <v>55.629935088031999</v>
      </c>
      <c r="E3851">
        <v>5.6182341256725001</v>
      </c>
      <c r="F3851">
        <v>0.23570785872633901</v>
      </c>
      <c r="G3851">
        <v>0.93523243112915899</v>
      </c>
      <c r="H3851">
        <v>14.389280677009801</v>
      </c>
      <c r="I3851">
        <v>2.82640949554896</v>
      </c>
    </row>
    <row r="3852" spans="1:9" x14ac:dyDescent="0.25">
      <c r="A3852">
        <v>3850</v>
      </c>
      <c r="B3852">
        <v>45.3013510419052</v>
      </c>
      <c r="C3852">
        <v>170.40385710798199</v>
      </c>
      <c r="D3852">
        <v>61.172051516593001</v>
      </c>
      <c r="E3852">
        <v>8.9414096868250095</v>
      </c>
      <c r="F3852">
        <v>0.25610236025278899</v>
      </c>
      <c r="G3852">
        <v>0.89777039964358496</v>
      </c>
      <c r="H3852">
        <v>19.867647058823501</v>
      </c>
      <c r="I3852">
        <v>3.6149645002730701</v>
      </c>
    </row>
    <row r="3853" spans="1:9" x14ac:dyDescent="0.25">
      <c r="A3853">
        <v>3851</v>
      </c>
      <c r="B3853">
        <v>66.263627669748104</v>
      </c>
      <c r="C3853">
        <v>102.978804669428</v>
      </c>
      <c r="D3853">
        <v>38.838746992080402</v>
      </c>
      <c r="E3853">
        <v>14.620654707335101</v>
      </c>
      <c r="F3853">
        <v>0.39009424875428</v>
      </c>
      <c r="G3853">
        <v>0.81727900929173103</v>
      </c>
      <c r="H3853">
        <v>9.4984577421344802</v>
      </c>
      <c r="I3853">
        <v>4.8013245033112497</v>
      </c>
    </row>
    <row r="3854" spans="1:9" x14ac:dyDescent="0.25">
      <c r="A3854">
        <v>3852</v>
      </c>
      <c r="B3854">
        <v>44.107414199633197</v>
      </c>
      <c r="C3854">
        <v>170.26268922528899</v>
      </c>
      <c r="D3854">
        <v>32.325440918347802</v>
      </c>
      <c r="E3854">
        <v>11.4578444881296</v>
      </c>
      <c r="F3854">
        <v>0.32378807230959999</v>
      </c>
      <c r="G3854">
        <v>0.87218337295941095</v>
      </c>
      <c r="H3854">
        <v>6.7306233062330598</v>
      </c>
      <c r="I3854">
        <v>4.0509291121816897</v>
      </c>
    </row>
    <row r="3855" spans="1:9" x14ac:dyDescent="0.25">
      <c r="A3855">
        <v>3853</v>
      </c>
      <c r="B3855">
        <v>87.341166231505596</v>
      </c>
      <c r="C3855">
        <v>110.029200857544</v>
      </c>
      <c r="D3855">
        <v>43.997086015150003</v>
      </c>
      <c r="E3855">
        <v>7.5774962895788303</v>
      </c>
      <c r="F3855">
        <v>0.45725051408323197</v>
      </c>
      <c r="G3855">
        <v>0.88509735673973</v>
      </c>
      <c r="H3855">
        <v>10.5309187279151</v>
      </c>
      <c r="I3855">
        <v>4.0306251581878003</v>
      </c>
    </row>
    <row r="3856" spans="1:9" x14ac:dyDescent="0.25">
      <c r="A3856">
        <v>3854</v>
      </c>
      <c r="B3856">
        <v>54.773454473632199</v>
      </c>
      <c r="C3856">
        <v>189.834414018541</v>
      </c>
      <c r="D3856">
        <v>41.190604477148597</v>
      </c>
      <c r="E3856">
        <v>3.8712442392258901</v>
      </c>
      <c r="F3856">
        <v>0.34510357865839397</v>
      </c>
      <c r="G3856">
        <v>0.95800623772608395</v>
      </c>
      <c r="H3856">
        <v>9.8966565349543991</v>
      </c>
      <c r="I3856">
        <v>2.2614192495921599</v>
      </c>
    </row>
    <row r="3857" spans="1:9" x14ac:dyDescent="0.25">
      <c r="A3857">
        <v>3855</v>
      </c>
      <c r="B3857">
        <v>55.831484342086704</v>
      </c>
      <c r="C3857">
        <v>170.74381207630401</v>
      </c>
      <c r="D3857">
        <v>44.721309679156398</v>
      </c>
      <c r="E3857">
        <v>9.0244056059294593</v>
      </c>
      <c r="F3857">
        <v>0.33076205342330101</v>
      </c>
      <c r="G3857">
        <v>0.89895069561192398</v>
      </c>
      <c r="H3857">
        <v>9.7643059490084898</v>
      </c>
      <c r="I3857">
        <v>3.41117021276595</v>
      </c>
    </row>
    <row r="3858" spans="1:9" x14ac:dyDescent="0.25">
      <c r="A3858">
        <v>3856</v>
      </c>
      <c r="B3858">
        <v>51.947138906615599</v>
      </c>
      <c r="C3858">
        <v>150.65850976079099</v>
      </c>
      <c r="D3858">
        <v>39.786818479776798</v>
      </c>
      <c r="E3858">
        <v>14.394121628478199</v>
      </c>
      <c r="F3858">
        <v>0.31293442538980698</v>
      </c>
      <c r="G3858">
        <v>0.80405910789492896</v>
      </c>
      <c r="H3858">
        <v>10.7202543142597</v>
      </c>
      <c r="I3858">
        <v>4.8384379785604903</v>
      </c>
    </row>
    <row r="3859" spans="1:9" x14ac:dyDescent="0.25">
      <c r="A3859">
        <v>3857</v>
      </c>
      <c r="B3859">
        <v>61.162482235907099</v>
      </c>
      <c r="C3859">
        <v>164.01550678421799</v>
      </c>
      <c r="D3859">
        <v>36.761422800799799</v>
      </c>
      <c r="E3859">
        <v>7.9192905950999899</v>
      </c>
      <c r="F3859">
        <v>0.38561553443056901</v>
      </c>
      <c r="G3859">
        <v>0.91983597597851996</v>
      </c>
      <c r="H3859">
        <v>10.042280589365699</v>
      </c>
      <c r="I3859">
        <v>2.91389913899138</v>
      </c>
    </row>
    <row r="3860" spans="1:9" x14ac:dyDescent="0.25">
      <c r="A3860">
        <v>3858</v>
      </c>
      <c r="B3860">
        <v>87.994231878484896</v>
      </c>
      <c r="C3860">
        <v>103.9517689148</v>
      </c>
      <c r="D3860">
        <v>45.145095677557798</v>
      </c>
      <c r="E3860">
        <v>10.3767298063608</v>
      </c>
      <c r="F3860">
        <v>0.453778199240914</v>
      </c>
      <c r="G3860">
        <v>0.81551211940294999</v>
      </c>
      <c r="H3860">
        <v>12.7296908698777</v>
      </c>
      <c r="I3860">
        <v>3.9833669354838701</v>
      </c>
    </row>
    <row r="3861" spans="1:9" x14ac:dyDescent="0.25">
      <c r="A3861">
        <v>3859</v>
      </c>
      <c r="B3861">
        <v>59.027049406569098</v>
      </c>
      <c r="C3861">
        <v>184.607069402592</v>
      </c>
      <c r="D3861">
        <v>43.0607320842063</v>
      </c>
      <c r="E3861">
        <v>13.6207521993048</v>
      </c>
      <c r="F3861">
        <v>0.38698897063732202</v>
      </c>
      <c r="G3861">
        <v>0.89362727671301201</v>
      </c>
      <c r="H3861">
        <v>10.9514080618442</v>
      </c>
      <c r="I3861">
        <v>5.9079601990049699</v>
      </c>
    </row>
    <row r="3862" spans="1:9" x14ac:dyDescent="0.25">
      <c r="A3862">
        <v>3860</v>
      </c>
      <c r="B3862">
        <v>59.310360848691303</v>
      </c>
      <c r="C3862">
        <v>196.521357631858</v>
      </c>
      <c r="D3862">
        <v>57.693716884628699</v>
      </c>
      <c r="E3862">
        <v>7.32974257487618</v>
      </c>
      <c r="F3862">
        <v>0.32401845002827701</v>
      </c>
      <c r="G3862">
        <v>0.93236477714016397</v>
      </c>
      <c r="H3862">
        <v>15.538218572330999</v>
      </c>
      <c r="I3862">
        <v>2.93688725490196</v>
      </c>
    </row>
    <row r="3863" spans="1:9" x14ac:dyDescent="0.25">
      <c r="A3863">
        <v>3861</v>
      </c>
      <c r="B3863">
        <v>50.239274840852403</v>
      </c>
      <c r="C3863">
        <v>156.85981198589801</v>
      </c>
      <c r="D3863">
        <v>55.456069004719303</v>
      </c>
      <c r="E3863">
        <v>8.1942214725329592</v>
      </c>
      <c r="F3863">
        <v>0.28247409378264898</v>
      </c>
      <c r="G3863">
        <v>0.89346695846958701</v>
      </c>
      <c r="H3863">
        <v>15.0021356113187</v>
      </c>
      <c r="I3863">
        <v>3.4400715563506199</v>
      </c>
    </row>
    <row r="3864" spans="1:9" x14ac:dyDescent="0.25">
      <c r="A3864">
        <v>3862</v>
      </c>
      <c r="B3864">
        <v>97.735952540855095</v>
      </c>
      <c r="C3864">
        <v>112.53284671532801</v>
      </c>
      <c r="D3864">
        <v>40.171851359225798</v>
      </c>
      <c r="E3864">
        <v>14.576179699033601</v>
      </c>
      <c r="F3864">
        <v>0.49907912505872498</v>
      </c>
      <c r="G3864">
        <v>0.84167467646626104</v>
      </c>
      <c r="H3864">
        <v>7.9252796420581602</v>
      </c>
      <c r="I3864">
        <v>5.6386946386946297</v>
      </c>
    </row>
    <row r="3865" spans="1:9" x14ac:dyDescent="0.25">
      <c r="A3865">
        <v>3863</v>
      </c>
      <c r="B3865">
        <v>69.060420909708</v>
      </c>
      <c r="C3865">
        <v>177.023172530018</v>
      </c>
      <c r="D3865">
        <v>35.135546772866199</v>
      </c>
      <c r="E3865">
        <v>5.4882505560415504</v>
      </c>
      <c r="F3865">
        <v>0.42838779677030497</v>
      </c>
      <c r="G3865">
        <v>0.93676337673547305</v>
      </c>
      <c r="H3865">
        <v>8.2383004926108292</v>
      </c>
      <c r="I3865">
        <v>2.7020779220779199</v>
      </c>
    </row>
    <row r="3866" spans="1:9" x14ac:dyDescent="0.25">
      <c r="A3866">
        <v>3864</v>
      </c>
      <c r="B3866">
        <v>51.312617956322399</v>
      </c>
      <c r="C3866">
        <v>158.03518159320399</v>
      </c>
      <c r="D3866">
        <v>33.657806614713003</v>
      </c>
      <c r="E3866">
        <v>9.5314010427474898</v>
      </c>
      <c r="F3866">
        <v>0.36440924536045999</v>
      </c>
      <c r="G3866">
        <v>0.88971955279051496</v>
      </c>
      <c r="H3866">
        <v>7.3018059381695704</v>
      </c>
      <c r="I3866">
        <v>3.64204955496752</v>
      </c>
    </row>
    <row r="3867" spans="1:9" x14ac:dyDescent="0.25">
      <c r="A3867">
        <v>3865</v>
      </c>
      <c r="B3867">
        <v>54.200426114746598</v>
      </c>
      <c r="C3867">
        <v>157.40296803652899</v>
      </c>
      <c r="D3867">
        <v>44.360235418977602</v>
      </c>
      <c r="E3867">
        <v>12.857086497301401</v>
      </c>
      <c r="F3867">
        <v>0.322473401255855</v>
      </c>
      <c r="G3867">
        <v>0.84443833488072395</v>
      </c>
      <c r="H3867">
        <v>13.173627684964201</v>
      </c>
      <c r="I3867">
        <v>4.1137458317895499</v>
      </c>
    </row>
    <row r="3868" spans="1:9" x14ac:dyDescent="0.25">
      <c r="A3868">
        <v>3866</v>
      </c>
      <c r="B3868">
        <v>105.624072960513</v>
      </c>
      <c r="C3868">
        <v>145.90578101411899</v>
      </c>
      <c r="D3868">
        <v>33.676053256823899</v>
      </c>
      <c r="E3868">
        <v>13.521590313223999</v>
      </c>
      <c r="F3868">
        <v>0.55851286631073105</v>
      </c>
      <c r="G3868">
        <v>0.83789293920506702</v>
      </c>
      <c r="H3868">
        <v>8.0869565217391308</v>
      </c>
      <c r="I3868">
        <v>4.1650813132862803</v>
      </c>
    </row>
    <row r="3869" spans="1:9" x14ac:dyDescent="0.25">
      <c r="A3869">
        <v>3867</v>
      </c>
      <c r="B3869">
        <v>106.135766748275</v>
      </c>
      <c r="C3869">
        <v>127.465299684542</v>
      </c>
      <c r="D3869">
        <v>43.885252011805697</v>
      </c>
      <c r="E3869">
        <v>16.2195453801904</v>
      </c>
      <c r="F3869">
        <v>0.51809824327928999</v>
      </c>
      <c r="G3869">
        <v>0.725057402934004</v>
      </c>
      <c r="H3869">
        <v>15.290830945558699</v>
      </c>
      <c r="I3869">
        <v>4.7357954545454497</v>
      </c>
    </row>
    <row r="3870" spans="1:9" x14ac:dyDescent="0.25">
      <c r="A3870">
        <v>3868</v>
      </c>
      <c r="B3870">
        <v>78.138517235951497</v>
      </c>
      <c r="C3870">
        <v>196.55409504549999</v>
      </c>
      <c r="D3870">
        <v>39.882561042427298</v>
      </c>
      <c r="E3870">
        <v>11.744791075715</v>
      </c>
      <c r="F3870">
        <v>0.45724166135216798</v>
      </c>
      <c r="G3870">
        <v>0.88069832703385997</v>
      </c>
      <c r="H3870">
        <v>11.657880285557299</v>
      </c>
      <c r="I3870">
        <v>4.6601082144613803</v>
      </c>
    </row>
    <row r="3871" spans="1:9" x14ac:dyDescent="0.25">
      <c r="A3871">
        <v>3869</v>
      </c>
      <c r="B3871">
        <v>75.7713995943204</v>
      </c>
      <c r="C3871">
        <v>116.60040631896</v>
      </c>
      <c r="D3871">
        <v>40.543408765345603</v>
      </c>
      <c r="E3871">
        <v>6.0176769642141101</v>
      </c>
      <c r="F3871">
        <v>0.41850222392984399</v>
      </c>
      <c r="G3871">
        <v>0.90159043432019204</v>
      </c>
      <c r="H3871">
        <v>11.181956027293401</v>
      </c>
      <c r="I3871">
        <v>3.3820949859341298</v>
      </c>
    </row>
    <row r="3872" spans="1:9" x14ac:dyDescent="0.25">
      <c r="A3872">
        <v>3870</v>
      </c>
      <c r="B3872">
        <v>63.789201422566997</v>
      </c>
      <c r="C3872">
        <v>147.01666085964899</v>
      </c>
      <c r="D3872">
        <v>29.552211222536702</v>
      </c>
      <c r="E3872">
        <v>9.2391515577640106</v>
      </c>
      <c r="F3872">
        <v>0.40525185706103101</v>
      </c>
      <c r="G3872">
        <v>0.89164086327728298</v>
      </c>
      <c r="H3872">
        <v>5.5528401585204703</v>
      </c>
      <c r="I3872">
        <v>3.1695224719101098</v>
      </c>
    </row>
    <row r="3873" spans="1:9" x14ac:dyDescent="0.25">
      <c r="A3873">
        <v>3871</v>
      </c>
      <c r="B3873">
        <v>51.343401360544199</v>
      </c>
      <c r="C3873">
        <v>126.257253207044</v>
      </c>
      <c r="D3873">
        <v>55.674058033475099</v>
      </c>
      <c r="E3873">
        <v>5.7930124606342197</v>
      </c>
      <c r="F3873">
        <v>0.31256926946393698</v>
      </c>
      <c r="G3873">
        <v>0.91981234783946697</v>
      </c>
      <c r="H3873">
        <v>18.826492537313399</v>
      </c>
      <c r="I3873">
        <v>3.2279245283018798</v>
      </c>
    </row>
    <row r="3874" spans="1:9" x14ac:dyDescent="0.25">
      <c r="A3874">
        <v>3872</v>
      </c>
      <c r="B3874">
        <v>54.518408697800801</v>
      </c>
      <c r="C3874">
        <v>178.29776852127301</v>
      </c>
      <c r="D3874">
        <v>57.348952079715303</v>
      </c>
      <c r="E3874">
        <v>6.7495787384480703</v>
      </c>
      <c r="F3874">
        <v>0.31270940981366702</v>
      </c>
      <c r="G3874">
        <v>0.92736748460673801</v>
      </c>
      <c r="H3874">
        <v>16.838009049773699</v>
      </c>
      <c r="I3874">
        <v>3.0350877192982399</v>
      </c>
    </row>
    <row r="3875" spans="1:9" x14ac:dyDescent="0.25">
      <c r="A3875">
        <v>3873</v>
      </c>
      <c r="B3875">
        <v>82.736284228089104</v>
      </c>
      <c r="C3875">
        <v>110.090811153358</v>
      </c>
      <c r="D3875">
        <v>38.4084586024996</v>
      </c>
      <c r="E3875">
        <v>8.1580582202009797</v>
      </c>
      <c r="F3875">
        <v>0.50241412900334903</v>
      </c>
      <c r="G3875">
        <v>0.87228427925816399</v>
      </c>
      <c r="H3875">
        <v>8.6465654952076605</v>
      </c>
      <c r="I3875">
        <v>4.1570512820512802</v>
      </c>
    </row>
    <row r="3876" spans="1:9" x14ac:dyDescent="0.25">
      <c r="A3876">
        <v>3874</v>
      </c>
      <c r="B3876">
        <v>34.603036474726899</v>
      </c>
      <c r="C3876">
        <v>172.47809377401899</v>
      </c>
      <c r="D3876">
        <v>53.661457554796797</v>
      </c>
      <c r="E3876">
        <v>13.0878803114388</v>
      </c>
      <c r="F3876">
        <v>0.222926260457672</v>
      </c>
      <c r="G3876">
        <v>0.88911250191140001</v>
      </c>
      <c r="H3876">
        <v>12.6770140428677</v>
      </c>
      <c r="I3876">
        <v>4.62771285475793</v>
      </c>
    </row>
    <row r="3877" spans="1:9" x14ac:dyDescent="0.25">
      <c r="A3877">
        <v>3875</v>
      </c>
      <c r="B3877">
        <v>91.518581301343005</v>
      </c>
      <c r="C3877">
        <v>154.37625877326801</v>
      </c>
      <c r="D3877">
        <v>35.3053977910496</v>
      </c>
      <c r="E3877">
        <v>16.7745284379134</v>
      </c>
      <c r="F3877">
        <v>0.46806693632691598</v>
      </c>
      <c r="G3877">
        <v>0.80955722853488998</v>
      </c>
      <c r="H3877">
        <v>6.81283138918345</v>
      </c>
      <c r="I3877">
        <v>6.7190165579528296</v>
      </c>
    </row>
    <row r="3878" spans="1:9" x14ac:dyDescent="0.25">
      <c r="A3878">
        <v>3876</v>
      </c>
      <c r="B3878">
        <v>60.524516480522998</v>
      </c>
      <c r="C3878">
        <v>163.07378862484799</v>
      </c>
      <c r="D3878">
        <v>37.187474461639901</v>
      </c>
      <c r="E3878">
        <v>16.897333815643702</v>
      </c>
      <c r="F3878">
        <v>0.363693758219854</v>
      </c>
      <c r="G3878">
        <v>0.86537518090889998</v>
      </c>
      <c r="H3878">
        <v>7.35884636716583</v>
      </c>
      <c r="I3878">
        <v>7.1499654457498201</v>
      </c>
    </row>
    <row r="3879" spans="1:9" x14ac:dyDescent="0.25">
      <c r="A3879">
        <v>3877</v>
      </c>
      <c r="B3879">
        <v>61.5958397141398</v>
      </c>
      <c r="C3879">
        <v>200.754949170679</v>
      </c>
      <c r="D3879">
        <v>39.365861210635998</v>
      </c>
      <c r="E3879">
        <v>9.0313509404803103</v>
      </c>
      <c r="F3879">
        <v>0.37201560330057298</v>
      </c>
      <c r="G3879">
        <v>0.91164481821092702</v>
      </c>
      <c r="H3879">
        <v>8.0125588697017207</v>
      </c>
      <c r="I3879">
        <v>3.67376425855513</v>
      </c>
    </row>
    <row r="3880" spans="1:9" x14ac:dyDescent="0.25">
      <c r="A3880">
        <v>3878</v>
      </c>
      <c r="B3880">
        <v>70.796230318354205</v>
      </c>
      <c r="C3880">
        <v>152.02532679738499</v>
      </c>
      <c r="D3880">
        <v>37.252672400550097</v>
      </c>
      <c r="E3880">
        <v>8.0662549642281594</v>
      </c>
      <c r="F3880">
        <v>0.41540656942967602</v>
      </c>
      <c r="G3880">
        <v>0.89449423593503397</v>
      </c>
      <c r="H3880">
        <v>7.1765550239234397</v>
      </c>
      <c r="I3880">
        <v>3.4852770693252899</v>
      </c>
    </row>
    <row r="3881" spans="1:9" x14ac:dyDescent="0.25">
      <c r="A3881">
        <v>3879</v>
      </c>
      <c r="B3881">
        <v>45.1312272174969</v>
      </c>
      <c r="C3881">
        <v>175.53946041351401</v>
      </c>
      <c r="D3881">
        <v>39.841728908249898</v>
      </c>
      <c r="E3881">
        <v>8.7362407032888996</v>
      </c>
      <c r="F3881">
        <v>0.28385119464776198</v>
      </c>
      <c r="G3881">
        <v>0.90067178240905699</v>
      </c>
      <c r="H3881">
        <v>9.5248226950354606</v>
      </c>
      <c r="I3881">
        <v>3.34515664386028</v>
      </c>
    </row>
    <row r="3882" spans="1:9" x14ac:dyDescent="0.25">
      <c r="A3882">
        <v>3880</v>
      </c>
      <c r="B3882">
        <v>51.711037344398299</v>
      </c>
      <c r="C3882">
        <v>162.929622266401</v>
      </c>
      <c r="D3882">
        <v>42.825109662876898</v>
      </c>
      <c r="E3882">
        <v>21.585623739055301</v>
      </c>
      <c r="F3882">
        <v>0.31566445440677998</v>
      </c>
      <c r="G3882">
        <v>0.787331029536391</v>
      </c>
      <c r="H3882">
        <v>10.3601053324555</v>
      </c>
      <c r="I3882">
        <v>8.6336429308565492</v>
      </c>
    </row>
    <row r="3883" spans="1:9" x14ac:dyDescent="0.25">
      <c r="A3883">
        <v>3881</v>
      </c>
      <c r="B3883">
        <v>30.590927666530401</v>
      </c>
      <c r="C3883">
        <v>153.015927730892</v>
      </c>
      <c r="D3883">
        <v>53.295920895191301</v>
      </c>
      <c r="E3883">
        <v>15.041981998161701</v>
      </c>
      <c r="F3883">
        <v>0.18451536290512499</v>
      </c>
      <c r="G3883">
        <v>0.83501252504798595</v>
      </c>
      <c r="H3883">
        <v>15.7505791505791</v>
      </c>
      <c r="I3883">
        <v>4.97049567269866</v>
      </c>
    </row>
    <row r="3884" spans="1:9" x14ac:dyDescent="0.25">
      <c r="A3884">
        <v>3882</v>
      </c>
      <c r="B3884">
        <v>45.528602461984001</v>
      </c>
      <c r="C3884">
        <v>150.594995875721</v>
      </c>
      <c r="D3884">
        <v>61.596635801825599</v>
      </c>
      <c r="E3884">
        <v>10.920370632107099</v>
      </c>
      <c r="F3884">
        <v>0.26778055187382699</v>
      </c>
      <c r="G3884">
        <v>0.88046664930092799</v>
      </c>
      <c r="H3884">
        <v>17.877034358046998</v>
      </c>
      <c r="I3884">
        <v>3.73831775700934</v>
      </c>
    </row>
    <row r="3885" spans="1:9" x14ac:dyDescent="0.25">
      <c r="A3885">
        <v>3883</v>
      </c>
      <c r="B3885">
        <v>58.451212633953702</v>
      </c>
      <c r="C3885">
        <v>167.90708161321001</v>
      </c>
      <c r="D3885">
        <v>46.511567285770496</v>
      </c>
      <c r="E3885">
        <v>8.3619868679651805</v>
      </c>
      <c r="F3885">
        <v>0.34325715207054103</v>
      </c>
      <c r="G3885">
        <v>0.91456075120596503</v>
      </c>
      <c r="H3885">
        <v>9.6522948539638307</v>
      </c>
      <c r="I3885">
        <v>3.80431097117946</v>
      </c>
    </row>
    <row r="3886" spans="1:9" x14ac:dyDescent="0.25">
      <c r="A3886">
        <v>3884</v>
      </c>
      <c r="B3886">
        <v>65.089734029331296</v>
      </c>
      <c r="C3886">
        <v>167.098857644991</v>
      </c>
      <c r="D3886">
        <v>53.191429607823999</v>
      </c>
      <c r="E3886">
        <v>7.1444829657957998</v>
      </c>
      <c r="F3886">
        <v>0.34085736933377297</v>
      </c>
      <c r="G3886">
        <v>0.91120470233837003</v>
      </c>
      <c r="H3886">
        <v>13.195989061075601</v>
      </c>
      <c r="I3886">
        <v>2.8203539823008801</v>
      </c>
    </row>
    <row r="3887" spans="1:9" x14ac:dyDescent="0.25">
      <c r="A3887">
        <v>3885</v>
      </c>
      <c r="B3887">
        <v>83.6685265026629</v>
      </c>
      <c r="C3887">
        <v>180.57035404953601</v>
      </c>
      <c r="D3887">
        <v>31.028107735803498</v>
      </c>
      <c r="E3887">
        <v>8.6049102918538498</v>
      </c>
      <c r="F3887">
        <v>0.48685217944717202</v>
      </c>
      <c r="G3887">
        <v>0.92350816148647297</v>
      </c>
      <c r="H3887">
        <v>6.50240513094601</v>
      </c>
      <c r="I3887">
        <v>3.7092783505154601</v>
      </c>
    </row>
    <row r="3888" spans="1:9" x14ac:dyDescent="0.25">
      <c r="A3888">
        <v>3886</v>
      </c>
      <c r="B3888">
        <v>80.154403567447005</v>
      </c>
      <c r="C3888">
        <v>155.02334116265399</v>
      </c>
      <c r="D3888">
        <v>42.738485024466598</v>
      </c>
      <c r="E3888">
        <v>6.3000562296867697</v>
      </c>
      <c r="F3888">
        <v>0.43400372035332602</v>
      </c>
      <c r="G3888">
        <v>0.91044227351575502</v>
      </c>
      <c r="H3888">
        <v>11.1192930780559</v>
      </c>
      <c r="I3888">
        <v>2.7345063025209999</v>
      </c>
    </row>
    <row r="3889" spans="1:9" x14ac:dyDescent="0.25">
      <c r="A3889">
        <v>3887</v>
      </c>
      <c r="B3889">
        <v>86.632659932659905</v>
      </c>
      <c r="C3889">
        <v>180.29846289948</v>
      </c>
      <c r="D3889">
        <v>41.496534917808503</v>
      </c>
      <c r="E3889">
        <v>5.0045778787642501</v>
      </c>
      <c r="F3889">
        <v>0.47381156726103701</v>
      </c>
      <c r="G3889">
        <v>0.94651549355532905</v>
      </c>
      <c r="H3889">
        <v>12.2534246575342</v>
      </c>
      <c r="I3889">
        <v>2.7699025182778199</v>
      </c>
    </row>
    <row r="3890" spans="1:9" x14ac:dyDescent="0.25">
      <c r="A3890">
        <v>3888</v>
      </c>
      <c r="B3890">
        <v>64.662337662337606</v>
      </c>
      <c r="C3890">
        <v>151.138870650032</v>
      </c>
      <c r="D3890">
        <v>39.772683455815702</v>
      </c>
      <c r="E3890">
        <v>8.1993954578934201</v>
      </c>
      <c r="F3890">
        <v>0.37982474379702502</v>
      </c>
      <c r="G3890">
        <v>0.89247223048937996</v>
      </c>
      <c r="H3890">
        <v>8.9671052631578902</v>
      </c>
      <c r="I3890">
        <v>3.21653318077803</v>
      </c>
    </row>
    <row r="3891" spans="1:9" x14ac:dyDescent="0.25">
      <c r="A3891">
        <v>3889</v>
      </c>
      <c r="B3891">
        <v>50.8625366568914</v>
      </c>
      <c r="C3891">
        <v>163.539236445299</v>
      </c>
      <c r="D3891">
        <v>44.464065407741899</v>
      </c>
      <c r="E3891">
        <v>10.477737808278</v>
      </c>
      <c r="F3891">
        <v>0.31286442682864501</v>
      </c>
      <c r="G3891">
        <v>0.87908581424476195</v>
      </c>
      <c r="H3891">
        <v>12.8843441466854</v>
      </c>
      <c r="I3891">
        <v>3.5190026627935098</v>
      </c>
    </row>
    <row r="3892" spans="1:9" x14ac:dyDescent="0.25">
      <c r="A3892">
        <v>3890</v>
      </c>
      <c r="B3892">
        <v>53.805756731662001</v>
      </c>
      <c r="C3892">
        <v>174.416359550561</v>
      </c>
      <c r="D3892">
        <v>37.759231242718002</v>
      </c>
      <c r="E3892">
        <v>8.5754087352966302</v>
      </c>
      <c r="F3892">
        <v>0.31658157356323502</v>
      </c>
      <c r="G3892">
        <v>0.91580360436643904</v>
      </c>
      <c r="H3892">
        <v>7.9201183431952602</v>
      </c>
      <c r="I3892">
        <v>3.4229339433800399</v>
      </c>
    </row>
    <row r="3893" spans="1:9" x14ac:dyDescent="0.25">
      <c r="A3893">
        <v>3891</v>
      </c>
      <c r="B3893">
        <v>88.263993831919805</v>
      </c>
      <c r="C3893">
        <v>193.91078669910701</v>
      </c>
      <c r="D3893">
        <v>17.891872561966998</v>
      </c>
      <c r="E3893">
        <v>12.9662790461659</v>
      </c>
      <c r="F3893">
        <v>0.61172485563356005</v>
      </c>
      <c r="G3893">
        <v>0.87222057338370795</v>
      </c>
      <c r="H3893">
        <v>5.1315292636878498</v>
      </c>
      <c r="I3893">
        <v>3.6675</v>
      </c>
    </row>
    <row r="3894" spans="1:9" x14ac:dyDescent="0.25">
      <c r="A3894">
        <v>3892</v>
      </c>
      <c r="B3894">
        <v>44.402648894887797</v>
      </c>
      <c r="C3894">
        <v>157.28734478203401</v>
      </c>
      <c r="D3894">
        <v>22.999132584434602</v>
      </c>
      <c r="E3894">
        <v>13.542443075363501</v>
      </c>
      <c r="F3894">
        <v>0.411328399644599</v>
      </c>
      <c r="G3894">
        <v>0.86150845241844598</v>
      </c>
      <c r="H3894">
        <v>5.2278712509144096</v>
      </c>
      <c r="I3894">
        <v>6.6919181689284901</v>
      </c>
    </row>
    <row r="3895" spans="1:9" x14ac:dyDescent="0.25">
      <c r="A3895">
        <v>3893</v>
      </c>
      <c r="B3895">
        <v>69.067118226600897</v>
      </c>
      <c r="C3895">
        <v>168.75729927007299</v>
      </c>
      <c r="D3895">
        <v>40.349253322516702</v>
      </c>
      <c r="E3895">
        <v>14.034410247147999</v>
      </c>
      <c r="F3895">
        <v>0.45307207557344897</v>
      </c>
      <c r="G3895">
        <v>0.86222188760139395</v>
      </c>
      <c r="H3895">
        <v>15.5694444444444</v>
      </c>
      <c r="I3895">
        <v>5</v>
      </c>
    </row>
    <row r="3896" spans="1:9" x14ac:dyDescent="0.25">
      <c r="A3896">
        <v>3894</v>
      </c>
      <c r="B3896">
        <v>46.742811053443603</v>
      </c>
      <c r="C3896">
        <v>163.18916201117301</v>
      </c>
      <c r="D3896">
        <v>36.938520542464502</v>
      </c>
      <c r="E3896">
        <v>7.2608357955660399</v>
      </c>
      <c r="F3896">
        <v>0.33215343624440902</v>
      </c>
      <c r="G3896">
        <v>0.90929221071613597</v>
      </c>
      <c r="H3896">
        <v>7.5669315403422903</v>
      </c>
      <c r="I3896">
        <v>2.8727406860936902</v>
      </c>
    </row>
    <row r="3897" spans="1:9" x14ac:dyDescent="0.25">
      <c r="A3897">
        <v>3895</v>
      </c>
      <c r="B3897">
        <v>57.190049387232399</v>
      </c>
      <c r="C3897">
        <v>162.28344072665101</v>
      </c>
      <c r="D3897">
        <v>49.111048835783897</v>
      </c>
      <c r="E3897">
        <v>6.9238436208012697</v>
      </c>
      <c r="F3897">
        <v>0.34590322594698403</v>
      </c>
      <c r="G3897">
        <v>0.91683880988549604</v>
      </c>
      <c r="H3897">
        <v>11.513495720868899</v>
      </c>
      <c r="I3897">
        <v>2.7909090909090901</v>
      </c>
    </row>
    <row r="3898" spans="1:9" x14ac:dyDescent="0.25">
      <c r="A3898">
        <v>3896</v>
      </c>
      <c r="B3898">
        <v>38.040243248077203</v>
      </c>
      <c r="C3898">
        <v>167.68469015795799</v>
      </c>
      <c r="D3898">
        <v>29.736449406415801</v>
      </c>
      <c r="E3898">
        <v>14.7099380629141</v>
      </c>
      <c r="F3898">
        <v>0.31742733538457801</v>
      </c>
      <c r="G3898">
        <v>0.82871914303104299</v>
      </c>
      <c r="H3898">
        <v>7.4972027972027897</v>
      </c>
      <c r="I3898">
        <v>4.0676728334956103</v>
      </c>
    </row>
    <row r="3899" spans="1:9" x14ac:dyDescent="0.25">
      <c r="A3899">
        <v>3897</v>
      </c>
      <c r="B3899">
        <v>47.918794868777198</v>
      </c>
      <c r="C3899">
        <v>126.86797534809401</v>
      </c>
      <c r="D3899">
        <v>34.493254524336997</v>
      </c>
      <c r="E3899">
        <v>9.9363101138762797</v>
      </c>
      <c r="F3899">
        <v>0.307257993485685</v>
      </c>
      <c r="G3899">
        <v>0.86003298400051897</v>
      </c>
      <c r="H3899">
        <v>7.58501006036217</v>
      </c>
      <c r="I3899">
        <v>4.0068363083934599</v>
      </c>
    </row>
    <row r="3900" spans="1:9" x14ac:dyDescent="0.25">
      <c r="A3900">
        <v>3898</v>
      </c>
      <c r="B3900">
        <v>50.2083333333333</v>
      </c>
      <c r="C3900">
        <v>168.46051052688901</v>
      </c>
      <c r="D3900">
        <v>46.181225635770701</v>
      </c>
      <c r="E3900">
        <v>7.3913672937955601</v>
      </c>
      <c r="F3900">
        <v>0.34225847546119298</v>
      </c>
      <c r="G3900">
        <v>0.92289734030917103</v>
      </c>
      <c r="H3900">
        <v>15.0661938534278</v>
      </c>
      <c r="I3900">
        <v>3.0554982463379399</v>
      </c>
    </row>
    <row r="3901" spans="1:9" x14ac:dyDescent="0.25">
      <c r="A3901">
        <v>3899</v>
      </c>
      <c r="B3901">
        <v>52.088340008900701</v>
      </c>
      <c r="C3901">
        <v>201.54023732470301</v>
      </c>
      <c r="D3901">
        <v>42.459444760245901</v>
      </c>
      <c r="E3901">
        <v>4.4722413715653504</v>
      </c>
      <c r="F3901">
        <v>0.32638973032574797</v>
      </c>
      <c r="G3901">
        <v>0.95412359795969104</v>
      </c>
      <c r="H3901">
        <v>11.677419354838699</v>
      </c>
      <c r="I3901">
        <v>2.15801483171705</v>
      </c>
    </row>
    <row r="3902" spans="1:9" x14ac:dyDescent="0.25">
      <c r="A3902">
        <v>3900</v>
      </c>
      <c r="B3902">
        <v>81.464880952380895</v>
      </c>
      <c r="C3902">
        <v>217.37063991854799</v>
      </c>
      <c r="D3902">
        <v>39.991966982321301</v>
      </c>
      <c r="E3902">
        <v>3.2991726442195999</v>
      </c>
      <c r="F3902">
        <v>0.46639388910964202</v>
      </c>
      <c r="G3902">
        <v>0.97335984580799495</v>
      </c>
      <c r="H3902">
        <v>11.0246153846153</v>
      </c>
      <c r="I3902">
        <v>2.0450655021833999</v>
      </c>
    </row>
    <row r="3903" spans="1:9" x14ac:dyDescent="0.25">
      <c r="A3903">
        <v>3901</v>
      </c>
      <c r="B3903">
        <v>68.162023760753698</v>
      </c>
      <c r="C3903">
        <v>182.759609210164</v>
      </c>
      <c r="D3903">
        <v>45.229065982136703</v>
      </c>
      <c r="E3903">
        <v>5.3102695104066404</v>
      </c>
      <c r="F3903">
        <v>0.39611514691494099</v>
      </c>
      <c r="G3903">
        <v>0.94306605504033103</v>
      </c>
      <c r="H3903">
        <v>13.6696629213483</v>
      </c>
      <c r="I3903">
        <v>2.7567302023973199</v>
      </c>
    </row>
    <row r="3904" spans="1:9" x14ac:dyDescent="0.25">
      <c r="A3904">
        <v>3902</v>
      </c>
      <c r="B3904">
        <v>62.873774990199898</v>
      </c>
      <c r="C3904">
        <v>171.710305398755</v>
      </c>
      <c r="D3904">
        <v>29.746471691365802</v>
      </c>
      <c r="E3904">
        <v>7.3831228198211702</v>
      </c>
      <c r="F3904">
        <v>0.43832779505674602</v>
      </c>
      <c r="G3904">
        <v>0.91258465324159299</v>
      </c>
      <c r="H3904">
        <v>7.7163720215218996</v>
      </c>
      <c r="I3904">
        <v>2.7630727762803202</v>
      </c>
    </row>
    <row r="3905" spans="1:9" x14ac:dyDescent="0.25">
      <c r="A3905">
        <v>3903</v>
      </c>
      <c r="B3905">
        <v>71.367022538552703</v>
      </c>
      <c r="C3905">
        <v>171.478608368594</v>
      </c>
      <c r="D3905">
        <v>43.161041033282601</v>
      </c>
      <c r="E3905">
        <v>12.1852291881572</v>
      </c>
      <c r="F3905">
        <v>0.3902644941426</v>
      </c>
      <c r="G3905">
        <v>0.85946895066323803</v>
      </c>
      <c r="H3905">
        <v>12.170689655172399</v>
      </c>
      <c r="I3905">
        <v>4.3176895306859198</v>
      </c>
    </row>
    <row r="3906" spans="1:9" x14ac:dyDescent="0.25">
      <c r="A3906">
        <v>3904</v>
      </c>
      <c r="B3906">
        <v>25.6666666666666</v>
      </c>
      <c r="C3906">
        <v>164.247578947368</v>
      </c>
      <c r="D3906">
        <v>28.400852061617702</v>
      </c>
      <c r="E3906">
        <v>7.25810829146294</v>
      </c>
      <c r="F3906">
        <v>0.25820752353341198</v>
      </c>
      <c r="G3906">
        <v>0.90574813869818904</v>
      </c>
      <c r="H3906">
        <v>7.1454402515723201</v>
      </c>
      <c r="I3906">
        <v>2.9295154185021999</v>
      </c>
    </row>
    <row r="3907" spans="1:9" x14ac:dyDescent="0.25">
      <c r="A3907">
        <v>3905</v>
      </c>
      <c r="B3907">
        <v>50.411719939117198</v>
      </c>
      <c r="C3907">
        <v>186.59258536585301</v>
      </c>
      <c r="D3907">
        <v>39.900652571665901</v>
      </c>
      <c r="E3907">
        <v>5.3302358668442302</v>
      </c>
      <c r="F3907">
        <v>0.30339074246433201</v>
      </c>
      <c r="G3907">
        <v>0.94006040202001295</v>
      </c>
      <c r="H3907">
        <v>10.8837920489296</v>
      </c>
      <c r="I3907">
        <v>2.7165030091859301</v>
      </c>
    </row>
    <row r="3908" spans="1:9" x14ac:dyDescent="0.25">
      <c r="A3908">
        <v>3906</v>
      </c>
      <c r="B3908">
        <v>89.693587054240297</v>
      </c>
      <c r="C3908">
        <v>181.160238716896</v>
      </c>
      <c r="D3908">
        <v>35.320467497067</v>
      </c>
      <c r="E3908">
        <v>5.9060329687109698</v>
      </c>
      <c r="F3908">
        <v>0.45802790900548801</v>
      </c>
      <c r="G3908">
        <v>0.93899587967089404</v>
      </c>
      <c r="H3908">
        <v>7.0740506329113897</v>
      </c>
      <c r="I3908">
        <v>2.8934716599190198</v>
      </c>
    </row>
    <row r="3909" spans="1:9" x14ac:dyDescent="0.25">
      <c r="A3909">
        <v>3907</v>
      </c>
      <c r="B3909">
        <v>94.8987847511236</v>
      </c>
      <c r="C3909">
        <v>194.83292316106099</v>
      </c>
      <c r="D3909">
        <v>39.159124210936902</v>
      </c>
      <c r="E3909">
        <v>4.9452454414720499</v>
      </c>
      <c r="F3909">
        <v>0.52172642033703598</v>
      </c>
      <c r="G3909">
        <v>0.94082713857776701</v>
      </c>
      <c r="H3909">
        <v>10.0647336480107</v>
      </c>
      <c r="I3909">
        <v>2.5309675259457598</v>
      </c>
    </row>
    <row r="3910" spans="1:9" x14ac:dyDescent="0.25">
      <c r="A3910">
        <v>3908</v>
      </c>
      <c r="B3910">
        <v>74.453761467889905</v>
      </c>
      <c r="C3910">
        <v>133.083458772369</v>
      </c>
      <c r="D3910">
        <v>34.373294590838</v>
      </c>
      <c r="E3910">
        <v>10.1270189675918</v>
      </c>
      <c r="F3910">
        <v>0.46049128411846502</v>
      </c>
      <c r="G3910">
        <v>0.87463327747646202</v>
      </c>
      <c r="H3910">
        <v>8.4693602693602692</v>
      </c>
      <c r="I3910">
        <v>4.04352533564313</v>
      </c>
    </row>
    <row r="3911" spans="1:9" x14ac:dyDescent="0.25">
      <c r="A3911">
        <v>3909</v>
      </c>
      <c r="B3911">
        <v>62.586617100371697</v>
      </c>
      <c r="C3911">
        <v>176.479037505371</v>
      </c>
      <c r="D3911">
        <v>32.052652761600498</v>
      </c>
      <c r="E3911">
        <v>4.2516098962759798</v>
      </c>
      <c r="F3911">
        <v>0.41340824007239202</v>
      </c>
      <c r="G3911">
        <v>0.95806148104057798</v>
      </c>
      <c r="H3911">
        <v>7.9457720588235201</v>
      </c>
      <c r="I3911">
        <v>2.6929487179487102</v>
      </c>
    </row>
    <row r="3912" spans="1:9" x14ac:dyDescent="0.25">
      <c r="A3912">
        <v>3910</v>
      </c>
      <c r="B3912">
        <v>88.423688394276596</v>
      </c>
      <c r="C3912">
        <v>164.03598484848399</v>
      </c>
      <c r="D3912">
        <v>37.133663938083899</v>
      </c>
      <c r="E3912">
        <v>9.7942718322467108</v>
      </c>
      <c r="F3912">
        <v>0.47513888394623499</v>
      </c>
      <c r="G3912">
        <v>0.89257547016625305</v>
      </c>
      <c r="H3912">
        <v>11.1177033492822</v>
      </c>
      <c r="I3912">
        <v>3.4636704119850101</v>
      </c>
    </row>
    <row r="3913" spans="1:9" x14ac:dyDescent="0.25">
      <c r="A3913">
        <v>3911</v>
      </c>
      <c r="B3913">
        <v>34.144401892318001</v>
      </c>
      <c r="C3913">
        <v>142.27301481604701</v>
      </c>
      <c r="D3913">
        <v>48.753129564448898</v>
      </c>
      <c r="E3913">
        <v>12.733623448845201</v>
      </c>
      <c r="F3913">
        <v>0.223050934312194</v>
      </c>
      <c r="G3913">
        <v>0.85458775615342097</v>
      </c>
      <c r="H3913">
        <v>12.6415543219666</v>
      </c>
      <c r="I3913">
        <v>4.6309859154929498</v>
      </c>
    </row>
    <row r="3914" spans="1:9" x14ac:dyDescent="0.25">
      <c r="A3914">
        <v>3912</v>
      </c>
      <c r="B3914">
        <v>52.063772775991403</v>
      </c>
      <c r="C3914">
        <v>176.425267648042</v>
      </c>
      <c r="D3914">
        <v>32.5110184588032</v>
      </c>
      <c r="E3914">
        <v>5.7804547525755403</v>
      </c>
      <c r="F3914">
        <v>0.40711375436456398</v>
      </c>
      <c r="G3914">
        <v>0.932329922587948</v>
      </c>
      <c r="H3914">
        <v>8.1127113337507808</v>
      </c>
      <c r="I3914">
        <v>2.88646616541353</v>
      </c>
    </row>
    <row r="3915" spans="1:9" x14ac:dyDescent="0.25">
      <c r="A3915">
        <v>3913</v>
      </c>
      <c r="B3915">
        <v>91.668462083628597</v>
      </c>
      <c r="C3915">
        <v>148.90197568388999</v>
      </c>
      <c r="D3915">
        <v>31.9726512918438</v>
      </c>
      <c r="E3915">
        <v>8.5975771973495299</v>
      </c>
      <c r="F3915">
        <v>0.52298718653932297</v>
      </c>
      <c r="G3915">
        <v>0.89562549813763104</v>
      </c>
      <c r="H3915">
        <v>6.7487380818844596</v>
      </c>
      <c r="I3915">
        <v>3.5256064690026898</v>
      </c>
    </row>
    <row r="3916" spans="1:9" x14ac:dyDescent="0.25">
      <c r="A3916">
        <v>3914</v>
      </c>
      <c r="B3916">
        <v>86.603858350951299</v>
      </c>
      <c r="C3916">
        <v>142.532825442274</v>
      </c>
      <c r="D3916">
        <v>25.9452382645892</v>
      </c>
      <c r="E3916">
        <v>5.6472538205200298</v>
      </c>
      <c r="F3916">
        <v>0.56336670700076996</v>
      </c>
      <c r="G3916">
        <v>0.91253788739324404</v>
      </c>
      <c r="H3916">
        <v>7.1752178121974799</v>
      </c>
      <c r="I3916">
        <v>2.6833480956598699</v>
      </c>
    </row>
    <row r="3917" spans="1:9" x14ac:dyDescent="0.25">
      <c r="A3917">
        <v>3915</v>
      </c>
      <c r="B3917">
        <v>45.535049593224102</v>
      </c>
      <c r="C3917">
        <v>188.53357795624399</v>
      </c>
      <c r="D3917">
        <v>38.731623387534299</v>
      </c>
      <c r="E3917">
        <v>5.7809724224493202</v>
      </c>
      <c r="F3917">
        <v>0.323231273321756</v>
      </c>
      <c r="G3917">
        <v>0.93477008123810701</v>
      </c>
      <c r="H3917">
        <v>8.8195418419822307</v>
      </c>
      <c r="I3917">
        <v>2.6496674057649598</v>
      </c>
    </row>
    <row r="3918" spans="1:9" x14ac:dyDescent="0.25">
      <c r="A3918">
        <v>3916</v>
      </c>
      <c r="B3918">
        <v>65.313764891631905</v>
      </c>
      <c r="C3918">
        <v>166.797235799764</v>
      </c>
      <c r="D3918">
        <v>44.895655242526402</v>
      </c>
      <c r="E3918">
        <v>8.6371469149809403</v>
      </c>
      <c r="F3918">
        <v>0.37336547606880899</v>
      </c>
      <c r="G3918">
        <v>0.89492995549202503</v>
      </c>
      <c r="H3918">
        <v>11.302258251302799</v>
      </c>
      <c r="I3918">
        <v>3.5511887433284799</v>
      </c>
    </row>
    <row r="3919" spans="1:9" x14ac:dyDescent="0.25">
      <c r="A3919">
        <v>3917</v>
      </c>
      <c r="B3919">
        <v>41.706580366774503</v>
      </c>
      <c r="C3919">
        <v>180.07894956231701</v>
      </c>
      <c r="D3919">
        <v>38.4418505874145</v>
      </c>
      <c r="E3919">
        <v>7.7542247637992201</v>
      </c>
      <c r="F3919">
        <v>0.276034220989062</v>
      </c>
      <c r="G3919">
        <v>0.90153660553365</v>
      </c>
      <c r="H3919">
        <v>8.6585714285714293</v>
      </c>
      <c r="I3919">
        <v>2.6731250000000002</v>
      </c>
    </row>
    <row r="3920" spans="1:9" x14ac:dyDescent="0.25">
      <c r="A3920">
        <v>3918</v>
      </c>
      <c r="B3920">
        <v>49.1808889945329</v>
      </c>
      <c r="C3920">
        <v>161.479144263965</v>
      </c>
      <c r="D3920">
        <v>29.466578775177901</v>
      </c>
      <c r="E3920">
        <v>9.0852984136412704</v>
      </c>
      <c r="F3920">
        <v>0.38557632358407601</v>
      </c>
      <c r="G3920">
        <v>0.88865537302028696</v>
      </c>
      <c r="H3920">
        <v>7.3947633434038202</v>
      </c>
      <c r="I3920">
        <v>3.28513107004727</v>
      </c>
    </row>
    <row r="3921" spans="1:9" x14ac:dyDescent="0.25">
      <c r="A3921">
        <v>3919</v>
      </c>
      <c r="B3921">
        <v>44.010418216996499</v>
      </c>
      <c r="C3921">
        <v>195.90201311920299</v>
      </c>
      <c r="D3921">
        <v>38.571786264820403</v>
      </c>
      <c r="E3921">
        <v>7.3277935750402703</v>
      </c>
      <c r="F3921">
        <v>0.34092943716197199</v>
      </c>
      <c r="G3921">
        <v>0.93598231944896504</v>
      </c>
      <c r="H3921">
        <v>8.9094319399785604</v>
      </c>
      <c r="I3921">
        <v>3.1521377012770602</v>
      </c>
    </row>
    <row r="3922" spans="1:9" x14ac:dyDescent="0.25">
      <c r="A3922">
        <v>3920</v>
      </c>
      <c r="B3922">
        <v>68.992951693312705</v>
      </c>
      <c r="C3922">
        <v>105.67924528301801</v>
      </c>
      <c r="D3922">
        <v>40.097629713271701</v>
      </c>
      <c r="E3922">
        <v>20.553612358265699</v>
      </c>
      <c r="F3922">
        <v>0.40636680753176002</v>
      </c>
      <c r="G3922">
        <v>0.69287104362750096</v>
      </c>
      <c r="H3922">
        <v>9.8262050237610303</v>
      </c>
      <c r="I3922">
        <v>7.0634920634920597</v>
      </c>
    </row>
    <row r="3923" spans="1:9" x14ac:dyDescent="0.25">
      <c r="A3923">
        <v>3921</v>
      </c>
      <c r="B3923">
        <v>76.0442861567048</v>
      </c>
      <c r="C3923">
        <v>186.73293413173599</v>
      </c>
      <c r="D3923">
        <v>31.3737305897243</v>
      </c>
      <c r="E3923">
        <v>13.234865080483001</v>
      </c>
      <c r="F3923">
        <v>0.43609026475996798</v>
      </c>
      <c r="G3923">
        <v>0.84917962812118097</v>
      </c>
      <c r="H3923">
        <v>7.6469104665825904</v>
      </c>
      <c r="I3923">
        <v>3.6940298507462601</v>
      </c>
    </row>
    <row r="3924" spans="1:9" x14ac:dyDescent="0.25">
      <c r="A3924">
        <v>3922</v>
      </c>
      <c r="B3924">
        <v>69.185990979039502</v>
      </c>
      <c r="C3924">
        <v>123.072463768115</v>
      </c>
      <c r="D3924">
        <v>37.669454023077897</v>
      </c>
      <c r="E3924">
        <v>5.6877478172406999</v>
      </c>
      <c r="F3924">
        <v>0.40131408705628302</v>
      </c>
      <c r="G3924">
        <v>0.91611558637242396</v>
      </c>
      <c r="H3924">
        <v>7.93305218766473</v>
      </c>
      <c r="I3924">
        <v>3.2397451214655502</v>
      </c>
    </row>
    <row r="3925" spans="1:9" x14ac:dyDescent="0.25">
      <c r="A3925">
        <v>3923</v>
      </c>
      <c r="B3925">
        <v>59.225782823658598</v>
      </c>
      <c r="C3925">
        <v>175.93843074068599</v>
      </c>
      <c r="D3925">
        <v>44.356078537076797</v>
      </c>
      <c r="E3925">
        <v>9.1755871798036495</v>
      </c>
      <c r="F3925">
        <v>0.370394710408182</v>
      </c>
      <c r="G3925">
        <v>0.91690566951933405</v>
      </c>
      <c r="H3925">
        <v>13.1130867709815</v>
      </c>
      <c r="I3925">
        <v>3.8580769230769199</v>
      </c>
    </row>
    <row r="3926" spans="1:9" x14ac:dyDescent="0.25">
      <c r="A3926">
        <v>3924</v>
      </c>
      <c r="B3926">
        <v>60.800904047667899</v>
      </c>
      <c r="C3926">
        <v>159.03173565357301</v>
      </c>
      <c r="D3926">
        <v>50.368145366801798</v>
      </c>
      <c r="E3926">
        <v>5.84379791653999</v>
      </c>
      <c r="F3926">
        <v>0.34469208681331698</v>
      </c>
      <c r="G3926">
        <v>0.936935626755935</v>
      </c>
      <c r="H3926">
        <v>13.256736526946099</v>
      </c>
      <c r="I3926">
        <v>2.6209424083769601</v>
      </c>
    </row>
    <row r="3927" spans="1:9" x14ac:dyDescent="0.25">
      <c r="A3927">
        <v>3925</v>
      </c>
      <c r="B3927">
        <v>48.220132506945902</v>
      </c>
      <c r="C3927">
        <v>155.364830796082</v>
      </c>
      <c r="D3927">
        <v>27.123549480304401</v>
      </c>
      <c r="E3927">
        <v>6.7973628256908398</v>
      </c>
      <c r="F3927">
        <v>0.39355259024012501</v>
      </c>
      <c r="G3927">
        <v>0.91977036240082299</v>
      </c>
      <c r="H3927">
        <v>7.4624183006535896</v>
      </c>
      <c r="I3927">
        <v>3.2351703828354998</v>
      </c>
    </row>
    <row r="3928" spans="1:9" x14ac:dyDescent="0.25">
      <c r="A3928">
        <v>3926</v>
      </c>
      <c r="B3928">
        <v>84.544256940664098</v>
      </c>
      <c r="C3928">
        <v>183.34357976653601</v>
      </c>
      <c r="D3928">
        <v>39.642421527722199</v>
      </c>
      <c r="E3928">
        <v>6.0811823188558103</v>
      </c>
      <c r="F3928">
        <v>0.44000032076233597</v>
      </c>
      <c r="G3928">
        <v>0.93896513511986601</v>
      </c>
      <c r="H3928">
        <v>9.1736045411542104</v>
      </c>
      <c r="I3928">
        <v>3.1495448634590302</v>
      </c>
    </row>
    <row r="3929" spans="1:9" x14ac:dyDescent="0.25">
      <c r="A3929">
        <v>3927</v>
      </c>
      <c r="B3929">
        <v>56.704356846472997</v>
      </c>
      <c r="C3929">
        <v>104.449799196787</v>
      </c>
      <c r="D3929">
        <v>38.418732237241002</v>
      </c>
      <c r="E3929">
        <v>27.060391759555301</v>
      </c>
      <c r="F3929">
        <v>0.36987947998486298</v>
      </c>
      <c r="G3929">
        <v>0.60299813312707295</v>
      </c>
      <c r="H3929">
        <v>9.8176382660687498</v>
      </c>
      <c r="I3929">
        <v>9.05154639175257</v>
      </c>
    </row>
    <row r="3930" spans="1:9" x14ac:dyDescent="0.25">
      <c r="A3930">
        <v>3928</v>
      </c>
      <c r="B3930">
        <v>51.736227045075097</v>
      </c>
      <c r="C3930">
        <v>163.827884022208</v>
      </c>
      <c r="D3930">
        <v>42.481647443282597</v>
      </c>
      <c r="E3930">
        <v>16.738792502644401</v>
      </c>
      <c r="F3930">
        <v>0.32417350704104603</v>
      </c>
      <c r="G3930">
        <v>0.813655703736339</v>
      </c>
      <c r="H3930">
        <v>11.7336244541484</v>
      </c>
      <c r="I3930">
        <v>6.1800486618004804</v>
      </c>
    </row>
    <row r="3931" spans="1:9" x14ac:dyDescent="0.25">
      <c r="A3931">
        <v>3929</v>
      </c>
      <c r="B3931">
        <v>87.259502923976598</v>
      </c>
      <c r="C3931">
        <v>102.666666666666</v>
      </c>
      <c r="D3931">
        <v>36.656559914288401</v>
      </c>
      <c r="E3931">
        <v>40.270951997189499</v>
      </c>
      <c r="F3931">
        <v>0.47780169806281902</v>
      </c>
      <c r="G3931">
        <v>0.54297103349510301</v>
      </c>
      <c r="H3931">
        <v>7.0495495495495497</v>
      </c>
      <c r="I3931">
        <v>12.755319148936101</v>
      </c>
    </row>
    <row r="3932" spans="1:9" x14ac:dyDescent="0.25">
      <c r="A3932">
        <v>3930</v>
      </c>
      <c r="B3932">
        <v>57.286256373769703</v>
      </c>
      <c r="C3932">
        <v>129.13395342024299</v>
      </c>
      <c r="D3932">
        <v>46.686975230622899</v>
      </c>
      <c r="E3932">
        <v>6.4871529704906097</v>
      </c>
      <c r="F3932">
        <v>0.322552864797304</v>
      </c>
      <c r="G3932">
        <v>0.91089536671600801</v>
      </c>
      <c r="H3932">
        <v>10.630946419629399</v>
      </c>
      <c r="I3932">
        <v>3.1326704545454498</v>
      </c>
    </row>
    <row r="3933" spans="1:9" x14ac:dyDescent="0.25">
      <c r="A3933">
        <v>3931</v>
      </c>
      <c r="B3933">
        <v>67.558453656264504</v>
      </c>
      <c r="C3933">
        <v>124.017543859649</v>
      </c>
      <c r="D3933">
        <v>50.535552349804099</v>
      </c>
      <c r="E3933">
        <v>31.378080707834101</v>
      </c>
      <c r="F3933">
        <v>0.36967288704318801</v>
      </c>
      <c r="G3933">
        <v>0.63446472518547004</v>
      </c>
      <c r="H3933">
        <v>12.4530716723549</v>
      </c>
      <c r="I3933">
        <v>11.3673469387755</v>
      </c>
    </row>
    <row r="3934" spans="1:9" x14ac:dyDescent="0.25">
      <c r="A3934">
        <v>3932</v>
      </c>
      <c r="B3934">
        <v>68.643626259117696</v>
      </c>
      <c r="C3934">
        <v>195.53394762366599</v>
      </c>
      <c r="D3934">
        <v>36.833628134514399</v>
      </c>
      <c r="E3934">
        <v>3.5517865093270098</v>
      </c>
      <c r="F3934">
        <v>0.44226346794434301</v>
      </c>
      <c r="G3934">
        <v>0.95552914375286602</v>
      </c>
      <c r="H3934">
        <v>11.606651376146701</v>
      </c>
      <c r="I3934">
        <v>2.1925655088360698</v>
      </c>
    </row>
    <row r="3935" spans="1:9" x14ac:dyDescent="0.25">
      <c r="A3935">
        <v>3933</v>
      </c>
      <c r="B3935">
        <v>105.264593781344</v>
      </c>
      <c r="C3935">
        <v>159.455085904524</v>
      </c>
      <c r="D3935">
        <v>29.7997671645815</v>
      </c>
      <c r="E3935">
        <v>7.0338492066701503</v>
      </c>
      <c r="F3935">
        <v>0.56361585580211804</v>
      </c>
      <c r="G3935">
        <v>0.91085949749777095</v>
      </c>
      <c r="H3935">
        <v>8.4393822393822298</v>
      </c>
      <c r="I3935">
        <v>3.0574440619621299</v>
      </c>
    </row>
    <row r="3936" spans="1:9" x14ac:dyDescent="0.25">
      <c r="A3936">
        <v>3934</v>
      </c>
      <c r="B3936">
        <v>34.4051841746248</v>
      </c>
      <c r="C3936">
        <v>179.52270421862801</v>
      </c>
      <c r="D3936">
        <v>39.367964183513102</v>
      </c>
      <c r="E3936">
        <v>7.2538581714128298</v>
      </c>
      <c r="F3936">
        <v>0.269751194547938</v>
      </c>
      <c r="G3936">
        <v>0.92887902782981602</v>
      </c>
      <c r="H3936">
        <v>11.328869047618999</v>
      </c>
      <c r="I3936">
        <v>3.2470308788598499</v>
      </c>
    </row>
    <row r="3937" spans="1:9" x14ac:dyDescent="0.25">
      <c r="A3937">
        <v>3935</v>
      </c>
      <c r="B3937">
        <v>29.404576313804299</v>
      </c>
      <c r="C3937">
        <v>149.341854934601</v>
      </c>
      <c r="D3937">
        <v>57.907059284359697</v>
      </c>
      <c r="E3937">
        <v>22.331456524260201</v>
      </c>
      <c r="F3937">
        <v>0.17216042912201601</v>
      </c>
      <c r="G3937">
        <v>0.74207148987306704</v>
      </c>
      <c r="H3937">
        <v>15.0602189781021</v>
      </c>
      <c r="I3937">
        <v>6.7985865724381602</v>
      </c>
    </row>
    <row r="3938" spans="1:9" x14ac:dyDescent="0.25">
      <c r="A3938">
        <v>3936</v>
      </c>
      <c r="B3938">
        <v>77.3533775868801</v>
      </c>
      <c r="C3938">
        <v>166.92103055721901</v>
      </c>
      <c r="D3938">
        <v>45.589145526744197</v>
      </c>
      <c r="E3938">
        <v>6.2288463184127902</v>
      </c>
      <c r="F3938">
        <v>0.44555863967324</v>
      </c>
      <c r="G3938">
        <v>0.92680976540239901</v>
      </c>
      <c r="H3938">
        <v>17.289473684210499</v>
      </c>
      <c r="I3938">
        <v>2.9001542020046198</v>
      </c>
    </row>
    <row r="3939" spans="1:9" x14ac:dyDescent="0.25">
      <c r="A3939">
        <v>3937</v>
      </c>
      <c r="B3939">
        <v>61.5340197859882</v>
      </c>
      <c r="C3939">
        <v>114.21259842519601</v>
      </c>
      <c r="D3939">
        <v>44.174387241833898</v>
      </c>
      <c r="E3939">
        <v>31.6775854262732</v>
      </c>
      <c r="F3939">
        <v>0.35296691456002399</v>
      </c>
      <c r="G3939">
        <v>0.63597278440873095</v>
      </c>
      <c r="H3939">
        <v>10.4185303514376</v>
      </c>
      <c r="I3939">
        <v>11.7912087912087</v>
      </c>
    </row>
    <row r="3940" spans="1:9" x14ac:dyDescent="0.25">
      <c r="A3940">
        <v>3938</v>
      </c>
      <c r="B3940">
        <v>82.928230282689995</v>
      </c>
      <c r="C3940">
        <v>208.69770359461</v>
      </c>
      <c r="D3940">
        <v>41.978955164677103</v>
      </c>
      <c r="E3940">
        <v>4.0552780909380699</v>
      </c>
      <c r="F3940">
        <v>0.496027306546234</v>
      </c>
      <c r="G3940">
        <v>0.96014002034802504</v>
      </c>
      <c r="H3940">
        <v>12.616659202866099</v>
      </c>
      <c r="I3940">
        <v>2.2174728940783899</v>
      </c>
    </row>
    <row r="3941" spans="1:9" x14ac:dyDescent="0.25">
      <c r="A3941">
        <v>3939</v>
      </c>
      <c r="B3941">
        <v>93.703971119133499</v>
      </c>
      <c r="C3941">
        <v>153.16751548520301</v>
      </c>
      <c r="D3941">
        <v>36.6137684352367</v>
      </c>
      <c r="E3941">
        <v>5.1099285901018003</v>
      </c>
      <c r="F3941">
        <v>0.50905990925089395</v>
      </c>
      <c r="G3941">
        <v>0.93477134341630297</v>
      </c>
      <c r="H3941">
        <v>9.5699391833188496</v>
      </c>
      <c r="I3941">
        <v>3.0441805225653198</v>
      </c>
    </row>
    <row r="3942" spans="1:9" x14ac:dyDescent="0.25">
      <c r="A3942">
        <v>3940</v>
      </c>
      <c r="B3942">
        <v>75.455084952442803</v>
      </c>
      <c r="C3942">
        <v>164.10902130492599</v>
      </c>
      <c r="D3942">
        <v>38.486464895946497</v>
      </c>
      <c r="E3942">
        <v>7.6429930229383096</v>
      </c>
      <c r="F3942">
        <v>0.45706588102544299</v>
      </c>
      <c r="G3942">
        <v>0.92643024591183298</v>
      </c>
      <c r="H3942">
        <v>10.706081081081001</v>
      </c>
      <c r="I3942">
        <v>4.2678327411861101</v>
      </c>
    </row>
    <row r="3943" spans="1:9" x14ac:dyDescent="0.25">
      <c r="A3943">
        <v>3941</v>
      </c>
      <c r="B3943">
        <v>41.874638253091199</v>
      </c>
      <c r="C3943">
        <v>170.59242181234899</v>
      </c>
      <c r="D3943">
        <v>56.101216604140099</v>
      </c>
      <c r="E3943">
        <v>7.5152091363274298</v>
      </c>
      <c r="F3943">
        <v>0.26144374489289002</v>
      </c>
      <c r="G3943">
        <v>0.91643371141142105</v>
      </c>
      <c r="H3943">
        <v>18.4760798885276</v>
      </c>
      <c r="I3943">
        <v>3.37825370675453</v>
      </c>
    </row>
    <row r="3944" spans="1:9" x14ac:dyDescent="0.25">
      <c r="A3944">
        <v>3942</v>
      </c>
      <c r="B3944">
        <v>47.219586472190997</v>
      </c>
      <c r="C3944">
        <v>186.467666258669</v>
      </c>
      <c r="D3944">
        <v>45.955752282429501</v>
      </c>
      <c r="E3944">
        <v>7.5780123264576096</v>
      </c>
      <c r="F3944">
        <v>0.27133768289286198</v>
      </c>
      <c r="G3944">
        <v>0.90651969887153105</v>
      </c>
      <c r="H3944">
        <v>11.5770982433311</v>
      </c>
      <c r="I3944">
        <v>3.1886259272341899</v>
      </c>
    </row>
    <row r="3945" spans="1:9" x14ac:dyDescent="0.25">
      <c r="A3945">
        <v>3943</v>
      </c>
      <c r="B3945">
        <v>82.037353549276304</v>
      </c>
      <c r="C3945">
        <v>124.051203901249</v>
      </c>
      <c r="D3945">
        <v>40.385845022384899</v>
      </c>
      <c r="E3945">
        <v>6.1700403450388404</v>
      </c>
      <c r="F3945">
        <v>0.44402939218239201</v>
      </c>
      <c r="G3945">
        <v>0.91336046249143799</v>
      </c>
      <c r="H3945">
        <v>10.215011286681699</v>
      </c>
      <c r="I3945">
        <v>3.6234979973297698</v>
      </c>
    </row>
    <row r="3946" spans="1:9" x14ac:dyDescent="0.25">
      <c r="A3946">
        <v>3944</v>
      </c>
      <c r="B3946">
        <v>57.336072922893003</v>
      </c>
      <c r="C3946">
        <v>142.98632045598401</v>
      </c>
      <c r="D3946">
        <v>40.479581183620802</v>
      </c>
      <c r="E3946">
        <v>9.6721116237294709</v>
      </c>
      <c r="F3946">
        <v>0.36294836937490399</v>
      </c>
      <c r="G3946">
        <v>0.88015205758978099</v>
      </c>
      <c r="H3946">
        <v>9.2751677852348902</v>
      </c>
      <c r="I3946">
        <v>4.4315619967793802</v>
      </c>
    </row>
    <row r="3947" spans="1:9" x14ac:dyDescent="0.25">
      <c r="A3947">
        <v>3945</v>
      </c>
      <c r="B3947">
        <v>54.435000784067697</v>
      </c>
      <c r="C3947">
        <v>202.827803379416</v>
      </c>
      <c r="D3947">
        <v>41.793177513878902</v>
      </c>
      <c r="E3947">
        <v>7.9810480816301199</v>
      </c>
      <c r="F3947">
        <v>0.34518800448270198</v>
      </c>
      <c r="G3947">
        <v>0.91991207445490197</v>
      </c>
      <c r="H3947">
        <v>11.1292067307692</v>
      </c>
      <c r="I3947">
        <v>3.26193762075627</v>
      </c>
    </row>
    <row r="3948" spans="1:9" x14ac:dyDescent="0.25">
      <c r="A3948">
        <v>3946</v>
      </c>
      <c r="B3948">
        <v>83.708214217648106</v>
      </c>
      <c r="C3948">
        <v>143.298866586462</v>
      </c>
      <c r="D3948">
        <v>38.276198483184402</v>
      </c>
      <c r="E3948">
        <v>10.787880124451799</v>
      </c>
      <c r="F3948">
        <v>0.47735962530375198</v>
      </c>
      <c r="G3948">
        <v>0.86284188854755495</v>
      </c>
      <c r="H3948">
        <v>10.924666666666599</v>
      </c>
      <c r="I3948">
        <v>3.5078469838155901</v>
      </c>
    </row>
    <row r="3949" spans="1:9" x14ac:dyDescent="0.25">
      <c r="A3949">
        <v>3947</v>
      </c>
      <c r="B3949">
        <v>60.5305639986491</v>
      </c>
      <c r="C3949">
        <v>186.086887656974</v>
      </c>
      <c r="D3949">
        <v>45.971139778742099</v>
      </c>
      <c r="E3949">
        <v>6.0408118009149998</v>
      </c>
      <c r="F3949">
        <v>0.38530300206103901</v>
      </c>
      <c r="G3949">
        <v>0.93970105894689404</v>
      </c>
      <c r="H3949">
        <v>11.415957111321299</v>
      </c>
      <c r="I3949">
        <v>2.7930877671668899</v>
      </c>
    </row>
    <row r="3950" spans="1:9" x14ac:dyDescent="0.25">
      <c r="A3950">
        <v>3948</v>
      </c>
      <c r="B3950">
        <v>81.698903775882997</v>
      </c>
      <c r="C3950">
        <v>154.67168458781299</v>
      </c>
      <c r="D3950">
        <v>46.857319570721103</v>
      </c>
      <c r="E3950">
        <v>20.366831776583801</v>
      </c>
      <c r="F3950">
        <v>0.450890270902575</v>
      </c>
      <c r="G3950">
        <v>0.772657050245531</v>
      </c>
      <c r="H3950">
        <v>13.4444444444444</v>
      </c>
      <c r="I3950">
        <v>5.8643702906350903</v>
      </c>
    </row>
    <row r="3951" spans="1:9" x14ac:dyDescent="0.25">
      <c r="A3951">
        <v>3949</v>
      </c>
      <c r="B3951">
        <v>86.899032648125697</v>
      </c>
      <c r="C3951">
        <v>143.580966999232</v>
      </c>
      <c r="D3951">
        <v>28.4126785952134</v>
      </c>
      <c r="E3951">
        <v>8.3006224653295195</v>
      </c>
      <c r="F3951">
        <v>0.53920628410367</v>
      </c>
      <c r="G3951">
        <v>0.876281558215948</v>
      </c>
      <c r="H3951">
        <v>8.8505629477993804</v>
      </c>
      <c r="I3951">
        <v>3.4164904862579202</v>
      </c>
    </row>
    <row r="3952" spans="1:9" x14ac:dyDescent="0.25">
      <c r="A3952">
        <v>3950</v>
      </c>
      <c r="B3952">
        <v>88.728257073000293</v>
      </c>
      <c r="C3952">
        <v>179.60590631364499</v>
      </c>
      <c r="D3952">
        <v>41.263593464619802</v>
      </c>
      <c r="E3952">
        <v>16.432478670300899</v>
      </c>
      <c r="F3952">
        <v>0.48432079184823601</v>
      </c>
      <c r="G3952">
        <v>0.78727110941587997</v>
      </c>
      <c r="H3952">
        <v>11.619673617407001</v>
      </c>
      <c r="I3952">
        <v>3.5685920577617298</v>
      </c>
    </row>
    <row r="3953" spans="1:9" x14ac:dyDescent="0.25">
      <c r="A3953">
        <v>3951</v>
      </c>
      <c r="B3953">
        <v>38.904536524379303</v>
      </c>
      <c r="C3953">
        <v>141.11259492013599</v>
      </c>
      <c r="D3953">
        <v>37.255952524060199</v>
      </c>
      <c r="E3953">
        <v>6.2374972172725602</v>
      </c>
      <c r="F3953">
        <v>0.28929306851801501</v>
      </c>
      <c r="G3953">
        <v>0.91568505246107101</v>
      </c>
      <c r="H3953">
        <v>8.9404855129208993</v>
      </c>
      <c r="I3953">
        <v>3.1577825159914701</v>
      </c>
    </row>
    <row r="3954" spans="1:9" x14ac:dyDescent="0.25">
      <c r="A3954">
        <v>3952</v>
      </c>
      <c r="B3954">
        <v>80.013821401576493</v>
      </c>
      <c r="C3954">
        <v>113.00408351953099</v>
      </c>
      <c r="D3954">
        <v>36.747031456663301</v>
      </c>
      <c r="E3954">
        <v>11.7801370182939</v>
      </c>
      <c r="F3954">
        <v>0.47390989540981499</v>
      </c>
      <c r="G3954">
        <v>0.82479474913224105</v>
      </c>
      <c r="H3954">
        <v>9.0095735422106102</v>
      </c>
      <c r="I3954">
        <v>4.7199159222280596</v>
      </c>
    </row>
    <row r="3955" spans="1:9" x14ac:dyDescent="0.25">
      <c r="A3955">
        <v>3953</v>
      </c>
      <c r="B3955">
        <v>43.476339532314398</v>
      </c>
      <c r="C3955">
        <v>170.654240447343</v>
      </c>
      <c r="D3955">
        <v>32.383726831402399</v>
      </c>
      <c r="E3955">
        <v>13.3877044255253</v>
      </c>
      <c r="F3955">
        <v>0.29642184795975002</v>
      </c>
      <c r="G3955">
        <v>0.86635769417424902</v>
      </c>
      <c r="H3955">
        <v>5.9987639060568601</v>
      </c>
      <c r="I3955">
        <v>6.3175867956744396</v>
      </c>
    </row>
    <row r="3956" spans="1:9" x14ac:dyDescent="0.25">
      <c r="A3956">
        <v>3954</v>
      </c>
      <c r="B3956">
        <v>41.545666397777097</v>
      </c>
      <c r="C3956">
        <v>167.16679718089199</v>
      </c>
      <c r="D3956">
        <v>34.931852731962103</v>
      </c>
      <c r="E3956">
        <v>17.123150861191299</v>
      </c>
      <c r="F3956">
        <v>0.29094134533196198</v>
      </c>
      <c r="G3956">
        <v>0.84678605236134696</v>
      </c>
      <c r="H3956">
        <v>9.2363707165108995</v>
      </c>
      <c r="I3956">
        <v>7.6887298747763797</v>
      </c>
    </row>
    <row r="3957" spans="1:9" x14ac:dyDescent="0.25">
      <c r="A3957">
        <v>3955</v>
      </c>
      <c r="B3957">
        <v>85.615403333738897</v>
      </c>
      <c r="C3957">
        <v>191.60929286077601</v>
      </c>
      <c r="D3957">
        <v>35.409474588358201</v>
      </c>
      <c r="E3957">
        <v>8.0069210151481407</v>
      </c>
      <c r="F3957">
        <v>0.49244178288891799</v>
      </c>
      <c r="G3957">
        <v>0.91885937397872497</v>
      </c>
      <c r="H3957">
        <v>10.1215596330275</v>
      </c>
      <c r="I3957">
        <v>3.3240890035472401</v>
      </c>
    </row>
    <row r="3958" spans="1:9" x14ac:dyDescent="0.25">
      <c r="A3958">
        <v>3956</v>
      </c>
      <c r="B3958">
        <v>59.8474599860821</v>
      </c>
      <c r="C3958">
        <v>135.782569223785</v>
      </c>
      <c r="D3958">
        <v>27.211073919708699</v>
      </c>
      <c r="E3958">
        <v>27.4800625958806</v>
      </c>
      <c r="F3958">
        <v>0.459363822679072</v>
      </c>
      <c r="G3958">
        <v>0.71952519748419597</v>
      </c>
      <c r="H3958">
        <v>6.9199110122358096</v>
      </c>
      <c r="I3958">
        <v>10.631701631701601</v>
      </c>
    </row>
    <row r="3959" spans="1:9" x14ac:dyDescent="0.25">
      <c r="A3959">
        <v>3957</v>
      </c>
      <c r="B3959">
        <v>62.393939393939299</v>
      </c>
      <c r="C3959">
        <v>166.95746579416999</v>
      </c>
      <c r="D3959">
        <v>40.283623759639198</v>
      </c>
      <c r="E3959">
        <v>12.3387258732813</v>
      </c>
      <c r="F3959">
        <v>0.39039481783020602</v>
      </c>
      <c r="G3959">
        <v>0.84097669812212095</v>
      </c>
      <c r="H3959">
        <v>9.3435028248587493</v>
      </c>
      <c r="I3959">
        <v>3.9919282511210699</v>
      </c>
    </row>
    <row r="3960" spans="1:9" x14ac:dyDescent="0.25">
      <c r="A3960">
        <v>3958</v>
      </c>
      <c r="B3960">
        <v>64.957794307891305</v>
      </c>
      <c r="C3960">
        <v>169.20979335130201</v>
      </c>
      <c r="D3960">
        <v>31.478308832375799</v>
      </c>
      <c r="E3960">
        <v>4.7584497713865801</v>
      </c>
      <c r="F3960">
        <v>0.42054098539510598</v>
      </c>
      <c r="G3960">
        <v>0.93106251439291998</v>
      </c>
      <c r="H3960">
        <v>6.5197492163009398</v>
      </c>
      <c r="I3960">
        <v>2.3950387596899199</v>
      </c>
    </row>
    <row r="3961" spans="1:9" x14ac:dyDescent="0.25">
      <c r="A3961">
        <v>3959</v>
      </c>
      <c r="B3961">
        <v>120.80354102826</v>
      </c>
      <c r="C3961">
        <v>122.77936507936499</v>
      </c>
      <c r="D3961">
        <v>37.812045257834697</v>
      </c>
      <c r="E3961">
        <v>21.514848007998001</v>
      </c>
      <c r="F3961">
        <v>0.56497721903259501</v>
      </c>
      <c r="G3961">
        <v>0.72610456234813703</v>
      </c>
      <c r="H3961">
        <v>9.8571428571428505</v>
      </c>
      <c r="I3961">
        <v>8.0038022813688201</v>
      </c>
    </row>
    <row r="3962" spans="1:9" x14ac:dyDescent="0.25">
      <c r="A3962">
        <v>3960</v>
      </c>
      <c r="B3962">
        <v>28.509745762711798</v>
      </c>
      <c r="C3962">
        <v>150.88824921640099</v>
      </c>
      <c r="D3962">
        <v>60.408206206390098</v>
      </c>
      <c r="E3962">
        <v>10.366351603695</v>
      </c>
      <c r="F3962">
        <v>0.16528676554915001</v>
      </c>
      <c r="G3962">
        <v>0.87724518751002001</v>
      </c>
      <c r="H3962">
        <v>14.381215469613201</v>
      </c>
      <c r="I3962">
        <v>4.3172861621137404</v>
      </c>
    </row>
    <row r="3963" spans="1:9" x14ac:dyDescent="0.25">
      <c r="A3963">
        <v>3961</v>
      </c>
      <c r="B3963">
        <v>84.836459463649007</v>
      </c>
      <c r="C3963">
        <v>187.49147796445001</v>
      </c>
      <c r="D3963">
        <v>36.225581493609901</v>
      </c>
      <c r="E3963">
        <v>3.8312270839673999</v>
      </c>
      <c r="F3963">
        <v>0.52661587631631701</v>
      </c>
      <c r="G3963">
        <v>0.95083821088659504</v>
      </c>
      <c r="H3963">
        <v>10.438112745098</v>
      </c>
      <c r="I3963">
        <v>2.2662287480679999</v>
      </c>
    </row>
    <row r="3964" spans="1:9" x14ac:dyDescent="0.25">
      <c r="A3964">
        <v>3962</v>
      </c>
      <c r="B3964">
        <v>61.524849130280401</v>
      </c>
      <c r="C3964">
        <v>174.099964765691</v>
      </c>
      <c r="D3964">
        <v>39.652138835488699</v>
      </c>
      <c r="E3964">
        <v>7.8626512574334697</v>
      </c>
      <c r="F3964">
        <v>0.39820415787397301</v>
      </c>
      <c r="G3964">
        <v>0.914745854843527</v>
      </c>
      <c r="H3964">
        <v>13.7266993693062</v>
      </c>
      <c r="I3964">
        <v>2.94776266508969</v>
      </c>
    </row>
    <row r="3965" spans="1:9" x14ac:dyDescent="0.25">
      <c r="A3965">
        <v>3963</v>
      </c>
      <c r="B3965">
        <v>77.215053763440807</v>
      </c>
      <c r="C3965">
        <v>148.70242914979701</v>
      </c>
      <c r="D3965">
        <v>25.500948621174899</v>
      </c>
      <c r="E3965">
        <v>16.144236408830601</v>
      </c>
      <c r="F3965">
        <v>0.57721080381495404</v>
      </c>
      <c r="G3965">
        <v>0.80278182262834497</v>
      </c>
      <c r="H3965">
        <v>9.4773960216998194</v>
      </c>
      <c r="I3965">
        <v>4.9634146341463401</v>
      </c>
    </row>
    <row r="3966" spans="1:9" x14ac:dyDescent="0.25">
      <c r="A3966">
        <v>3964</v>
      </c>
      <c r="B3966">
        <v>57.239824175824097</v>
      </c>
      <c r="C3966">
        <v>182.05217203371501</v>
      </c>
      <c r="D3966">
        <v>37.0130752933431</v>
      </c>
      <c r="E3966">
        <v>6.2489458956842103</v>
      </c>
      <c r="F3966">
        <v>0.37192174577947501</v>
      </c>
      <c r="G3966">
        <v>0.93212266312456504</v>
      </c>
      <c r="H3966">
        <v>8.1219417475728104</v>
      </c>
      <c r="I3966">
        <v>2.6202638700947198</v>
      </c>
    </row>
    <row r="3967" spans="1:9" x14ac:dyDescent="0.25">
      <c r="A3967">
        <v>3965</v>
      </c>
      <c r="B3967">
        <v>44.724910685287398</v>
      </c>
      <c r="C3967">
        <v>167.007657034088</v>
      </c>
      <c r="D3967">
        <v>40.366400710199898</v>
      </c>
      <c r="E3967">
        <v>9.1597471166407605</v>
      </c>
      <c r="F3967">
        <v>0.28997773201027399</v>
      </c>
      <c r="G3967">
        <v>0.89635135120906095</v>
      </c>
      <c r="H3967">
        <v>9.4453727506426706</v>
      </c>
      <c r="I3967">
        <v>3.0753679730448602</v>
      </c>
    </row>
    <row r="3968" spans="1:9" x14ac:dyDescent="0.25">
      <c r="A3968">
        <v>3966</v>
      </c>
      <c r="B3968">
        <v>58.906818181818103</v>
      </c>
      <c r="C3968">
        <v>135.980263157894</v>
      </c>
      <c r="D3968">
        <v>49.997713582020403</v>
      </c>
      <c r="E3968">
        <v>28.779241873469001</v>
      </c>
      <c r="F3968">
        <v>0.33181140810412502</v>
      </c>
      <c r="G3968">
        <v>0.68339647983878005</v>
      </c>
      <c r="H3968">
        <v>14.054794520547899</v>
      </c>
      <c r="I3968">
        <v>10.918032786885201</v>
      </c>
    </row>
    <row r="3969" spans="1:9" x14ac:dyDescent="0.25">
      <c r="A3969">
        <v>3967</v>
      </c>
      <c r="B3969">
        <v>64.992075193512704</v>
      </c>
      <c r="C3969">
        <v>170.211079274116</v>
      </c>
      <c r="D3969">
        <v>36.707286399191602</v>
      </c>
      <c r="E3969">
        <v>6.24291829189995</v>
      </c>
      <c r="F3969">
        <v>0.41035793320866598</v>
      </c>
      <c r="G3969">
        <v>0.91962288485649901</v>
      </c>
      <c r="H3969">
        <v>7.4316298342541396</v>
      </c>
      <c r="I3969">
        <v>2.7986328681287298</v>
      </c>
    </row>
    <row r="3970" spans="1:9" x14ac:dyDescent="0.25">
      <c r="A3970">
        <v>3968</v>
      </c>
      <c r="B3970">
        <v>43.396904557179703</v>
      </c>
      <c r="C3970">
        <v>199.37502412661601</v>
      </c>
      <c r="D3970">
        <v>36.170964669121098</v>
      </c>
      <c r="E3970">
        <v>9.9572967220991906</v>
      </c>
      <c r="F3970">
        <v>0.29740031890909402</v>
      </c>
      <c r="G3970">
        <v>0.89555382981317999</v>
      </c>
      <c r="H3970">
        <v>8.7757909215955898</v>
      </c>
      <c r="I3970">
        <v>3.4136612021857902</v>
      </c>
    </row>
    <row r="3971" spans="1:9" x14ac:dyDescent="0.25">
      <c r="A3971">
        <v>3969</v>
      </c>
      <c r="B3971">
        <v>55.366712780674597</v>
      </c>
      <c r="C3971">
        <v>169.78816843192899</v>
      </c>
      <c r="D3971">
        <v>34.693568746783399</v>
      </c>
      <c r="E3971">
        <v>5.63252298563682</v>
      </c>
      <c r="F3971">
        <v>0.36639220894402702</v>
      </c>
      <c r="G3971">
        <v>0.92947166397662195</v>
      </c>
      <c r="H3971">
        <v>8.1768920734437902</v>
      </c>
      <c r="I3971">
        <v>2.45485282418456</v>
      </c>
    </row>
    <row r="3972" spans="1:9" x14ac:dyDescent="0.25">
      <c r="A3972">
        <v>3970</v>
      </c>
      <c r="B3972">
        <v>52.624733853796997</v>
      </c>
      <c r="C3972">
        <v>200.61424454508</v>
      </c>
      <c r="D3972">
        <v>34.633314755373803</v>
      </c>
      <c r="E3972">
        <v>7.1408304405988998</v>
      </c>
      <c r="F3972">
        <v>0.38594908875652301</v>
      </c>
      <c r="G3972">
        <v>0.93230882210115196</v>
      </c>
      <c r="H3972">
        <v>7.0799249530956798</v>
      </c>
      <c r="I3972">
        <v>3.03257142857142</v>
      </c>
    </row>
    <row r="3973" spans="1:9" x14ac:dyDescent="0.25">
      <c r="A3973">
        <v>3971</v>
      </c>
      <c r="B3973">
        <v>69.830267192290805</v>
      </c>
      <c r="C3973">
        <v>127.112997090203</v>
      </c>
      <c r="D3973">
        <v>30.016858822091798</v>
      </c>
      <c r="E3973">
        <v>18.8979172392844</v>
      </c>
      <c r="F3973">
        <v>0.484472956161558</v>
      </c>
      <c r="G3973">
        <v>0.75819736555709105</v>
      </c>
      <c r="H3973">
        <v>7.9599037690456997</v>
      </c>
      <c r="I3973">
        <v>5.3978978978978898</v>
      </c>
    </row>
    <row r="3974" spans="1:9" x14ac:dyDescent="0.25">
      <c r="A3974">
        <v>3972</v>
      </c>
      <c r="B3974">
        <v>46.309960159362497</v>
      </c>
      <c r="C3974">
        <v>171.244252015527</v>
      </c>
      <c r="D3974">
        <v>53.0490526908536</v>
      </c>
      <c r="E3974">
        <v>6.2174407136322003</v>
      </c>
      <c r="F3974">
        <v>0.29565257335317302</v>
      </c>
      <c r="G3974">
        <v>0.93108242655344997</v>
      </c>
      <c r="H3974">
        <v>13.1437908496732</v>
      </c>
      <c r="I3974">
        <v>2.8162031438935902</v>
      </c>
    </row>
    <row r="3975" spans="1:9" x14ac:dyDescent="0.25">
      <c r="A3975">
        <v>3973</v>
      </c>
      <c r="B3975">
        <v>48.9085519677093</v>
      </c>
      <c r="C3975">
        <v>87.421929824561403</v>
      </c>
      <c r="D3975">
        <v>44.195876024046697</v>
      </c>
      <c r="E3975">
        <v>40.611367424041198</v>
      </c>
      <c r="F3975">
        <v>0.29627587092236701</v>
      </c>
      <c r="G3975">
        <v>0.498993168800965</v>
      </c>
      <c r="H3975">
        <v>11.189117802429999</v>
      </c>
      <c r="I3975">
        <v>12.5491803278688</v>
      </c>
    </row>
    <row r="3976" spans="1:9" x14ac:dyDescent="0.25">
      <c r="A3976">
        <v>3974</v>
      </c>
      <c r="B3976">
        <v>68.687147013520402</v>
      </c>
      <c r="C3976">
        <v>161.228498727735</v>
      </c>
      <c r="D3976">
        <v>41.651476745639897</v>
      </c>
      <c r="E3976">
        <v>8.2069992895899695</v>
      </c>
      <c r="F3976">
        <v>0.429444316790282</v>
      </c>
      <c r="G3976">
        <v>0.89083214143241296</v>
      </c>
      <c r="H3976">
        <v>11.4123924268502</v>
      </c>
      <c r="I3976">
        <v>3.0547987616098999</v>
      </c>
    </row>
    <row r="3977" spans="1:9" x14ac:dyDescent="0.25">
      <c r="A3977">
        <v>3975</v>
      </c>
      <c r="B3977">
        <v>83.757001647446401</v>
      </c>
      <c r="C3977">
        <v>154.177838380938</v>
      </c>
      <c r="D3977">
        <v>33.479966591378101</v>
      </c>
      <c r="E3977">
        <v>10.4848917036029</v>
      </c>
      <c r="F3977">
        <v>0.50689251679716796</v>
      </c>
      <c r="G3977">
        <v>0.86774727814823005</v>
      </c>
      <c r="H3977">
        <v>8.0332015810276598</v>
      </c>
      <c r="I3977">
        <v>3.99876492383697</v>
      </c>
    </row>
    <row r="3978" spans="1:9" x14ac:dyDescent="0.25">
      <c r="A3978">
        <v>3976</v>
      </c>
      <c r="B3978">
        <v>62.778013969025203</v>
      </c>
      <c r="C3978">
        <v>208.53886570854499</v>
      </c>
      <c r="D3978">
        <v>34.878000472766203</v>
      </c>
      <c r="E3978">
        <v>2.9200537163784799</v>
      </c>
      <c r="F3978">
        <v>0.37860797854744799</v>
      </c>
      <c r="G3978">
        <v>0.96695049834475699</v>
      </c>
      <c r="H3978">
        <v>7.3861517976031896</v>
      </c>
      <c r="I3978">
        <v>2.1808891159938599</v>
      </c>
    </row>
    <row r="3979" spans="1:9" x14ac:dyDescent="0.25">
      <c r="A3979">
        <v>3977</v>
      </c>
      <c r="B3979">
        <v>44.060457516339802</v>
      </c>
      <c r="C3979">
        <v>154.345486492422</v>
      </c>
      <c r="D3979">
        <v>60.788633843069803</v>
      </c>
      <c r="E3979">
        <v>4.7959318198282501</v>
      </c>
      <c r="F3979">
        <v>0.246051933516681</v>
      </c>
      <c r="G3979">
        <v>0.93608712007016204</v>
      </c>
      <c r="H3979">
        <v>19.686450167973099</v>
      </c>
      <c r="I3979">
        <v>2.7297243308030299</v>
      </c>
    </row>
    <row r="3980" spans="1:9" x14ac:dyDescent="0.25">
      <c r="A3980">
        <v>3978</v>
      </c>
      <c r="B3980">
        <v>62.512112403100701</v>
      </c>
      <c r="C3980">
        <v>178.04281725100799</v>
      </c>
      <c r="D3980">
        <v>41.340268680347599</v>
      </c>
      <c r="E3980">
        <v>7.0390603097245599</v>
      </c>
      <c r="F3980">
        <v>0.38038398016347802</v>
      </c>
      <c r="G3980">
        <v>0.92726463267505399</v>
      </c>
      <c r="H3980">
        <v>10.033605812897299</v>
      </c>
      <c r="I3980">
        <v>3.1961480927449499</v>
      </c>
    </row>
    <row r="3981" spans="1:9" x14ac:dyDescent="0.25">
      <c r="A3981">
        <v>3979</v>
      </c>
      <c r="B3981">
        <v>52.691184327693598</v>
      </c>
      <c r="C3981">
        <v>209.043722039964</v>
      </c>
      <c r="D3981">
        <v>38.837036333598697</v>
      </c>
      <c r="E3981">
        <v>3.56706385469582</v>
      </c>
      <c r="F3981">
        <v>0.332489599884708</v>
      </c>
      <c r="G3981">
        <v>0.96394598560815203</v>
      </c>
      <c r="H3981">
        <v>8.6896311760612299</v>
      </c>
      <c r="I3981">
        <v>2.3298368298368199</v>
      </c>
    </row>
    <row r="3982" spans="1:9" x14ac:dyDescent="0.25">
      <c r="A3982">
        <v>3980</v>
      </c>
      <c r="B3982">
        <v>58.549075391180601</v>
      </c>
      <c r="C3982">
        <v>154.98466076696101</v>
      </c>
      <c r="D3982">
        <v>39.590727344853597</v>
      </c>
      <c r="E3982">
        <v>7.1621315880253098</v>
      </c>
      <c r="F3982">
        <v>0.35603292591977997</v>
      </c>
      <c r="G3982">
        <v>0.911304332779455</v>
      </c>
      <c r="H3982">
        <v>9.2754860123281109</v>
      </c>
      <c r="I3982">
        <v>3.4143245693563</v>
      </c>
    </row>
    <row r="3983" spans="1:9" x14ac:dyDescent="0.25">
      <c r="A3983">
        <v>3981</v>
      </c>
      <c r="B3983">
        <v>29.421027421865599</v>
      </c>
      <c r="C3983">
        <v>159.56653814697901</v>
      </c>
      <c r="D3983">
        <v>31.077127217356399</v>
      </c>
      <c r="E3983">
        <v>8.8059910491907001</v>
      </c>
      <c r="F3983">
        <v>0.27571657266664701</v>
      </c>
      <c r="G3983">
        <v>0.89260344884521903</v>
      </c>
      <c r="H3983">
        <v>7.5487865279841504</v>
      </c>
      <c r="I3983">
        <v>3.6985573272589201</v>
      </c>
    </row>
    <row r="3984" spans="1:9" x14ac:dyDescent="0.25">
      <c r="A3984">
        <v>3982</v>
      </c>
      <c r="B3984">
        <v>71.2195729071138</v>
      </c>
      <c r="C3984">
        <v>83.9819672131147</v>
      </c>
      <c r="D3984">
        <v>43.078273039831302</v>
      </c>
      <c r="E3984">
        <v>16.569390545123198</v>
      </c>
      <c r="F3984">
        <v>0.41025087676886701</v>
      </c>
      <c r="G3984">
        <v>0.70098143540437297</v>
      </c>
      <c r="H3984">
        <v>11.751946030098599</v>
      </c>
      <c r="I3984">
        <v>6.1548117154811699</v>
      </c>
    </row>
    <row r="3985" spans="1:9" x14ac:dyDescent="0.25">
      <c r="A3985">
        <v>3983</v>
      </c>
      <c r="B3985">
        <v>74.5582682291666</v>
      </c>
      <c r="C3985">
        <v>169.22644107810299</v>
      </c>
      <c r="D3985">
        <v>34.120817431940999</v>
      </c>
      <c r="E3985">
        <v>18.374496754391501</v>
      </c>
      <c r="F3985">
        <v>0.500431798742761</v>
      </c>
      <c r="G3985">
        <v>0.821312096146399</v>
      </c>
      <c r="H3985">
        <v>11.8287596048298</v>
      </c>
      <c r="I3985">
        <v>6.9854211663066899</v>
      </c>
    </row>
    <row r="3986" spans="1:9" x14ac:dyDescent="0.25">
      <c r="A3986">
        <v>3984</v>
      </c>
      <c r="B3986">
        <v>64.365003707234393</v>
      </c>
      <c r="C3986">
        <v>62.089511754068702</v>
      </c>
      <c r="D3986">
        <v>42.2955477831796</v>
      </c>
      <c r="E3986">
        <v>27.223149770442902</v>
      </c>
      <c r="F3986">
        <v>0.37346933587796499</v>
      </c>
      <c r="G3986">
        <v>0.47835907720918203</v>
      </c>
      <c r="H3986">
        <v>9.5094166283876902</v>
      </c>
      <c r="I3986">
        <v>6.95</v>
      </c>
    </row>
    <row r="3987" spans="1:9" x14ac:dyDescent="0.25">
      <c r="A3987">
        <v>3985</v>
      </c>
      <c r="B3987">
        <v>58.685425685425599</v>
      </c>
      <c r="C3987">
        <v>167.84523489932801</v>
      </c>
      <c r="D3987">
        <v>25.403833342504601</v>
      </c>
      <c r="E3987">
        <v>6.7055168507882801</v>
      </c>
      <c r="F3987">
        <v>0.43444099939550301</v>
      </c>
      <c r="G3987">
        <v>0.91998073316045204</v>
      </c>
      <c r="H3987">
        <v>5.5217076700434102</v>
      </c>
      <c r="I3987">
        <v>3.2754069511658601</v>
      </c>
    </row>
    <row r="3988" spans="1:9" x14ac:dyDescent="0.25">
      <c r="A3988">
        <v>3986</v>
      </c>
      <c r="B3988">
        <v>60.2991931500082</v>
      </c>
      <c r="C3988">
        <v>133.106471816283</v>
      </c>
      <c r="D3988">
        <v>54.284104282782302</v>
      </c>
      <c r="E3988">
        <v>4.7205583044140704</v>
      </c>
      <c r="F3988">
        <v>0.34045488957873599</v>
      </c>
      <c r="G3988">
        <v>0.94130035347551999</v>
      </c>
      <c r="H3988">
        <v>14.256670902160099</v>
      </c>
      <c r="I3988">
        <v>2.7847174243470998</v>
      </c>
    </row>
    <row r="3989" spans="1:9" x14ac:dyDescent="0.25">
      <c r="A3989">
        <v>3987</v>
      </c>
      <c r="B3989">
        <v>36.490673688830299</v>
      </c>
      <c r="C3989">
        <v>171.25707856740999</v>
      </c>
      <c r="D3989">
        <v>31.778866886857301</v>
      </c>
      <c r="E3989">
        <v>6.7870987763115398</v>
      </c>
      <c r="F3989">
        <v>0.30825997989966503</v>
      </c>
      <c r="G3989">
        <v>0.92298097345994501</v>
      </c>
      <c r="H3989">
        <v>7.4876099120703401</v>
      </c>
      <c r="I3989">
        <v>3.0204298786975898</v>
      </c>
    </row>
    <row r="3990" spans="1:9" x14ac:dyDescent="0.25">
      <c r="A3990">
        <v>3988</v>
      </c>
      <c r="B3990">
        <v>58.2719698472525</v>
      </c>
      <c r="C3990">
        <v>129.56477469670699</v>
      </c>
      <c r="D3990">
        <v>37.561995144436501</v>
      </c>
      <c r="E3990">
        <v>9.3995736757726007</v>
      </c>
      <c r="F3990">
        <v>0.38577649118837098</v>
      </c>
      <c r="G3990">
        <v>0.86103490859797904</v>
      </c>
      <c r="H3990">
        <v>10.0318922749822</v>
      </c>
      <c r="I3990">
        <v>3.8156424581005499</v>
      </c>
    </row>
    <row r="3991" spans="1:9" x14ac:dyDescent="0.25">
      <c r="A3991">
        <v>3989</v>
      </c>
      <c r="B3991">
        <v>53.817921049036997</v>
      </c>
      <c r="C3991">
        <v>169.68195782711899</v>
      </c>
      <c r="D3991">
        <v>35.896309553062999</v>
      </c>
      <c r="E3991">
        <v>12.809531560087599</v>
      </c>
      <c r="F3991">
        <v>0.378560306647099</v>
      </c>
      <c r="G3991">
        <v>0.881739077960915</v>
      </c>
      <c r="H3991">
        <v>9.3479780329505697</v>
      </c>
      <c r="I3991">
        <v>5.1519133241124901</v>
      </c>
    </row>
    <row r="3992" spans="1:9" x14ac:dyDescent="0.25">
      <c r="A3992">
        <v>3990</v>
      </c>
      <c r="B3992">
        <v>48.451208504663498</v>
      </c>
      <c r="C3992">
        <v>141.91938098747201</v>
      </c>
      <c r="D3992">
        <v>40.464366509702003</v>
      </c>
      <c r="E3992">
        <v>10.096238832027201</v>
      </c>
      <c r="F3992">
        <v>0.33891622805594002</v>
      </c>
      <c r="G3992">
        <v>0.86642404575038501</v>
      </c>
      <c r="H3992">
        <v>12.0476987447698</v>
      </c>
      <c r="I3992">
        <v>3.87729756582215</v>
      </c>
    </row>
    <row r="3993" spans="1:9" x14ac:dyDescent="0.25">
      <c r="A3993">
        <v>3991</v>
      </c>
      <c r="B3993">
        <v>76.247693817468104</v>
      </c>
      <c r="C3993">
        <v>147.28188221189799</v>
      </c>
      <c r="D3993">
        <v>39.997240288442903</v>
      </c>
      <c r="E3993">
        <v>9.7623296137727102</v>
      </c>
      <c r="F3993">
        <v>0.434376769165285</v>
      </c>
      <c r="G3993">
        <v>0.88891607522984295</v>
      </c>
      <c r="H3993">
        <v>9.4501930501930502</v>
      </c>
      <c r="I3993">
        <v>3.8873096446700499</v>
      </c>
    </row>
    <row r="3994" spans="1:9" x14ac:dyDescent="0.25">
      <c r="A3994">
        <v>3992</v>
      </c>
      <c r="B3994">
        <v>108.399213924761</v>
      </c>
      <c r="C3994">
        <v>160.15338926423601</v>
      </c>
      <c r="D3994">
        <v>34.802786059736498</v>
      </c>
      <c r="E3994">
        <v>5.6179191986605304</v>
      </c>
      <c r="F3994">
        <v>0.59754800742866998</v>
      </c>
      <c r="G3994">
        <v>0.934731773948554</v>
      </c>
      <c r="H3994">
        <v>12.6216475095785</v>
      </c>
      <c r="I3994">
        <v>2.61168996188055</v>
      </c>
    </row>
    <row r="3995" spans="1:9" x14ac:dyDescent="0.25">
      <c r="A3995">
        <v>3993</v>
      </c>
      <c r="B3995">
        <v>78.866145154280701</v>
      </c>
      <c r="C3995">
        <v>192.99115044247699</v>
      </c>
      <c r="D3995">
        <v>34.587868311872199</v>
      </c>
      <c r="E3995">
        <v>8.9464050576838599</v>
      </c>
      <c r="F3995">
        <v>0.54748957784469998</v>
      </c>
      <c r="G3995">
        <v>0.90012831171382401</v>
      </c>
      <c r="H3995">
        <v>13.3244094488188</v>
      </c>
      <c r="I3995">
        <v>3.4263414634146301</v>
      </c>
    </row>
    <row r="3996" spans="1:9" x14ac:dyDescent="0.25">
      <c r="A3996">
        <v>3994</v>
      </c>
      <c r="B3996">
        <v>49.6390924464487</v>
      </c>
      <c r="C3996">
        <v>126.92417220626101</v>
      </c>
      <c r="D3996">
        <v>33.658728162238802</v>
      </c>
      <c r="E3996">
        <v>9.9937217639803606</v>
      </c>
      <c r="F3996">
        <v>0.383918905097688</v>
      </c>
      <c r="G3996">
        <v>0.92602421459982098</v>
      </c>
      <c r="H3996">
        <v>7.9043528064146598</v>
      </c>
      <c r="I3996">
        <v>3.2063656091763901</v>
      </c>
    </row>
    <row r="3997" spans="1:9" x14ac:dyDescent="0.25">
      <c r="A3997">
        <v>3995</v>
      </c>
      <c r="B3997">
        <v>58.508295263284403</v>
      </c>
      <c r="C3997">
        <v>135.03149606299201</v>
      </c>
      <c r="D3997">
        <v>46.4544176916636</v>
      </c>
      <c r="E3997">
        <v>17.837869841390098</v>
      </c>
      <c r="F3997">
        <v>0.33145318191557399</v>
      </c>
      <c r="G3997">
        <v>0.773554794032423</v>
      </c>
      <c r="H3997">
        <v>11.3356164383561</v>
      </c>
      <c r="I3997">
        <v>6.7947882736156302</v>
      </c>
    </row>
    <row r="3998" spans="1:9" x14ac:dyDescent="0.25">
      <c r="A3998">
        <v>3996</v>
      </c>
      <c r="B3998">
        <v>69.157667386609006</v>
      </c>
      <c r="C3998">
        <v>167.273318066472</v>
      </c>
      <c r="D3998">
        <v>40.397103448884103</v>
      </c>
      <c r="E3998">
        <v>5.8851278097731798</v>
      </c>
      <c r="F3998">
        <v>0.45364325568368502</v>
      </c>
      <c r="G3998">
        <v>0.93536053185046797</v>
      </c>
      <c r="H3998">
        <v>15.5807486631016</v>
      </c>
      <c r="I3998">
        <v>2.94695481335952</v>
      </c>
    </row>
    <row r="3999" spans="1:9" x14ac:dyDescent="0.25">
      <c r="A3999">
        <v>3997</v>
      </c>
      <c r="B3999">
        <v>113.89740896358499</v>
      </c>
      <c r="C3999">
        <v>102.65775950667999</v>
      </c>
      <c r="D3999">
        <v>34.704830982505399</v>
      </c>
      <c r="E3999">
        <v>37.320797785937202</v>
      </c>
      <c r="F3999">
        <v>0.58331364642113503</v>
      </c>
      <c r="G3999">
        <v>0.58975105337282197</v>
      </c>
      <c r="H3999">
        <v>11.103678929765801</v>
      </c>
      <c r="I3999">
        <v>13.560226354082401</v>
      </c>
    </row>
    <row r="4000" spans="1:9" x14ac:dyDescent="0.25">
      <c r="A4000">
        <v>3998</v>
      </c>
      <c r="B4000">
        <v>61.6902918403811</v>
      </c>
      <c r="C4000">
        <v>174.33836858006001</v>
      </c>
      <c r="D4000">
        <v>47.872936157741997</v>
      </c>
      <c r="E4000">
        <v>19.425010873687398</v>
      </c>
      <c r="F4000">
        <v>0.362553381901637</v>
      </c>
      <c r="G4000">
        <v>0.82056426680051797</v>
      </c>
      <c r="H4000">
        <v>12.6641586867305</v>
      </c>
      <c r="I4000">
        <v>7.3762993762993698</v>
      </c>
    </row>
    <row r="4001" spans="1:9" x14ac:dyDescent="0.25">
      <c r="A4001">
        <v>3999</v>
      </c>
      <c r="B4001">
        <v>88.552784704904397</v>
      </c>
      <c r="C4001">
        <v>143.552327537857</v>
      </c>
      <c r="D4001">
        <v>37.482207760430697</v>
      </c>
      <c r="E4001">
        <v>6.4510459992611597</v>
      </c>
      <c r="F4001">
        <v>0.51218577581315095</v>
      </c>
      <c r="G4001">
        <v>0.91857337535813599</v>
      </c>
      <c r="H4001">
        <v>6.6898858717040497</v>
      </c>
      <c r="I4001">
        <v>3.2849196538936898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7399-2EA4-4548-A655-FBACF7DE241F}">
  <dimension ref="A1:V257"/>
  <sheetViews>
    <sheetView topLeftCell="C31" workbookViewId="0">
      <selection activeCell="P54" sqref="P54:Y62"/>
    </sheetView>
  </sheetViews>
  <sheetFormatPr defaultRowHeight="15" x14ac:dyDescent="0.25"/>
  <cols>
    <col min="2" max="3" width="19" customWidth="1"/>
    <col min="4" max="4" width="17.140625" customWidth="1"/>
    <col min="5" max="5" width="19.5703125" customWidth="1"/>
  </cols>
  <sheetData>
    <row r="1" spans="1:13" ht="45" customHeight="1" x14ac:dyDescent="0.25">
      <c r="B1" s="1" t="s">
        <v>36</v>
      </c>
      <c r="C1" s="1" t="s">
        <v>37</v>
      </c>
      <c r="D1" s="1" t="s">
        <v>38</v>
      </c>
      <c r="E1" s="1" t="s">
        <v>39</v>
      </c>
    </row>
    <row r="2" spans="1:13" ht="15.75" thickBot="1" x14ac:dyDescent="0.3">
      <c r="A2">
        <v>1</v>
      </c>
      <c r="B2">
        <f>COUNTIFS(Table2[Local IntensMean Pos], "&gt;="&amp;A2, Table2[Local IntensMean Pos], "&lt;"&amp;A3)</f>
        <v>0</v>
      </c>
      <c r="C2">
        <f>COUNTIFS(Table2[Local IntensMean Neg], "&gt;="&amp;A2, Table2[Local IntensMean Neg], "&lt;"&amp;A3)</f>
        <v>0</v>
      </c>
      <c r="D2">
        <f>COUNTIFS(Table2[Local IntensStDev Pos], "&gt;="&amp;A2, Table2[Local IntensStDev Pos], "&lt;"&amp;A3)</f>
        <v>0</v>
      </c>
      <c r="E2">
        <f>COUNTIFS(Table2[Local IntensStDev Neg], "&gt;="&amp;A2, Table2[Local IntensStDev Neg], "&lt;"&amp;A3)</f>
        <v>0</v>
      </c>
    </row>
    <row r="3" spans="1:13" x14ac:dyDescent="0.25">
      <c r="A3">
        <v>2</v>
      </c>
      <c r="B3">
        <f>COUNTIFS(Table2[Local IntensMean Pos], "&gt;="&amp;A3, Table2[Local IntensMean Pos], "&lt;"&amp;A4)</f>
        <v>0</v>
      </c>
      <c r="C3">
        <f>COUNTIFS(Table2[Local IntensMean Neg], "&gt;="&amp;A3, Table2[Local IntensMean Neg], "&lt;"&amp;A4)</f>
        <v>0</v>
      </c>
      <c r="D3">
        <f>COUNTIFS(Table2[Local IntensStDev Pos], "&gt;="&amp;A3, Table2[Local IntensStDev Pos], "&lt;"&amp;A4)</f>
        <v>0</v>
      </c>
      <c r="E3">
        <f>COUNTIFS(Table2[Local IntensStDev Neg], "&gt;="&amp;A3, Table2[Local IntensStDev Neg], "&lt;"&amp;A4)</f>
        <v>19</v>
      </c>
      <c r="I3" s="46"/>
      <c r="J3" s="44" t="s">
        <v>40</v>
      </c>
      <c r="K3" s="45"/>
      <c r="L3" s="42" t="s">
        <v>41</v>
      </c>
      <c r="M3" s="43"/>
    </row>
    <row r="4" spans="1:13" ht="15.75" thickBot="1" x14ac:dyDescent="0.3">
      <c r="A4">
        <v>3</v>
      </c>
      <c r="B4">
        <f>COUNTIFS(Table2[Local IntensMean Pos], "&gt;="&amp;A4, Table2[Local IntensMean Pos], "&lt;"&amp;A5)</f>
        <v>0</v>
      </c>
      <c r="C4">
        <f>COUNTIFS(Table2[Local IntensMean Neg], "&gt;="&amp;A4, Table2[Local IntensMean Neg], "&lt;"&amp;A5)</f>
        <v>0</v>
      </c>
      <c r="D4">
        <f>COUNTIFS(Table2[Local IntensStDev Pos], "&gt;="&amp;A4, Table2[Local IntensStDev Pos], "&lt;"&amp;A5)</f>
        <v>0</v>
      </c>
      <c r="E4">
        <f>COUNTIFS(Table2[Local IntensStDev Neg], "&gt;="&amp;A4, Table2[Local IntensStDev Neg], "&lt;"&amp;A5)</f>
        <v>102</v>
      </c>
      <c r="I4" s="46"/>
      <c r="J4" s="19" t="s">
        <v>4</v>
      </c>
      <c r="K4" s="20" t="s">
        <v>5</v>
      </c>
      <c r="L4" s="5" t="s">
        <v>4</v>
      </c>
      <c r="M4" s="6" t="s">
        <v>5</v>
      </c>
    </row>
    <row r="5" spans="1:13" x14ac:dyDescent="0.25">
      <c r="A5">
        <v>4</v>
      </c>
      <c r="B5">
        <f>COUNTIFS(Table2[Local IntensMean Pos], "&gt;="&amp;A5, Table2[Local IntensMean Pos], "&lt;"&amp;A6)</f>
        <v>0</v>
      </c>
      <c r="C5">
        <f>COUNTIFS(Table2[Local IntensMean Neg], "&gt;="&amp;A5, Table2[Local IntensMean Neg], "&lt;"&amp;A6)</f>
        <v>0</v>
      </c>
      <c r="D5">
        <f>COUNTIFS(Table2[Local IntensStDev Pos], "&gt;="&amp;A5, Table2[Local IntensStDev Pos], "&lt;"&amp;A6)</f>
        <v>0</v>
      </c>
      <c r="E5">
        <f>COUNTIFS(Table2[Local IntensStDev Neg], "&gt;="&amp;A5, Table2[Local IntensStDev Neg], "&lt;"&amp;A6)</f>
        <v>271</v>
      </c>
      <c r="I5" s="25" t="s">
        <v>2</v>
      </c>
      <c r="J5" s="21">
        <f>AVERAGE(Table2[Local IntensMean Pos])</f>
        <v>64.673494287165937</v>
      </c>
      <c r="K5" s="21">
        <f>AVERAGE(Table2[Local IntensMean Neg])</f>
        <v>158.43369689417358</v>
      </c>
      <c r="L5" s="22">
        <f>AVERAGE(Table2[Local IntensStDev Pos])</f>
        <v>40.057531363351629</v>
      </c>
      <c r="M5" s="23">
        <f>AVERAGE(Table2[Local IntensStDev Neg])</f>
        <v>11.085054913612369</v>
      </c>
    </row>
    <row r="6" spans="1:13" x14ac:dyDescent="0.25">
      <c r="A6">
        <v>5</v>
      </c>
      <c r="B6">
        <f>COUNTIFS(Table2[Local IntensMean Pos], "&gt;="&amp;A6, Table2[Local IntensMean Pos], "&lt;"&amp;A7)</f>
        <v>0</v>
      </c>
      <c r="C6">
        <f>COUNTIFS(Table2[Local IntensMean Neg], "&gt;="&amp;A6, Table2[Local IntensMean Neg], "&lt;"&amp;A7)</f>
        <v>0</v>
      </c>
      <c r="D6">
        <f>COUNTIFS(Table2[Local IntensStDev Pos], "&gt;="&amp;A6, Table2[Local IntensStDev Pos], "&lt;"&amp;A7)</f>
        <v>0</v>
      </c>
      <c r="E6">
        <f>COUNTIFS(Table2[Local IntensStDev Neg], "&gt;="&amp;A6, Table2[Local IntensStDev Neg], "&lt;"&amp;A7)</f>
        <v>407</v>
      </c>
      <c r="I6" s="26" t="s">
        <v>3</v>
      </c>
      <c r="J6" s="18">
        <f>_xlfn.STDEV.P(Table2[Local IntensMean Pos])</f>
        <v>19.51144006448968</v>
      </c>
      <c r="K6" s="18">
        <f>_xlfn.STDEV.P(Table2[Local IntensMean Neg])</f>
        <v>25.848622632731985</v>
      </c>
      <c r="L6" s="28">
        <f>_xlfn.STDEV.P(Table2[Local IntensStDev Pos])</f>
        <v>8.6042412270009585</v>
      </c>
      <c r="M6" s="24">
        <f>_xlfn.STDEV.P(Table2[Local IntensStDev Neg])</f>
        <v>6.7423824265952419</v>
      </c>
    </row>
    <row r="7" spans="1:13" ht="15.75" thickBot="1" x14ac:dyDescent="0.3">
      <c r="A7">
        <v>6</v>
      </c>
      <c r="B7">
        <f>COUNTIFS(Table2[Local IntensMean Pos], "&gt;="&amp;A7, Table2[Local IntensMean Pos], "&lt;"&amp;A8)</f>
        <v>0</v>
      </c>
      <c r="C7">
        <f>COUNTIFS(Table2[Local IntensMean Neg], "&gt;="&amp;A7, Table2[Local IntensMean Neg], "&lt;"&amp;A8)</f>
        <v>0</v>
      </c>
      <c r="D7">
        <f>COUNTIFS(Table2[Local IntensStDev Pos], "&gt;="&amp;A7, Table2[Local IntensStDev Pos], "&lt;"&amp;A8)</f>
        <v>0</v>
      </c>
      <c r="E7">
        <f>COUNTIFS(Table2[Local IntensStDev Neg], "&gt;="&amp;A7, Table2[Local IntensStDev Neg], "&lt;"&amp;A8)</f>
        <v>457</v>
      </c>
      <c r="I7" s="27" t="s">
        <v>26</v>
      </c>
      <c r="J7" s="9">
        <f>MEDIAN(Table2[Local IntensMean Pos])</f>
        <v>61.793570014519652</v>
      </c>
      <c r="K7" s="9">
        <f>MEDIAN(Table2[Local IntensMean Neg])</f>
        <v>160.4748246389515</v>
      </c>
      <c r="L7" s="10">
        <f>MEDIAN(Table2[Local IntensStDev Pos])</f>
        <v>40.008943929649448</v>
      </c>
      <c r="M7" s="11">
        <f>MEDIAN(Table2[Local IntensStDev Neg])</f>
        <v>8.9406587854844055</v>
      </c>
    </row>
    <row r="8" spans="1:13" x14ac:dyDescent="0.25">
      <c r="A8">
        <v>7</v>
      </c>
      <c r="B8">
        <f>COUNTIFS(Table2[Local IntensMean Pos], "&gt;="&amp;A8, Table2[Local IntensMean Pos], "&lt;"&amp;A9)</f>
        <v>0</v>
      </c>
      <c r="C8">
        <f>COUNTIFS(Table2[Local IntensMean Neg], "&gt;="&amp;A8, Table2[Local IntensMean Neg], "&lt;"&amp;A9)</f>
        <v>0</v>
      </c>
      <c r="D8">
        <f>COUNTIFS(Table2[Local IntensStDev Pos], "&gt;="&amp;A8, Table2[Local IntensStDev Pos], "&lt;"&amp;A9)</f>
        <v>1</v>
      </c>
      <c r="E8">
        <f>COUNTIFS(Table2[Local IntensStDev Neg], "&gt;="&amp;A8, Table2[Local IntensStDev Neg], "&lt;"&amp;A9)</f>
        <v>414</v>
      </c>
      <c r="J8" s="41" t="s">
        <v>16</v>
      </c>
      <c r="K8" s="41"/>
      <c r="L8" s="41" t="s">
        <v>17</v>
      </c>
      <c r="M8" s="41"/>
    </row>
    <row r="9" spans="1:13" x14ac:dyDescent="0.25">
      <c r="A9">
        <v>8</v>
      </c>
      <c r="B9">
        <f>COUNTIFS(Table2[Local IntensMean Pos], "&gt;="&amp;A9, Table2[Local IntensMean Pos], "&lt;"&amp;A10)</f>
        <v>0</v>
      </c>
      <c r="C9">
        <f>COUNTIFS(Table2[Local IntensMean Neg], "&gt;="&amp;A9, Table2[Local IntensMean Neg], "&lt;"&amp;A10)</f>
        <v>0</v>
      </c>
      <c r="D9">
        <f>COUNTIFS(Table2[Local IntensStDev Pos], "&gt;="&amp;A9, Table2[Local IntensStDev Pos], "&lt;"&amp;A10)</f>
        <v>0</v>
      </c>
      <c r="E9">
        <f>COUNTIFS(Table2[Local IntensStDev Neg], "&gt;="&amp;A9, Table2[Local IntensStDev Neg], "&lt;"&amp;A10)</f>
        <v>346</v>
      </c>
      <c r="I9" s="2" t="s">
        <v>6</v>
      </c>
      <c r="J9" s="47">
        <f>ABS(J5-K5)</f>
        <v>93.760202607007642</v>
      </c>
      <c r="K9" s="47"/>
      <c r="L9" s="47">
        <f>ABS(L5-M5)</f>
        <v>28.972476449739261</v>
      </c>
      <c r="M9" s="47"/>
    </row>
    <row r="10" spans="1:13" x14ac:dyDescent="0.25">
      <c r="A10">
        <v>9</v>
      </c>
      <c r="B10">
        <f>COUNTIFS(Table2[Local IntensMean Pos], "&gt;="&amp;A10, Table2[Local IntensMean Pos], "&lt;"&amp;A11)</f>
        <v>0</v>
      </c>
      <c r="C10">
        <f>COUNTIFS(Table2[Local IntensMean Neg], "&gt;="&amp;A10, Table2[Local IntensMean Neg], "&lt;"&amp;A11)</f>
        <v>0</v>
      </c>
      <c r="D10">
        <f>COUNTIFS(Table2[Local IntensStDev Pos], "&gt;="&amp;A10, Table2[Local IntensStDev Pos], "&lt;"&amp;A11)</f>
        <v>1</v>
      </c>
      <c r="E10">
        <f>COUNTIFS(Table2[Local IntensStDev Neg], "&gt;="&amp;A10, Table2[Local IntensStDev Neg], "&lt;"&amp;A11)</f>
        <v>308</v>
      </c>
      <c r="I10" s="2" t="s">
        <v>7</v>
      </c>
      <c r="J10" s="47">
        <f>ABS(J6-K6)</f>
        <v>6.3371825682423051</v>
      </c>
      <c r="K10" s="47"/>
      <c r="L10" s="47">
        <f>ABS(L6-M6)</f>
        <v>1.8618588004057166</v>
      </c>
      <c r="M10" s="47"/>
    </row>
    <row r="11" spans="1:13" x14ac:dyDescent="0.25">
      <c r="A11">
        <v>10</v>
      </c>
      <c r="B11">
        <f>COUNTIFS(Table2[Local IntensMean Pos], "&gt;="&amp;A11, Table2[Local IntensMean Pos], "&lt;"&amp;A12)</f>
        <v>0</v>
      </c>
      <c r="C11">
        <f>COUNTIFS(Table2[Local IntensMean Neg], "&gt;="&amp;A11, Table2[Local IntensMean Neg], "&lt;"&amp;A12)</f>
        <v>0</v>
      </c>
      <c r="D11">
        <f>COUNTIFS(Table2[Local IntensStDev Pos], "&gt;="&amp;A11, Table2[Local IntensStDev Pos], "&lt;"&amp;A12)</f>
        <v>0</v>
      </c>
      <c r="E11">
        <f>COUNTIFS(Table2[Local IntensStDev Neg], "&gt;="&amp;A11, Table2[Local IntensStDev Neg], "&lt;"&amp;A12)</f>
        <v>228</v>
      </c>
    </row>
    <row r="12" spans="1:13" x14ac:dyDescent="0.25">
      <c r="A12">
        <v>11</v>
      </c>
      <c r="B12">
        <f>COUNTIFS(Table2[Local IntensMean Pos], "&gt;="&amp;A12, Table2[Local IntensMean Pos], "&lt;"&amp;A13)</f>
        <v>0</v>
      </c>
      <c r="C12">
        <f>COUNTIFS(Table2[Local IntensMean Neg], "&gt;="&amp;A12, Table2[Local IntensMean Neg], "&lt;"&amp;A13)</f>
        <v>0</v>
      </c>
      <c r="D12">
        <f>COUNTIFS(Table2[Local IntensStDev Pos], "&gt;="&amp;A12, Table2[Local IntensStDev Pos], "&lt;"&amp;A13)</f>
        <v>2</v>
      </c>
      <c r="E12">
        <f>COUNTIFS(Table2[Local IntensStDev Neg], "&gt;="&amp;A12, Table2[Local IntensStDev Neg], "&lt;"&amp;A13)</f>
        <v>197</v>
      </c>
    </row>
    <row r="13" spans="1:13" ht="21" x14ac:dyDescent="0.35">
      <c r="A13">
        <v>12</v>
      </c>
      <c r="B13">
        <f>COUNTIFS(Table2[Local IntensMean Pos], "&gt;="&amp;A13, Table2[Local IntensMean Pos], "&lt;"&amp;A14)</f>
        <v>0</v>
      </c>
      <c r="C13">
        <f>COUNTIFS(Table2[Local IntensMean Neg], "&gt;="&amp;A13, Table2[Local IntensMean Neg], "&lt;"&amp;A14)</f>
        <v>0</v>
      </c>
      <c r="D13">
        <f>COUNTIFS(Table2[Local IntensStDev Pos], "&gt;="&amp;A13, Table2[Local IntensStDev Pos], "&lt;"&amp;A14)</f>
        <v>1</v>
      </c>
      <c r="E13">
        <f>COUNTIFS(Table2[Local IntensStDev Neg], "&gt;="&amp;A13, Table2[Local IntensStDev Neg], "&lt;"&amp;A14)</f>
        <v>183</v>
      </c>
      <c r="G13" s="40" t="s">
        <v>42</v>
      </c>
      <c r="H13" s="40"/>
      <c r="I13" s="40"/>
      <c r="K13" s="40" t="s">
        <v>43</v>
      </c>
      <c r="L13" s="40"/>
      <c r="M13" s="40"/>
    </row>
    <row r="14" spans="1:13" ht="15.75" thickBot="1" x14ac:dyDescent="0.3">
      <c r="A14">
        <v>13</v>
      </c>
      <c r="B14">
        <f>COUNTIFS(Table2[Local IntensMean Pos], "&gt;="&amp;A14, Table2[Local IntensMean Pos], "&lt;"&amp;A15)</f>
        <v>0</v>
      </c>
      <c r="C14">
        <f>COUNTIFS(Table2[Local IntensMean Neg], "&gt;="&amp;A14, Table2[Local IntensMean Neg], "&lt;"&amp;A15)</f>
        <v>0</v>
      </c>
      <c r="D14">
        <f>COUNTIFS(Table2[Local IntensStDev Pos], "&gt;="&amp;A14, Table2[Local IntensStDev Pos], "&lt;"&amp;A15)</f>
        <v>1</v>
      </c>
      <c r="E14">
        <f>COUNTIFS(Table2[Local IntensStDev Neg], "&gt;="&amp;A14, Table2[Local IntensStDev Neg], "&lt;"&amp;A15)</f>
        <v>137</v>
      </c>
    </row>
    <row r="15" spans="1:13" ht="15.75" thickBot="1" x14ac:dyDescent="0.3">
      <c r="A15">
        <v>14</v>
      </c>
      <c r="B15">
        <f>COUNTIFS(Table2[Local IntensMean Pos], "&gt;="&amp;A15, Table2[Local IntensMean Pos], "&lt;"&amp;A16)</f>
        <v>0</v>
      </c>
      <c r="C15">
        <f>COUNTIFS(Table2[Local IntensMean Neg], "&gt;="&amp;A15, Table2[Local IntensMean Neg], "&lt;"&amp;A16)</f>
        <v>0</v>
      </c>
      <c r="D15">
        <f>COUNTIFS(Table2[Local IntensStDev Pos], "&gt;="&amp;A15, Table2[Local IntensStDev Pos], "&lt;"&amp;A16)</f>
        <v>1</v>
      </c>
      <c r="E15">
        <f>COUNTIFS(Table2[Local IntensStDev Neg], "&gt;="&amp;A15, Table2[Local IntensStDev Neg], "&lt;"&amp;A16)</f>
        <v>108</v>
      </c>
      <c r="G15" s="2"/>
      <c r="H15" s="4" t="s">
        <v>8</v>
      </c>
      <c r="I15" s="14" t="s">
        <v>11</v>
      </c>
      <c r="K15" s="2"/>
      <c r="L15" s="4" t="s">
        <v>8</v>
      </c>
      <c r="M15" s="14" t="s">
        <v>11</v>
      </c>
    </row>
    <row r="16" spans="1:13" x14ac:dyDescent="0.25">
      <c r="A16">
        <v>15</v>
      </c>
      <c r="B16">
        <f>COUNTIFS(Table2[Local IntensMean Pos], "&gt;="&amp;A16, Table2[Local IntensMean Pos], "&lt;"&amp;A17)</f>
        <v>0</v>
      </c>
      <c r="C16">
        <f>COUNTIFS(Table2[Local IntensMean Neg], "&gt;="&amp;A16, Table2[Local IntensMean Neg], "&lt;"&amp;A17)</f>
        <v>0</v>
      </c>
      <c r="D16">
        <f>COUNTIFS(Table2[Local IntensStDev Pos], "&gt;="&amp;A16, Table2[Local IntensStDev Pos], "&lt;"&amp;A17)</f>
        <v>3</v>
      </c>
      <c r="E16">
        <f>COUNTIFS(Table2[Local IntensStDev Neg], "&gt;="&amp;A16, Table2[Local IntensStDev Neg], "&lt;"&amp;A17)</f>
        <v>95</v>
      </c>
      <c r="G16" s="4" t="s">
        <v>10</v>
      </c>
      <c r="H16" s="15">
        <f>MIN(Table2[Local IntensMean Pos])</f>
        <v>16.508582746478801</v>
      </c>
      <c r="I16" s="16">
        <f>MIN(Table2[Local IntensMean Neg])</f>
        <v>57.522807017543798</v>
      </c>
      <c r="K16" s="4" t="s">
        <v>10</v>
      </c>
      <c r="L16" s="15">
        <f>MIN(Table2[Local IntensStDev Pos])</f>
        <v>7.7422747030045702</v>
      </c>
      <c r="M16" s="16">
        <f>MIN(Table2[Local IntensStDev Neg])</f>
        <v>2.0426981846347401</v>
      </c>
    </row>
    <row r="17" spans="1:13" ht="15.75" thickBot="1" x14ac:dyDescent="0.3">
      <c r="A17">
        <v>16</v>
      </c>
      <c r="B17">
        <f>COUNTIFS(Table2[Local IntensMean Pos], "&gt;="&amp;A17, Table2[Local IntensMean Pos], "&lt;"&amp;A18)</f>
        <v>1</v>
      </c>
      <c r="C17">
        <f>COUNTIFS(Table2[Local IntensMean Neg], "&gt;="&amp;A17, Table2[Local IntensMean Neg], "&lt;"&amp;A18)</f>
        <v>0</v>
      </c>
      <c r="D17">
        <f>COUNTIFS(Table2[Local IntensStDev Pos], "&gt;="&amp;A17, Table2[Local IntensStDev Pos], "&lt;"&amp;A18)</f>
        <v>6</v>
      </c>
      <c r="E17">
        <f>COUNTIFS(Table2[Local IntensStDev Neg], "&gt;="&amp;A17, Table2[Local IntensStDev Neg], "&lt;"&amp;A18)</f>
        <v>100</v>
      </c>
      <c r="G17" s="3" t="s">
        <v>9</v>
      </c>
      <c r="H17" s="7">
        <f>MAX(Table2[Local IntensMean Pos])</f>
        <v>165.39086803813299</v>
      </c>
      <c r="I17" s="8">
        <f>MAX(Table2[Local IntensMean Neg])</f>
        <v>237.409457281031</v>
      </c>
      <c r="K17" s="3" t="s">
        <v>9</v>
      </c>
      <c r="L17" s="7">
        <f>MAX(Table2[Local IntensStDev Pos])</f>
        <v>69.408667935671502</v>
      </c>
      <c r="M17" s="8">
        <f>MAX(Table2[Local IntensStDev Neg])</f>
        <v>48.384004249219402</v>
      </c>
    </row>
    <row r="18" spans="1:13" x14ac:dyDescent="0.25">
      <c r="A18">
        <v>17</v>
      </c>
      <c r="B18">
        <f>COUNTIFS(Table2[Local IntensMean Pos], "&gt;="&amp;A18, Table2[Local IntensMean Pos], "&lt;"&amp;A19)</f>
        <v>0</v>
      </c>
      <c r="C18">
        <f>COUNTIFS(Table2[Local IntensMean Neg], "&gt;="&amp;A18, Table2[Local IntensMean Neg], "&lt;"&amp;A19)</f>
        <v>0</v>
      </c>
      <c r="D18">
        <f>COUNTIFS(Table2[Local IntensStDev Pos], "&gt;="&amp;A18, Table2[Local IntensStDev Pos], "&lt;"&amp;A19)</f>
        <v>8</v>
      </c>
      <c r="E18">
        <f>COUNTIFS(Table2[Local IntensStDev Neg], "&gt;="&amp;A18, Table2[Local IntensStDev Neg], "&lt;"&amp;A19)</f>
        <v>76</v>
      </c>
    </row>
    <row r="19" spans="1:13" x14ac:dyDescent="0.25">
      <c r="A19">
        <v>18</v>
      </c>
      <c r="B19">
        <f>COUNTIFS(Table2[Local IntensMean Pos], "&gt;="&amp;A19, Table2[Local IntensMean Pos], "&lt;"&amp;A20)</f>
        <v>1</v>
      </c>
      <c r="C19">
        <f>COUNTIFS(Table2[Local IntensMean Neg], "&gt;="&amp;A19, Table2[Local IntensMean Neg], "&lt;"&amp;A20)</f>
        <v>0</v>
      </c>
      <c r="D19">
        <f>COUNTIFS(Table2[Local IntensStDev Pos], "&gt;="&amp;A19, Table2[Local IntensStDev Pos], "&lt;"&amp;A20)</f>
        <v>13</v>
      </c>
      <c r="E19">
        <f>COUNTIFS(Table2[Local IntensStDev Neg], "&gt;="&amp;A19, Table2[Local IntensStDev Neg], "&lt;"&amp;A20)</f>
        <v>54</v>
      </c>
    </row>
    <row r="20" spans="1:13" x14ac:dyDescent="0.25">
      <c r="A20">
        <v>19</v>
      </c>
      <c r="B20">
        <f>COUNTIFS(Table2[Local IntensMean Pos], "&gt;="&amp;A20, Table2[Local IntensMean Pos], "&lt;"&amp;A21)</f>
        <v>0</v>
      </c>
      <c r="C20">
        <f>COUNTIFS(Table2[Local IntensMean Neg], "&gt;="&amp;A20, Table2[Local IntensMean Neg], "&lt;"&amp;A21)</f>
        <v>0</v>
      </c>
      <c r="D20">
        <f>COUNTIFS(Table2[Local IntensStDev Pos], "&gt;="&amp;A20, Table2[Local IntensStDev Pos], "&lt;"&amp;A21)</f>
        <v>12</v>
      </c>
      <c r="E20">
        <f>COUNTIFS(Table2[Local IntensStDev Neg], "&gt;="&amp;A20, Table2[Local IntensStDev Neg], "&lt;"&amp;A21)</f>
        <v>67</v>
      </c>
      <c r="G20" s="2"/>
      <c r="K20" s="2"/>
    </row>
    <row r="21" spans="1:13" x14ac:dyDescent="0.25">
      <c r="A21">
        <v>20</v>
      </c>
      <c r="B21">
        <f>COUNTIFS(Table2[Local IntensMean Pos], "&gt;="&amp;A21, Table2[Local IntensMean Pos], "&lt;"&amp;A22)</f>
        <v>1</v>
      </c>
      <c r="C21">
        <f>COUNTIFS(Table2[Local IntensMean Neg], "&gt;="&amp;A21, Table2[Local IntensMean Neg], "&lt;"&amp;A22)</f>
        <v>0</v>
      </c>
      <c r="D21">
        <f>COUNTIFS(Table2[Local IntensStDev Pos], "&gt;="&amp;A21, Table2[Local IntensStDev Pos], "&lt;"&amp;A22)</f>
        <v>12</v>
      </c>
      <c r="E21">
        <f>COUNTIFS(Table2[Local IntensStDev Neg], "&gt;="&amp;A21, Table2[Local IntensStDev Neg], "&lt;"&amp;A22)</f>
        <v>59</v>
      </c>
      <c r="G21" s="13" t="s">
        <v>12</v>
      </c>
      <c r="K21" s="13" t="s">
        <v>12</v>
      </c>
    </row>
    <row r="22" spans="1:13" x14ac:dyDescent="0.25">
      <c r="A22">
        <v>21</v>
      </c>
      <c r="B22">
        <f>COUNTIFS(Table2[Local IntensMean Pos], "&gt;="&amp;A22, Table2[Local IntensMean Pos], "&lt;"&amp;A23)</f>
        <v>3</v>
      </c>
      <c r="C22">
        <f>COUNTIFS(Table2[Local IntensMean Neg], "&gt;="&amp;A22, Table2[Local IntensMean Neg], "&lt;"&amp;A23)</f>
        <v>0</v>
      </c>
      <c r="D22">
        <f>COUNTIFS(Table2[Local IntensStDev Pos], "&gt;="&amp;A22, Table2[Local IntensStDev Pos], "&lt;"&amp;A23)</f>
        <v>11</v>
      </c>
      <c r="E22">
        <f>COUNTIFS(Table2[Local IntensStDev Neg], "&gt;="&amp;A22, Table2[Local IntensStDev Neg], "&lt;"&amp;A23)</f>
        <v>46</v>
      </c>
      <c r="G22" s="12" t="s">
        <v>14</v>
      </c>
      <c r="H22">
        <f>COUNTIFS(Table2[Local IntensMean Pos], "&gt;="&amp;I16, Table2[Local IntensMean Pos], "&lt;="&amp;I17)</f>
        <v>2399</v>
      </c>
      <c r="K22" s="12" t="s">
        <v>14</v>
      </c>
      <c r="L22">
        <f>COUNTIFS(Table2[Local IntensStDev Pos], "&gt;="&amp;M16, Table2[Local IntensStDev Pos], "&lt;="&amp;M17)</f>
        <v>3319</v>
      </c>
    </row>
    <row r="23" spans="1:13" x14ac:dyDescent="0.25">
      <c r="A23">
        <v>22</v>
      </c>
      <c r="B23">
        <f>COUNTIFS(Table2[Local IntensMean Pos], "&gt;="&amp;A23, Table2[Local IntensMean Pos], "&lt;"&amp;A24)</f>
        <v>1</v>
      </c>
      <c r="C23">
        <f>COUNTIFS(Table2[Local IntensMean Neg], "&gt;="&amp;A23, Table2[Local IntensMean Neg], "&lt;"&amp;A24)</f>
        <v>0</v>
      </c>
      <c r="D23">
        <f>COUNTIFS(Table2[Local IntensStDev Pos], "&gt;="&amp;A23, Table2[Local IntensStDev Pos], "&lt;"&amp;A24)</f>
        <v>28</v>
      </c>
      <c r="E23">
        <f>COUNTIFS(Table2[Local IntensStDev Neg], "&gt;="&amp;A23, Table2[Local IntensStDev Neg], "&lt;"&amp;A24)</f>
        <v>47</v>
      </c>
      <c r="G23" s="29" t="s">
        <v>15</v>
      </c>
      <c r="H23">
        <f>H22/4000*100</f>
        <v>59.975000000000001</v>
      </c>
      <c r="K23" s="29" t="s">
        <v>15</v>
      </c>
      <c r="L23">
        <f>L22/4000*100</f>
        <v>82.974999999999994</v>
      </c>
    </row>
    <row r="24" spans="1:13" x14ac:dyDescent="0.25">
      <c r="A24">
        <v>23</v>
      </c>
      <c r="B24">
        <f>COUNTIFS(Table2[Local IntensMean Pos], "&gt;="&amp;A24, Table2[Local IntensMean Pos], "&lt;"&amp;A25)</f>
        <v>0</v>
      </c>
      <c r="C24">
        <f>COUNTIFS(Table2[Local IntensMean Neg], "&gt;="&amp;A24, Table2[Local IntensMean Neg], "&lt;"&amp;A25)</f>
        <v>0</v>
      </c>
      <c r="D24">
        <f>COUNTIFS(Table2[Local IntensStDev Pos], "&gt;="&amp;A24, Table2[Local IntensStDev Pos], "&lt;"&amp;A25)</f>
        <v>27</v>
      </c>
      <c r="E24">
        <f>COUNTIFS(Table2[Local IntensStDev Neg], "&gt;="&amp;A24, Table2[Local IntensStDev Neg], "&lt;"&amp;A25)</f>
        <v>32</v>
      </c>
    </row>
    <row r="25" spans="1:13" x14ac:dyDescent="0.25">
      <c r="A25">
        <v>24</v>
      </c>
      <c r="B25">
        <f>COUNTIFS(Table2[Local IntensMean Pos], "&gt;="&amp;A25, Table2[Local IntensMean Pos], "&lt;"&amp;A26)</f>
        <v>5</v>
      </c>
      <c r="C25">
        <f>COUNTIFS(Table2[Local IntensMean Neg], "&gt;="&amp;A25, Table2[Local IntensMean Neg], "&lt;"&amp;A26)</f>
        <v>0</v>
      </c>
      <c r="D25">
        <f>COUNTIFS(Table2[Local IntensStDev Pos], "&gt;="&amp;A25, Table2[Local IntensStDev Pos], "&lt;"&amp;A26)</f>
        <v>27</v>
      </c>
      <c r="E25">
        <f>COUNTIFS(Table2[Local IntensStDev Neg], "&gt;="&amp;A25, Table2[Local IntensStDev Neg], "&lt;"&amp;A26)</f>
        <v>29</v>
      </c>
      <c r="G25" s="13" t="s">
        <v>13</v>
      </c>
      <c r="K25" s="13" t="s">
        <v>13</v>
      </c>
    </row>
    <row r="26" spans="1:13" x14ac:dyDescent="0.25">
      <c r="A26">
        <v>25</v>
      </c>
      <c r="B26">
        <f>COUNTIFS(Table2[Local IntensMean Pos], "&gt;="&amp;A26, Table2[Local IntensMean Pos], "&lt;"&amp;A27)</f>
        <v>5</v>
      </c>
      <c r="C26">
        <f>COUNTIFS(Table2[Local IntensMean Neg], "&gt;="&amp;A26, Table2[Local IntensMean Neg], "&lt;"&amp;A27)</f>
        <v>0</v>
      </c>
      <c r="D26">
        <f>COUNTIFS(Table2[Local IntensStDev Pos], "&gt;="&amp;A26, Table2[Local IntensStDev Pos], "&lt;"&amp;A27)</f>
        <v>42</v>
      </c>
      <c r="E26">
        <f>COUNTIFS(Table2[Local IntensStDev Neg], "&gt;="&amp;A26, Table2[Local IntensStDev Neg], "&lt;"&amp;A27)</f>
        <v>32</v>
      </c>
      <c r="G26" s="29" t="s">
        <v>14</v>
      </c>
      <c r="H26">
        <f>COUNTIFS(Table2[Local IntensMean Neg], "&gt;="&amp;H16, Table2[Local IntensMean Neg], "&lt;="&amp;H17)</f>
        <v>2328</v>
      </c>
      <c r="K26" s="29" t="s">
        <v>14</v>
      </c>
      <c r="L26">
        <f>COUNTIFS(Table2[Local IntensStDev Neg], "&gt;="&amp;L16, Table2[Local IntensStDev Neg], "&lt;="&amp;L17)</f>
        <v>2442</v>
      </c>
    </row>
    <row r="27" spans="1:13" x14ac:dyDescent="0.25">
      <c r="A27">
        <v>26</v>
      </c>
      <c r="B27">
        <f>COUNTIFS(Table2[Local IntensMean Pos], "&gt;="&amp;A27, Table2[Local IntensMean Pos], "&lt;"&amp;A28)</f>
        <v>5</v>
      </c>
      <c r="C27">
        <f>COUNTIFS(Table2[Local IntensMean Neg], "&gt;="&amp;A27, Table2[Local IntensMean Neg], "&lt;"&amp;A28)</f>
        <v>0</v>
      </c>
      <c r="D27">
        <f>COUNTIFS(Table2[Local IntensStDev Pos], "&gt;="&amp;A27, Table2[Local IntensStDev Pos], "&lt;"&amp;A28)</f>
        <v>50</v>
      </c>
      <c r="E27">
        <f>COUNTIFS(Table2[Local IntensStDev Neg], "&gt;="&amp;A27, Table2[Local IntensStDev Neg], "&lt;"&amp;A28)</f>
        <v>22</v>
      </c>
      <c r="G27" s="12" t="s">
        <v>15</v>
      </c>
      <c r="H27">
        <f>H26/4000*100</f>
        <v>58.199999999999996</v>
      </c>
      <c r="K27" s="12" t="s">
        <v>15</v>
      </c>
      <c r="L27">
        <f>L26/4000*100</f>
        <v>61.050000000000004</v>
      </c>
    </row>
    <row r="28" spans="1:13" x14ac:dyDescent="0.25">
      <c r="A28">
        <v>27</v>
      </c>
      <c r="B28">
        <f>COUNTIFS(Table2[Local IntensMean Pos], "&gt;="&amp;A28, Table2[Local IntensMean Pos], "&lt;"&amp;A29)</f>
        <v>6</v>
      </c>
      <c r="C28">
        <f>COUNTIFS(Table2[Local IntensMean Neg], "&gt;="&amp;A28, Table2[Local IntensMean Neg], "&lt;"&amp;A29)</f>
        <v>0</v>
      </c>
      <c r="D28">
        <f>COUNTIFS(Table2[Local IntensStDev Pos], "&gt;="&amp;A28, Table2[Local IntensStDev Pos], "&lt;"&amp;A29)</f>
        <v>80</v>
      </c>
      <c r="E28">
        <f>COUNTIFS(Table2[Local IntensStDev Neg], "&gt;="&amp;A28, Table2[Local IntensStDev Neg], "&lt;"&amp;A29)</f>
        <v>26</v>
      </c>
    </row>
    <row r="29" spans="1:13" x14ac:dyDescent="0.25">
      <c r="A29">
        <v>28</v>
      </c>
      <c r="B29">
        <f>COUNTIFS(Table2[Local IntensMean Pos], "&gt;="&amp;A29, Table2[Local IntensMean Pos], "&lt;"&amp;A30)</f>
        <v>12</v>
      </c>
      <c r="C29">
        <f>COUNTIFS(Table2[Local IntensMean Neg], "&gt;="&amp;A29, Table2[Local IntensMean Neg], "&lt;"&amp;A30)</f>
        <v>0</v>
      </c>
      <c r="D29">
        <f>COUNTIFS(Table2[Local IntensStDev Pos], "&gt;="&amp;A29, Table2[Local IntensStDev Pos], "&lt;"&amp;A30)</f>
        <v>69</v>
      </c>
      <c r="E29">
        <f>COUNTIFS(Table2[Local IntensStDev Neg], "&gt;="&amp;A29, Table2[Local IntensStDev Neg], "&lt;"&amp;A30)</f>
        <v>21</v>
      </c>
    </row>
    <row r="30" spans="1:13" x14ac:dyDescent="0.25">
      <c r="A30">
        <v>29</v>
      </c>
      <c r="B30">
        <f>COUNTIFS(Table2[Local IntensMean Pos], "&gt;="&amp;A30, Table2[Local IntensMean Pos], "&lt;"&amp;A31)</f>
        <v>12</v>
      </c>
      <c r="C30">
        <f>COUNTIFS(Table2[Local IntensMean Neg], "&gt;="&amp;A30, Table2[Local IntensMean Neg], "&lt;"&amp;A31)</f>
        <v>0</v>
      </c>
      <c r="D30">
        <f>COUNTIFS(Table2[Local IntensStDev Pos], "&gt;="&amp;A30, Table2[Local IntensStDev Pos], "&lt;"&amp;A31)</f>
        <v>91</v>
      </c>
      <c r="E30">
        <f>COUNTIFS(Table2[Local IntensStDev Neg], "&gt;="&amp;A30, Table2[Local IntensStDev Neg], "&lt;"&amp;A31)</f>
        <v>20</v>
      </c>
      <c r="G30" s="13" t="s">
        <v>1</v>
      </c>
      <c r="K30" s="13" t="s">
        <v>1</v>
      </c>
    </row>
    <row r="31" spans="1:13" x14ac:dyDescent="0.25">
      <c r="A31">
        <v>30</v>
      </c>
      <c r="B31">
        <f>COUNTIFS(Table2[Local IntensMean Pos], "&gt;="&amp;A31, Table2[Local IntensMean Pos], "&lt;"&amp;A32)</f>
        <v>25</v>
      </c>
      <c r="C31">
        <f>COUNTIFS(Table2[Local IntensMean Neg], "&gt;="&amp;A31, Table2[Local IntensMean Neg], "&lt;"&amp;A32)</f>
        <v>0</v>
      </c>
      <c r="D31">
        <f>COUNTIFS(Table2[Local IntensStDev Pos], "&gt;="&amp;A31, Table2[Local IntensStDev Pos], "&lt;"&amp;A32)</f>
        <v>95</v>
      </c>
      <c r="E31">
        <f>COUNTIFS(Table2[Local IntensStDev Neg], "&gt;="&amp;A31, Table2[Local IntensStDev Neg], "&lt;"&amp;A32)</f>
        <v>14</v>
      </c>
      <c r="G31" t="s">
        <v>14</v>
      </c>
      <c r="H31">
        <f>H22+H26</f>
        <v>4727</v>
      </c>
      <c r="K31" t="s">
        <v>14</v>
      </c>
      <c r="L31">
        <f>L22+L26</f>
        <v>5761</v>
      </c>
    </row>
    <row r="32" spans="1:13" x14ac:dyDescent="0.25">
      <c r="A32">
        <v>31</v>
      </c>
      <c r="B32">
        <f>COUNTIFS(Table2[Local IntensMean Pos], "&gt;="&amp;A32, Table2[Local IntensMean Pos], "&lt;"&amp;A33)</f>
        <v>18</v>
      </c>
      <c r="C32">
        <f>COUNTIFS(Table2[Local IntensMean Neg], "&gt;="&amp;A32, Table2[Local IntensMean Neg], "&lt;"&amp;A33)</f>
        <v>0</v>
      </c>
      <c r="D32">
        <f>COUNTIFS(Table2[Local IntensStDev Pos], "&gt;="&amp;A32, Table2[Local IntensStDev Pos], "&lt;"&amp;A33)</f>
        <v>107</v>
      </c>
      <c r="E32">
        <f>COUNTIFS(Table2[Local IntensStDev Neg], "&gt;="&amp;A32, Table2[Local IntensStDev Neg], "&lt;"&amp;A33)</f>
        <v>15</v>
      </c>
      <c r="G32" t="s">
        <v>15</v>
      </c>
      <c r="H32">
        <f>H31/8000*100</f>
        <v>59.087500000000006</v>
      </c>
      <c r="K32" t="s">
        <v>15</v>
      </c>
      <c r="L32">
        <f>L31/8000*100</f>
        <v>72.012500000000003</v>
      </c>
    </row>
    <row r="33" spans="1:22" x14ac:dyDescent="0.25">
      <c r="A33">
        <v>32</v>
      </c>
      <c r="B33">
        <f>COUNTIFS(Table2[Local IntensMean Pos], "&gt;="&amp;A33, Table2[Local IntensMean Pos], "&lt;"&amp;A34)</f>
        <v>22</v>
      </c>
      <c r="C33">
        <f>COUNTIFS(Table2[Local IntensMean Neg], "&gt;="&amp;A33, Table2[Local IntensMean Neg], "&lt;"&amp;A34)</f>
        <v>0</v>
      </c>
      <c r="D33">
        <f>COUNTIFS(Table2[Local IntensStDev Pos], "&gt;="&amp;A33, Table2[Local IntensStDev Pos], "&lt;"&amp;A34)</f>
        <v>147</v>
      </c>
      <c r="E33">
        <f>COUNTIFS(Table2[Local IntensStDev Neg], "&gt;="&amp;A33, Table2[Local IntensStDev Neg], "&lt;"&amp;A34)</f>
        <v>17</v>
      </c>
    </row>
    <row r="34" spans="1:22" x14ac:dyDescent="0.25">
      <c r="A34">
        <v>33</v>
      </c>
      <c r="B34">
        <f>COUNTIFS(Table2[Local IntensMean Pos], "&gt;="&amp;A34, Table2[Local IntensMean Pos], "&lt;"&amp;A35)</f>
        <v>20</v>
      </c>
      <c r="C34">
        <f>COUNTIFS(Table2[Local IntensMean Neg], "&gt;="&amp;A34, Table2[Local IntensMean Neg], "&lt;"&amp;A35)</f>
        <v>0</v>
      </c>
      <c r="D34">
        <f>COUNTIFS(Table2[Local IntensStDev Pos], "&gt;="&amp;A34, Table2[Local IntensStDev Pos], "&lt;"&amp;A35)</f>
        <v>123</v>
      </c>
      <c r="E34">
        <f>COUNTIFS(Table2[Local IntensStDev Neg], "&gt;="&amp;A34, Table2[Local IntensStDev Neg], "&lt;"&amp;A35)</f>
        <v>7</v>
      </c>
    </row>
    <row r="35" spans="1:22" x14ac:dyDescent="0.25">
      <c r="A35">
        <v>34</v>
      </c>
      <c r="B35">
        <f>COUNTIFS(Table2[Local IntensMean Pos], "&gt;="&amp;A35, Table2[Local IntensMean Pos], "&lt;"&amp;A36)</f>
        <v>29</v>
      </c>
      <c r="C35">
        <f>COUNTIFS(Table2[Local IntensMean Neg], "&gt;="&amp;A35, Table2[Local IntensMean Neg], "&lt;"&amp;A36)</f>
        <v>0</v>
      </c>
      <c r="D35">
        <f>COUNTIFS(Table2[Local IntensStDev Pos], "&gt;="&amp;A35, Table2[Local IntensStDev Pos], "&lt;"&amp;A36)</f>
        <v>150</v>
      </c>
      <c r="E35">
        <f>COUNTIFS(Table2[Local IntensStDev Neg], "&gt;="&amp;A35, Table2[Local IntensStDev Neg], "&lt;"&amp;A36)</f>
        <v>10</v>
      </c>
    </row>
    <row r="36" spans="1:22" x14ac:dyDescent="0.25">
      <c r="A36">
        <v>35</v>
      </c>
      <c r="B36">
        <f>COUNTIFS(Table2[Local IntensMean Pos], "&gt;="&amp;A36, Table2[Local IntensMean Pos], "&lt;"&amp;A37)</f>
        <v>26</v>
      </c>
      <c r="C36">
        <f>COUNTIFS(Table2[Local IntensMean Neg], "&gt;="&amp;A36, Table2[Local IntensMean Neg], "&lt;"&amp;A37)</f>
        <v>0</v>
      </c>
      <c r="D36">
        <f>COUNTIFS(Table2[Local IntensStDev Pos], "&gt;="&amp;A36, Table2[Local IntensStDev Pos], "&lt;"&amp;A37)</f>
        <v>142</v>
      </c>
      <c r="E36">
        <f>COUNTIFS(Table2[Local IntensStDev Neg], "&gt;="&amp;A36, Table2[Local IntensStDev Neg], "&lt;"&amp;A37)</f>
        <v>6</v>
      </c>
    </row>
    <row r="37" spans="1:22" ht="24" thickBot="1" x14ac:dyDescent="0.4">
      <c r="A37">
        <v>36</v>
      </c>
      <c r="B37">
        <f>COUNTIFS(Table2[Local IntensMean Pos], "&gt;="&amp;A37, Table2[Local IntensMean Pos], "&lt;"&amp;A38)</f>
        <v>32</v>
      </c>
      <c r="C37">
        <f>COUNTIFS(Table2[Local IntensMean Neg], "&gt;="&amp;A37, Table2[Local IntensMean Neg], "&lt;"&amp;A38)</f>
        <v>0</v>
      </c>
      <c r="D37">
        <f>COUNTIFS(Table2[Local IntensStDev Pos], "&gt;="&amp;A37, Table2[Local IntensStDev Pos], "&lt;"&amp;A38)</f>
        <v>183</v>
      </c>
      <c r="E37">
        <f>COUNTIFS(Table2[Local IntensStDev Neg], "&gt;="&amp;A37, Table2[Local IntensStDev Neg], "&lt;"&amp;A38)</f>
        <v>4</v>
      </c>
      <c r="G37" s="39" t="s">
        <v>18</v>
      </c>
      <c r="H37" s="39"/>
      <c r="I37" s="39"/>
      <c r="J37" s="39"/>
      <c r="K37" s="39"/>
      <c r="L37" s="39"/>
      <c r="M37" s="39"/>
      <c r="P37" s="39" t="s">
        <v>27</v>
      </c>
      <c r="Q37" s="39"/>
      <c r="R37" s="39"/>
      <c r="S37" s="39"/>
      <c r="T37" s="39"/>
      <c r="U37" s="39"/>
      <c r="V37" s="39"/>
    </row>
    <row r="38" spans="1:22" x14ac:dyDescent="0.25">
      <c r="A38">
        <v>37</v>
      </c>
      <c r="B38">
        <f>COUNTIFS(Table2[Local IntensMean Pos], "&gt;="&amp;A38, Table2[Local IntensMean Pos], "&lt;"&amp;A39)</f>
        <v>33</v>
      </c>
      <c r="C38">
        <f>COUNTIFS(Table2[Local IntensMean Neg], "&gt;="&amp;A38, Table2[Local IntensMean Neg], "&lt;"&amp;A39)</f>
        <v>0</v>
      </c>
      <c r="D38">
        <f>COUNTIFS(Table2[Local IntensStDev Pos], "&gt;="&amp;A38, Table2[Local IntensStDev Pos], "&lt;"&amp;A39)</f>
        <v>174</v>
      </c>
      <c r="E38">
        <f>COUNTIFS(Table2[Local IntensStDev Neg], "&gt;="&amp;A38, Table2[Local IntensStDev Neg], "&lt;"&amp;A39)</f>
        <v>6</v>
      </c>
    </row>
    <row r="39" spans="1:22" x14ac:dyDescent="0.25">
      <c r="A39">
        <v>38</v>
      </c>
      <c r="B39">
        <f>COUNTIFS(Table2[Local IntensMean Pos], "&gt;="&amp;A39, Table2[Local IntensMean Pos], "&lt;"&amp;A40)</f>
        <v>28</v>
      </c>
      <c r="C39">
        <f>COUNTIFS(Table2[Local IntensMean Neg], "&gt;="&amp;A39, Table2[Local IntensMean Neg], "&lt;"&amp;A40)</f>
        <v>0</v>
      </c>
      <c r="D39">
        <f>COUNTIFS(Table2[Local IntensStDev Pos], "&gt;="&amp;A39, Table2[Local IntensStDev Pos], "&lt;"&amp;A40)</f>
        <v>193</v>
      </c>
      <c r="E39">
        <f>COUNTIFS(Table2[Local IntensStDev Neg], "&gt;="&amp;A39, Table2[Local IntensStDev Neg], "&lt;"&amp;A40)</f>
        <v>3</v>
      </c>
    </row>
    <row r="40" spans="1:22" ht="21" x14ac:dyDescent="0.35">
      <c r="A40">
        <v>39</v>
      </c>
      <c r="B40">
        <f>COUNTIFS(Table2[Local IntensMean Pos], "&gt;="&amp;A40, Table2[Local IntensMean Pos], "&lt;"&amp;A41)</f>
        <v>35</v>
      </c>
      <c r="C40">
        <f>COUNTIFS(Table2[Local IntensMean Neg], "&gt;="&amp;A40, Table2[Local IntensMean Neg], "&lt;"&amp;A41)</f>
        <v>0</v>
      </c>
      <c r="D40">
        <f>COUNTIFS(Table2[Local IntensStDev Pos], "&gt;="&amp;A40, Table2[Local IntensStDev Pos], "&lt;"&amp;A41)</f>
        <v>198</v>
      </c>
      <c r="E40">
        <f>COUNTIFS(Table2[Local IntensStDev Neg], "&gt;="&amp;A40, Table2[Local IntensStDev Neg], "&lt;"&amp;A41)</f>
        <v>4</v>
      </c>
      <c r="G40" s="40" t="s">
        <v>44</v>
      </c>
      <c r="H40" s="40"/>
      <c r="I40" s="40"/>
      <c r="K40" s="40" t="s">
        <v>45</v>
      </c>
      <c r="L40" s="40"/>
      <c r="M40" s="40"/>
      <c r="P40" s="40" t="s">
        <v>44</v>
      </c>
      <c r="Q40" s="40"/>
      <c r="R40" s="40"/>
      <c r="T40" s="40" t="s">
        <v>45</v>
      </c>
      <c r="U40" s="40"/>
      <c r="V40" s="40"/>
    </row>
    <row r="41" spans="1:22" x14ac:dyDescent="0.25">
      <c r="A41">
        <v>40</v>
      </c>
      <c r="B41">
        <f>COUNTIFS(Table2[Local IntensMean Pos], "&gt;="&amp;A41, Table2[Local IntensMean Pos], "&lt;"&amp;A42)</f>
        <v>42</v>
      </c>
      <c r="C41">
        <f>COUNTIFS(Table2[Local IntensMean Neg], "&gt;="&amp;A41, Table2[Local IntensMean Neg], "&lt;"&amp;A42)</f>
        <v>0</v>
      </c>
      <c r="D41">
        <f>COUNTIFS(Table2[Local IntensStDev Pos], "&gt;="&amp;A41, Table2[Local IntensStDev Pos], "&lt;"&amp;A42)</f>
        <v>208</v>
      </c>
      <c r="E41">
        <f>COUNTIFS(Table2[Local IntensStDev Neg], "&gt;="&amp;A41, Table2[Local IntensStDev Neg], "&lt;"&amp;A42)</f>
        <v>4</v>
      </c>
    </row>
    <row r="42" spans="1:22" x14ac:dyDescent="0.25">
      <c r="A42">
        <v>41</v>
      </c>
      <c r="B42">
        <f>COUNTIFS(Table2[Local IntensMean Pos], "&gt;="&amp;A42, Table2[Local IntensMean Pos], "&lt;"&amp;A43)</f>
        <v>43</v>
      </c>
      <c r="C42">
        <f>COUNTIFS(Table2[Local IntensMean Neg], "&gt;="&amp;A42, Table2[Local IntensMean Neg], "&lt;"&amp;A43)</f>
        <v>0</v>
      </c>
      <c r="D42">
        <f>COUNTIFS(Table2[Local IntensStDev Pos], "&gt;="&amp;A42, Table2[Local IntensStDev Pos], "&lt;"&amp;A43)</f>
        <v>183</v>
      </c>
      <c r="E42">
        <f>COUNTIFS(Table2[Local IntensStDev Neg], "&gt;="&amp;A42, Table2[Local IntensStDev Neg], "&lt;"&amp;A43)</f>
        <v>1</v>
      </c>
      <c r="G42" t="s">
        <v>19</v>
      </c>
      <c r="H42" s="17">
        <f>AVERAGE(J5:K5)</f>
        <v>111.55359559066976</v>
      </c>
      <c r="K42" t="s">
        <v>19</v>
      </c>
      <c r="L42" s="17">
        <f>AVERAGE(L5:M5)</f>
        <v>25.571293138481998</v>
      </c>
      <c r="P42" t="s">
        <v>19</v>
      </c>
      <c r="Q42" s="17">
        <f>AVERAGE(J7:K7)</f>
        <v>111.13419732673557</v>
      </c>
      <c r="T42" t="s">
        <v>19</v>
      </c>
      <c r="U42" s="17">
        <f>AVERAGE(L7:M7)</f>
        <v>24.474801357566925</v>
      </c>
    </row>
    <row r="43" spans="1:22" x14ac:dyDescent="0.25">
      <c r="A43">
        <v>42</v>
      </c>
      <c r="B43">
        <f>COUNTIFS(Table2[Local IntensMean Pos], "&gt;="&amp;A43, Table2[Local IntensMean Pos], "&lt;"&amp;A44)</f>
        <v>49</v>
      </c>
      <c r="C43">
        <f>COUNTIFS(Table2[Local IntensMean Neg], "&gt;="&amp;A43, Table2[Local IntensMean Neg], "&lt;"&amp;A44)</f>
        <v>0</v>
      </c>
      <c r="D43">
        <f>COUNTIFS(Table2[Local IntensStDev Pos], "&gt;="&amp;A43, Table2[Local IntensStDev Pos], "&lt;"&amp;A44)</f>
        <v>179</v>
      </c>
      <c r="E43">
        <f>COUNTIFS(Table2[Local IntensStDev Neg], "&gt;="&amp;A43, Table2[Local IntensStDev Neg], "&lt;"&amp;A44)</f>
        <v>1</v>
      </c>
    </row>
    <row r="44" spans="1:22" x14ac:dyDescent="0.25">
      <c r="A44">
        <v>43</v>
      </c>
      <c r="B44">
        <f>COUNTIFS(Table2[Local IntensMean Pos], "&gt;="&amp;A44, Table2[Local IntensMean Pos], "&lt;"&amp;A45)</f>
        <v>44</v>
      </c>
      <c r="C44">
        <f>COUNTIFS(Table2[Local IntensMean Neg], "&gt;="&amp;A44, Table2[Local IntensMean Neg], "&lt;"&amp;A45)</f>
        <v>0</v>
      </c>
      <c r="D44">
        <f>COUNTIFS(Table2[Local IntensStDev Pos], "&gt;="&amp;A44, Table2[Local IntensStDev Pos], "&lt;"&amp;A45)</f>
        <v>159</v>
      </c>
      <c r="E44">
        <f>COUNTIFS(Table2[Local IntensStDev Neg], "&gt;="&amp;A44, Table2[Local IntensStDev Neg], "&lt;"&amp;A45)</f>
        <v>0</v>
      </c>
      <c r="G44" t="s">
        <v>20</v>
      </c>
      <c r="H44">
        <f>COUNTIF(Table2[Local IntensMean Neg], "&lt;"&amp;H42)</f>
        <v>207</v>
      </c>
      <c r="K44" t="s">
        <v>23</v>
      </c>
      <c r="L44">
        <f>COUNTIF(Table2[Local IntensStDev Neg], "&gt;"&amp;L42)</f>
        <v>198</v>
      </c>
      <c r="P44" t="s">
        <v>20</v>
      </c>
      <c r="Q44">
        <f>COUNTIF(Table2[Local IntensMean Neg], "&lt;"&amp;Q42)</f>
        <v>201</v>
      </c>
      <c r="T44" t="s">
        <v>23</v>
      </c>
      <c r="U44">
        <f>COUNTIF(Table2[Local IntensStDev Neg], "&gt;"&amp;U42)</f>
        <v>240</v>
      </c>
    </row>
    <row r="45" spans="1:22" x14ac:dyDescent="0.25">
      <c r="A45">
        <v>44</v>
      </c>
      <c r="B45">
        <f>COUNTIFS(Table2[Local IntensMean Pos], "&gt;="&amp;A45, Table2[Local IntensMean Pos], "&lt;"&amp;A46)</f>
        <v>62</v>
      </c>
      <c r="C45">
        <f>COUNTIFS(Table2[Local IntensMean Neg], "&gt;="&amp;A45, Table2[Local IntensMean Neg], "&lt;"&amp;A46)</f>
        <v>0</v>
      </c>
      <c r="D45">
        <f>COUNTIFS(Table2[Local IntensStDev Pos], "&gt;="&amp;A45, Table2[Local IntensStDev Pos], "&lt;"&amp;A46)</f>
        <v>147</v>
      </c>
      <c r="E45">
        <f>COUNTIFS(Table2[Local IntensStDev Neg], "&gt;="&amp;A45, Table2[Local IntensStDev Neg], "&lt;"&amp;A46)</f>
        <v>1</v>
      </c>
      <c r="G45" t="s">
        <v>21</v>
      </c>
      <c r="H45">
        <f>COUNTIF(Table2[Local IntensMean Pos], "&gt;"&amp;H42)</f>
        <v>74</v>
      </c>
      <c r="K45" t="s">
        <v>24</v>
      </c>
      <c r="L45">
        <f>COUNTIF(Table2[Local IntensStDev Pos], "&lt;"&amp;L42)</f>
        <v>179</v>
      </c>
      <c r="P45" t="s">
        <v>21</v>
      </c>
      <c r="Q45">
        <f>COUNTIF(Table2[Local IntensMean Pos], "&gt;"&amp;Q42)</f>
        <v>75</v>
      </c>
      <c r="T45" t="s">
        <v>24</v>
      </c>
      <c r="U45">
        <f>COUNTIF(Table2[Local IntensStDev Pos], "&lt;"&amp;U42)</f>
        <v>141</v>
      </c>
    </row>
    <row r="46" spans="1:22" x14ac:dyDescent="0.25">
      <c r="A46">
        <v>45</v>
      </c>
      <c r="B46">
        <f>COUNTIFS(Table2[Local IntensMean Pos], "&gt;="&amp;A46, Table2[Local IntensMean Pos], "&lt;"&amp;A47)</f>
        <v>74</v>
      </c>
      <c r="C46">
        <f>COUNTIFS(Table2[Local IntensMean Neg], "&gt;="&amp;A46, Table2[Local IntensMean Neg], "&lt;"&amp;A47)</f>
        <v>0</v>
      </c>
      <c r="D46">
        <f>COUNTIFS(Table2[Local IntensStDev Pos], "&gt;="&amp;A46, Table2[Local IntensStDev Pos], "&lt;"&amp;A47)</f>
        <v>135</v>
      </c>
      <c r="E46">
        <f>COUNTIFS(Table2[Local IntensStDev Neg], "&gt;="&amp;A46, Table2[Local IntensStDev Neg], "&lt;"&amp;A47)</f>
        <v>2</v>
      </c>
    </row>
    <row r="47" spans="1:22" x14ac:dyDescent="0.25">
      <c r="A47">
        <v>46</v>
      </c>
      <c r="B47">
        <f>COUNTIFS(Table2[Local IntensMean Pos], "&gt;="&amp;A47, Table2[Local IntensMean Pos], "&lt;"&amp;A48)</f>
        <v>80</v>
      </c>
      <c r="C47">
        <f>COUNTIFS(Table2[Local IntensMean Neg], "&gt;="&amp;A47, Table2[Local IntensMean Neg], "&lt;"&amp;A48)</f>
        <v>0</v>
      </c>
      <c r="D47">
        <f>COUNTIFS(Table2[Local IntensStDev Pos], "&gt;="&amp;A47, Table2[Local IntensStDev Pos], "&lt;"&amp;A48)</f>
        <v>138</v>
      </c>
      <c r="E47">
        <f>COUNTIFS(Table2[Local IntensStDev Neg], "&gt;="&amp;A47, Table2[Local IntensStDev Neg], "&lt;"&amp;A48)</f>
        <v>1</v>
      </c>
    </row>
    <row r="48" spans="1:22" x14ac:dyDescent="0.25">
      <c r="A48">
        <v>47</v>
      </c>
      <c r="B48">
        <f>COUNTIFS(Table2[Local IntensMean Pos], "&gt;="&amp;A48, Table2[Local IntensMean Pos], "&lt;"&amp;A49)</f>
        <v>65</v>
      </c>
      <c r="C48">
        <f>COUNTIFS(Table2[Local IntensMean Neg], "&gt;="&amp;A48, Table2[Local IntensMean Neg], "&lt;"&amp;A49)</f>
        <v>0</v>
      </c>
      <c r="D48">
        <f>COUNTIFS(Table2[Local IntensStDev Pos], "&gt;="&amp;A48, Table2[Local IntensStDev Pos], "&lt;"&amp;A49)</f>
        <v>134</v>
      </c>
      <c r="E48">
        <f>COUNTIFS(Table2[Local IntensStDev Neg], "&gt;="&amp;A48, Table2[Local IntensStDev Neg], "&lt;"&amp;A49)</f>
        <v>0</v>
      </c>
      <c r="G48" t="s">
        <v>22</v>
      </c>
      <c r="K48" t="s">
        <v>22</v>
      </c>
      <c r="P48" t="s">
        <v>22</v>
      </c>
      <c r="T48" t="s">
        <v>22</v>
      </c>
    </row>
    <row r="49" spans="1:21" x14ac:dyDescent="0.25">
      <c r="A49">
        <v>48</v>
      </c>
      <c r="B49">
        <f>COUNTIFS(Table2[Local IntensMean Pos], "&gt;="&amp;A49, Table2[Local IntensMean Pos], "&lt;"&amp;A50)</f>
        <v>91</v>
      </c>
      <c r="C49">
        <f>COUNTIFS(Table2[Local IntensMean Neg], "&gt;="&amp;A49, Table2[Local IntensMean Neg], "&lt;"&amp;A50)</f>
        <v>0</v>
      </c>
      <c r="D49">
        <f>COUNTIFS(Table2[Local IntensStDev Pos], "&gt;="&amp;A49, Table2[Local IntensStDev Pos], "&lt;"&amp;A50)</f>
        <v>110</v>
      </c>
      <c r="E49">
        <f>COUNTIFS(Table2[Local IntensStDev Neg], "&gt;="&amp;A49, Table2[Local IntensStDev Neg], "&lt;"&amp;A50)</f>
        <v>1</v>
      </c>
      <c r="G49" s="29" t="s">
        <v>14</v>
      </c>
      <c r="H49">
        <f>SUM(H44:H45)</f>
        <v>281</v>
      </c>
      <c r="K49" s="29" t="s">
        <v>14</v>
      </c>
      <c r="L49">
        <f>SUM(L44:L45)</f>
        <v>377</v>
      </c>
      <c r="P49" s="29" t="s">
        <v>14</v>
      </c>
      <c r="Q49">
        <f>SUM(Q44:Q45)</f>
        <v>276</v>
      </c>
      <c r="T49" s="29" t="s">
        <v>14</v>
      </c>
      <c r="U49">
        <f>SUM(U44:U45)</f>
        <v>381</v>
      </c>
    </row>
    <row r="50" spans="1:21" x14ac:dyDescent="0.25">
      <c r="A50">
        <v>49</v>
      </c>
      <c r="B50">
        <f>COUNTIFS(Table2[Local IntensMean Pos], "&gt;="&amp;A50, Table2[Local IntensMean Pos], "&lt;"&amp;A51)</f>
        <v>95</v>
      </c>
      <c r="C50">
        <f>COUNTIFS(Table2[Local IntensMean Neg], "&gt;="&amp;A50, Table2[Local IntensMean Neg], "&lt;"&amp;A51)</f>
        <v>0</v>
      </c>
      <c r="D50">
        <f>COUNTIFS(Table2[Local IntensStDev Pos], "&gt;="&amp;A50, Table2[Local IntensStDev Pos], "&lt;"&amp;A51)</f>
        <v>105</v>
      </c>
      <c r="E50">
        <f>COUNTIFS(Table2[Local IntensStDev Neg], "&gt;="&amp;A50, Table2[Local IntensStDev Neg], "&lt;"&amp;A51)</f>
        <v>0</v>
      </c>
      <c r="G50" s="29" t="s">
        <v>15</v>
      </c>
      <c r="H50">
        <f>H49/8000*100</f>
        <v>3.5125000000000002</v>
      </c>
      <c r="K50" s="29" t="s">
        <v>15</v>
      </c>
      <c r="L50">
        <f>L49/8000*100</f>
        <v>4.7125000000000004</v>
      </c>
      <c r="P50" s="29" t="s">
        <v>15</v>
      </c>
      <c r="Q50">
        <f>Q49/8000*100</f>
        <v>3.45</v>
      </c>
      <c r="T50" s="29" t="s">
        <v>15</v>
      </c>
      <c r="U50">
        <f>U49/8000*100</f>
        <v>4.7625000000000002</v>
      </c>
    </row>
    <row r="51" spans="1:21" x14ac:dyDescent="0.25">
      <c r="A51">
        <v>50</v>
      </c>
      <c r="B51">
        <f>COUNTIFS(Table2[Local IntensMean Pos], "&gt;="&amp;A51, Table2[Local IntensMean Pos], "&lt;"&amp;A52)</f>
        <v>71</v>
      </c>
      <c r="C51">
        <f>COUNTIFS(Table2[Local IntensMean Neg], "&gt;="&amp;A51, Table2[Local IntensMean Neg], "&lt;"&amp;A52)</f>
        <v>0</v>
      </c>
      <c r="D51">
        <f>COUNTIFS(Table2[Local IntensStDev Pos], "&gt;="&amp;A51, Table2[Local IntensStDev Pos], "&lt;"&amp;A52)</f>
        <v>96</v>
      </c>
      <c r="E51">
        <f>COUNTIFS(Table2[Local IntensStDev Neg], "&gt;="&amp;A51, Table2[Local IntensStDev Neg], "&lt;"&amp;A52)</f>
        <v>0</v>
      </c>
    </row>
    <row r="52" spans="1:21" x14ac:dyDescent="0.25">
      <c r="A52">
        <v>51</v>
      </c>
      <c r="B52">
        <f>COUNTIFS(Table2[Local IntensMean Pos], "&gt;="&amp;A52, Table2[Local IntensMean Pos], "&lt;"&amp;A53)</f>
        <v>88</v>
      </c>
      <c r="C52">
        <f>COUNTIFS(Table2[Local IntensMean Neg], "&gt;="&amp;A52, Table2[Local IntensMean Neg], "&lt;"&amp;A53)</f>
        <v>0</v>
      </c>
      <c r="D52">
        <f>COUNTIFS(Table2[Local IntensStDev Pos], "&gt;="&amp;A52, Table2[Local IntensStDev Pos], "&lt;"&amp;A53)</f>
        <v>70</v>
      </c>
      <c r="E52">
        <f>COUNTIFS(Table2[Local IntensStDev Neg], "&gt;="&amp;A52, Table2[Local IntensStDev Neg], "&lt;"&amp;A53)</f>
        <v>0</v>
      </c>
    </row>
    <row r="53" spans="1:21" x14ac:dyDescent="0.25">
      <c r="A53">
        <v>52</v>
      </c>
      <c r="B53">
        <f>COUNTIFS(Table2[Local IntensMean Pos], "&gt;="&amp;A53, Table2[Local IntensMean Pos], "&lt;"&amp;A54)</f>
        <v>95</v>
      </c>
      <c r="C53">
        <f>COUNTIFS(Table2[Local IntensMean Neg], "&gt;="&amp;A53, Table2[Local IntensMean Neg], "&lt;"&amp;A54)</f>
        <v>0</v>
      </c>
      <c r="D53">
        <f>COUNTIFS(Table2[Local IntensStDev Pos], "&gt;="&amp;A53, Table2[Local IntensStDev Pos], "&lt;"&amp;A54)</f>
        <v>65</v>
      </c>
      <c r="E53">
        <f>COUNTIFS(Table2[Local IntensStDev Neg], "&gt;="&amp;A53, Table2[Local IntensStDev Neg], "&lt;"&amp;A54)</f>
        <v>0</v>
      </c>
    </row>
    <row r="54" spans="1:21" x14ac:dyDescent="0.25">
      <c r="A54">
        <v>53</v>
      </c>
      <c r="B54">
        <f>COUNTIFS(Table2[Local IntensMean Pos], "&gt;="&amp;A54, Table2[Local IntensMean Pos], "&lt;"&amp;A55)</f>
        <v>74</v>
      </c>
      <c r="C54">
        <f>COUNTIFS(Table2[Local IntensMean Neg], "&gt;="&amp;A54, Table2[Local IntensMean Neg], "&lt;"&amp;A55)</f>
        <v>0</v>
      </c>
      <c r="D54">
        <f>COUNTIFS(Table2[Local IntensStDev Pos], "&gt;="&amp;A54, Table2[Local IntensStDev Pos], "&lt;"&amp;A55)</f>
        <v>57</v>
      </c>
      <c r="E54">
        <f>COUNTIFS(Table2[Local IntensStDev Neg], "&gt;="&amp;A54, Table2[Local IntensStDev Neg], "&lt;"&amp;A55)</f>
        <v>0</v>
      </c>
      <c r="Q54" s="17"/>
      <c r="U54" s="17"/>
    </row>
    <row r="55" spans="1:21" x14ac:dyDescent="0.25">
      <c r="A55">
        <v>54</v>
      </c>
      <c r="B55">
        <f>COUNTIFS(Table2[Local IntensMean Pos], "&gt;="&amp;A55, Table2[Local IntensMean Pos], "&lt;"&amp;A56)</f>
        <v>84</v>
      </c>
      <c r="C55">
        <f>COUNTIFS(Table2[Local IntensMean Neg], "&gt;="&amp;A55, Table2[Local IntensMean Neg], "&lt;"&amp;A56)</f>
        <v>0</v>
      </c>
      <c r="D55">
        <f>COUNTIFS(Table2[Local IntensStDev Pos], "&gt;="&amp;A55, Table2[Local IntensStDev Pos], "&lt;"&amp;A56)</f>
        <v>37</v>
      </c>
      <c r="E55">
        <f>COUNTIFS(Table2[Local IntensStDev Neg], "&gt;="&amp;A55, Table2[Local IntensStDev Neg], "&lt;"&amp;A56)</f>
        <v>0</v>
      </c>
    </row>
    <row r="56" spans="1:21" x14ac:dyDescent="0.25">
      <c r="A56">
        <v>55</v>
      </c>
      <c r="B56">
        <f>COUNTIFS(Table2[Local IntensMean Pos], "&gt;="&amp;A56, Table2[Local IntensMean Pos], "&lt;"&amp;A57)</f>
        <v>84</v>
      </c>
      <c r="C56">
        <f>COUNTIFS(Table2[Local IntensMean Neg], "&gt;="&amp;A56, Table2[Local IntensMean Neg], "&lt;"&amp;A57)</f>
        <v>0</v>
      </c>
      <c r="D56">
        <f>COUNTIFS(Table2[Local IntensStDev Pos], "&gt;="&amp;A56, Table2[Local IntensStDev Pos], "&lt;"&amp;A57)</f>
        <v>45</v>
      </c>
      <c r="E56">
        <f>COUNTIFS(Table2[Local IntensStDev Neg], "&gt;="&amp;A56, Table2[Local IntensStDev Neg], "&lt;"&amp;A57)</f>
        <v>0</v>
      </c>
    </row>
    <row r="57" spans="1:21" x14ac:dyDescent="0.25">
      <c r="A57">
        <v>56</v>
      </c>
      <c r="B57">
        <f>COUNTIFS(Table2[Local IntensMean Pos], "&gt;="&amp;A57, Table2[Local IntensMean Pos], "&lt;"&amp;A58)</f>
        <v>86</v>
      </c>
      <c r="C57">
        <f>COUNTIFS(Table2[Local IntensMean Neg], "&gt;="&amp;A57, Table2[Local IntensMean Neg], "&lt;"&amp;A58)</f>
        <v>0</v>
      </c>
      <c r="D57">
        <f>COUNTIFS(Table2[Local IntensStDev Pos], "&gt;="&amp;A57, Table2[Local IntensStDev Pos], "&lt;"&amp;A58)</f>
        <v>31</v>
      </c>
      <c r="E57">
        <f>COUNTIFS(Table2[Local IntensStDev Neg], "&gt;="&amp;A57, Table2[Local IntensStDev Neg], "&lt;"&amp;A58)</f>
        <v>0</v>
      </c>
    </row>
    <row r="58" spans="1:21" x14ac:dyDescent="0.25">
      <c r="A58">
        <v>57</v>
      </c>
      <c r="B58">
        <f>COUNTIFS(Table2[Local IntensMean Pos], "&gt;="&amp;A58, Table2[Local IntensMean Pos], "&lt;"&amp;A59)</f>
        <v>92</v>
      </c>
      <c r="C58">
        <f>COUNTIFS(Table2[Local IntensMean Neg], "&gt;="&amp;A58, Table2[Local IntensMean Neg], "&lt;"&amp;A59)</f>
        <v>1</v>
      </c>
      <c r="D58">
        <f>COUNTIFS(Table2[Local IntensStDev Pos], "&gt;="&amp;A58, Table2[Local IntensStDev Pos], "&lt;"&amp;A59)</f>
        <v>30</v>
      </c>
      <c r="E58">
        <f>COUNTIFS(Table2[Local IntensStDev Neg], "&gt;="&amp;A58, Table2[Local IntensStDev Neg], "&lt;"&amp;A59)</f>
        <v>0</v>
      </c>
    </row>
    <row r="59" spans="1:21" x14ac:dyDescent="0.25">
      <c r="A59">
        <v>58</v>
      </c>
      <c r="B59">
        <f>COUNTIFS(Table2[Local IntensMean Pos], "&gt;="&amp;A59, Table2[Local IntensMean Pos], "&lt;"&amp;A60)</f>
        <v>81</v>
      </c>
      <c r="C59">
        <f>COUNTIFS(Table2[Local IntensMean Neg], "&gt;="&amp;A59, Table2[Local IntensMean Neg], "&lt;"&amp;A60)</f>
        <v>0</v>
      </c>
      <c r="D59">
        <f>COUNTIFS(Table2[Local IntensStDev Pos], "&gt;="&amp;A59, Table2[Local IntensStDev Pos], "&lt;"&amp;A60)</f>
        <v>16</v>
      </c>
      <c r="E59">
        <f>COUNTIFS(Table2[Local IntensStDev Neg], "&gt;="&amp;A59, Table2[Local IntensStDev Neg], "&lt;"&amp;A60)</f>
        <v>0</v>
      </c>
    </row>
    <row r="60" spans="1:21" x14ac:dyDescent="0.25">
      <c r="A60">
        <v>59</v>
      </c>
      <c r="B60">
        <f>COUNTIFS(Table2[Local IntensMean Pos], "&gt;="&amp;A60, Table2[Local IntensMean Pos], "&lt;"&amp;A61)</f>
        <v>99</v>
      </c>
      <c r="C60">
        <f>COUNTIFS(Table2[Local IntensMean Neg], "&gt;="&amp;A60, Table2[Local IntensMean Neg], "&lt;"&amp;A61)</f>
        <v>0</v>
      </c>
      <c r="D60">
        <f>COUNTIFS(Table2[Local IntensStDev Pos], "&gt;="&amp;A60, Table2[Local IntensStDev Pos], "&lt;"&amp;A61)</f>
        <v>16</v>
      </c>
      <c r="E60">
        <f>COUNTIFS(Table2[Local IntensStDev Neg], "&gt;="&amp;A60, Table2[Local IntensStDev Neg], "&lt;"&amp;A61)</f>
        <v>0</v>
      </c>
    </row>
    <row r="61" spans="1:21" x14ac:dyDescent="0.25">
      <c r="A61">
        <v>60</v>
      </c>
      <c r="B61">
        <f>COUNTIFS(Table2[Local IntensMean Pos], "&gt;="&amp;A61, Table2[Local IntensMean Pos], "&lt;"&amp;A62)</f>
        <v>90</v>
      </c>
      <c r="C61">
        <f>COUNTIFS(Table2[Local IntensMean Neg], "&gt;="&amp;A61, Table2[Local IntensMean Neg], "&lt;"&amp;A62)</f>
        <v>0</v>
      </c>
      <c r="D61">
        <f>COUNTIFS(Table2[Local IntensStDev Pos], "&gt;="&amp;A61, Table2[Local IntensStDev Pos], "&lt;"&amp;A62)</f>
        <v>18</v>
      </c>
      <c r="E61">
        <f>COUNTIFS(Table2[Local IntensStDev Neg], "&gt;="&amp;A61, Table2[Local IntensStDev Neg], "&lt;"&amp;A62)</f>
        <v>0</v>
      </c>
      <c r="P61" s="29"/>
      <c r="T61" s="29"/>
    </row>
    <row r="62" spans="1:21" x14ac:dyDescent="0.25">
      <c r="A62">
        <v>61</v>
      </c>
      <c r="B62">
        <f>COUNTIFS(Table2[Local IntensMean Pos], "&gt;="&amp;A62, Table2[Local IntensMean Pos], "&lt;"&amp;A63)</f>
        <v>104</v>
      </c>
      <c r="C62">
        <f>COUNTIFS(Table2[Local IntensMean Neg], "&gt;="&amp;A62, Table2[Local IntensMean Neg], "&lt;"&amp;A63)</f>
        <v>1</v>
      </c>
      <c r="D62">
        <f>COUNTIFS(Table2[Local IntensStDev Pos], "&gt;="&amp;A62, Table2[Local IntensStDev Pos], "&lt;"&amp;A63)</f>
        <v>9</v>
      </c>
      <c r="E62">
        <f>COUNTIFS(Table2[Local IntensStDev Neg], "&gt;="&amp;A62, Table2[Local IntensStDev Neg], "&lt;"&amp;A63)</f>
        <v>0</v>
      </c>
      <c r="P62" s="29"/>
      <c r="T62" s="29"/>
    </row>
    <row r="63" spans="1:21" x14ac:dyDescent="0.25">
      <c r="A63">
        <v>62</v>
      </c>
      <c r="B63">
        <f>COUNTIFS(Table2[Local IntensMean Pos], "&gt;="&amp;A63, Table2[Local IntensMean Pos], "&lt;"&amp;A64)</f>
        <v>75</v>
      </c>
      <c r="C63">
        <f>COUNTIFS(Table2[Local IntensMean Neg], "&gt;="&amp;A63, Table2[Local IntensMean Neg], "&lt;"&amp;A64)</f>
        <v>3</v>
      </c>
      <c r="D63">
        <f>COUNTIFS(Table2[Local IntensStDev Pos], "&gt;="&amp;A63, Table2[Local IntensStDev Pos], "&lt;"&amp;A64)</f>
        <v>5</v>
      </c>
      <c r="E63">
        <f>COUNTIFS(Table2[Local IntensStDev Neg], "&gt;="&amp;A63, Table2[Local IntensStDev Neg], "&lt;"&amp;A64)</f>
        <v>0</v>
      </c>
    </row>
    <row r="64" spans="1:21" x14ac:dyDescent="0.25">
      <c r="A64">
        <v>63</v>
      </c>
      <c r="B64">
        <f>COUNTIFS(Table2[Local IntensMean Pos], "&gt;="&amp;A64, Table2[Local IntensMean Pos], "&lt;"&amp;A65)</f>
        <v>75</v>
      </c>
      <c r="C64">
        <f>COUNTIFS(Table2[Local IntensMean Neg], "&gt;="&amp;A64, Table2[Local IntensMean Neg], "&lt;"&amp;A65)</f>
        <v>0</v>
      </c>
      <c r="D64">
        <f>COUNTIFS(Table2[Local IntensStDev Pos], "&gt;="&amp;A64, Table2[Local IntensStDev Pos], "&lt;"&amp;A65)</f>
        <v>4</v>
      </c>
      <c r="E64">
        <f>COUNTIFS(Table2[Local IntensStDev Neg], "&gt;="&amp;A64, Table2[Local IntensStDev Neg], "&lt;"&amp;A65)</f>
        <v>0</v>
      </c>
    </row>
    <row r="65" spans="1:5" x14ac:dyDescent="0.25">
      <c r="A65">
        <v>64</v>
      </c>
      <c r="B65">
        <f>COUNTIFS(Table2[Local IntensMean Pos], "&gt;="&amp;A65, Table2[Local IntensMean Pos], "&lt;"&amp;A66)</f>
        <v>66</v>
      </c>
      <c r="C65">
        <f>COUNTIFS(Table2[Local IntensMean Neg], "&gt;="&amp;A65, Table2[Local IntensMean Neg], "&lt;"&amp;A66)</f>
        <v>0</v>
      </c>
      <c r="D65">
        <f>COUNTIFS(Table2[Local IntensStDev Pos], "&gt;="&amp;A65, Table2[Local IntensStDev Pos], "&lt;"&amp;A66)</f>
        <v>3</v>
      </c>
      <c r="E65">
        <f>COUNTIFS(Table2[Local IntensStDev Neg], "&gt;="&amp;A65, Table2[Local IntensStDev Neg], "&lt;"&amp;A66)</f>
        <v>0</v>
      </c>
    </row>
    <row r="66" spans="1:5" x14ac:dyDescent="0.25">
      <c r="A66">
        <v>65</v>
      </c>
      <c r="B66">
        <f>COUNTIFS(Table2[Local IntensMean Pos], "&gt;="&amp;A66, Table2[Local IntensMean Pos], "&lt;"&amp;A67)</f>
        <v>75</v>
      </c>
      <c r="C66">
        <f>COUNTIFS(Table2[Local IntensMean Neg], "&gt;="&amp;A66, Table2[Local IntensMean Neg], "&lt;"&amp;A67)</f>
        <v>0</v>
      </c>
      <c r="D66">
        <f>COUNTIFS(Table2[Local IntensStDev Pos], "&gt;="&amp;A66, Table2[Local IntensStDev Pos], "&lt;"&amp;A67)</f>
        <v>1</v>
      </c>
      <c r="E66">
        <f>COUNTIFS(Table2[Local IntensStDev Neg], "&gt;="&amp;A66, Table2[Local IntensStDev Neg], "&lt;"&amp;A67)</f>
        <v>0</v>
      </c>
    </row>
    <row r="67" spans="1:5" x14ac:dyDescent="0.25">
      <c r="A67">
        <v>66</v>
      </c>
      <c r="B67">
        <f>COUNTIFS(Table2[Local IntensMean Pos], "&gt;="&amp;A67, Table2[Local IntensMean Pos], "&lt;"&amp;A68)</f>
        <v>65</v>
      </c>
      <c r="C67">
        <f>COUNTIFS(Table2[Local IntensMean Neg], "&gt;="&amp;A67, Table2[Local IntensMean Neg], "&lt;"&amp;A68)</f>
        <v>0</v>
      </c>
      <c r="D67">
        <f>COUNTIFS(Table2[Local IntensStDev Pos], "&gt;="&amp;A67, Table2[Local IntensStDev Pos], "&lt;"&amp;A68)</f>
        <v>0</v>
      </c>
      <c r="E67">
        <f>COUNTIFS(Table2[Local IntensStDev Neg], "&gt;="&amp;A67, Table2[Local IntensStDev Neg], "&lt;"&amp;A68)</f>
        <v>0</v>
      </c>
    </row>
    <row r="68" spans="1:5" x14ac:dyDescent="0.25">
      <c r="A68">
        <v>67</v>
      </c>
      <c r="B68">
        <f>COUNTIFS(Table2[Local IntensMean Pos], "&gt;="&amp;A68, Table2[Local IntensMean Pos], "&lt;"&amp;A69)</f>
        <v>81</v>
      </c>
      <c r="C68">
        <f>COUNTIFS(Table2[Local IntensMean Neg], "&gt;="&amp;A68, Table2[Local IntensMean Neg], "&lt;"&amp;A69)</f>
        <v>0</v>
      </c>
      <c r="D68">
        <f>COUNTIFS(Table2[Local IntensStDev Pos], "&gt;="&amp;A68, Table2[Local IntensStDev Pos], "&lt;"&amp;A69)</f>
        <v>0</v>
      </c>
      <c r="E68">
        <f>COUNTIFS(Table2[Local IntensStDev Neg], "&gt;="&amp;A68, Table2[Local IntensStDev Neg], "&lt;"&amp;A69)</f>
        <v>0</v>
      </c>
    </row>
    <row r="69" spans="1:5" x14ac:dyDescent="0.25">
      <c r="A69">
        <v>68</v>
      </c>
      <c r="B69">
        <f>COUNTIFS(Table2[Local IntensMean Pos], "&gt;="&amp;A69, Table2[Local IntensMean Pos], "&lt;"&amp;A70)</f>
        <v>78</v>
      </c>
      <c r="C69">
        <f>COUNTIFS(Table2[Local IntensMean Neg], "&gt;="&amp;A69, Table2[Local IntensMean Neg], "&lt;"&amp;A70)</f>
        <v>0</v>
      </c>
      <c r="D69">
        <f>COUNTIFS(Table2[Local IntensStDev Pos], "&gt;="&amp;A69, Table2[Local IntensStDev Pos], "&lt;"&amp;A70)</f>
        <v>0</v>
      </c>
      <c r="E69">
        <f>COUNTIFS(Table2[Local IntensStDev Neg], "&gt;="&amp;A69, Table2[Local IntensStDev Neg], "&lt;"&amp;A70)</f>
        <v>0</v>
      </c>
    </row>
    <row r="70" spans="1:5" x14ac:dyDescent="0.25">
      <c r="A70">
        <v>69</v>
      </c>
      <c r="B70">
        <f>COUNTIFS(Table2[Local IntensMean Pos], "&gt;="&amp;A70, Table2[Local IntensMean Pos], "&lt;"&amp;A71)</f>
        <v>77</v>
      </c>
      <c r="C70">
        <f>COUNTIFS(Table2[Local IntensMean Neg], "&gt;="&amp;A70, Table2[Local IntensMean Neg], "&lt;"&amp;A71)</f>
        <v>0</v>
      </c>
      <c r="D70">
        <f>COUNTIFS(Table2[Local IntensStDev Pos], "&gt;="&amp;A70, Table2[Local IntensStDev Pos], "&lt;"&amp;A71)</f>
        <v>1</v>
      </c>
      <c r="E70">
        <f>COUNTIFS(Table2[Local IntensStDev Neg], "&gt;="&amp;A70, Table2[Local IntensStDev Neg], "&lt;"&amp;A71)</f>
        <v>0</v>
      </c>
    </row>
    <row r="71" spans="1:5" x14ac:dyDescent="0.25">
      <c r="A71">
        <v>70</v>
      </c>
      <c r="B71">
        <f>COUNTIFS(Table2[Local IntensMean Pos], "&gt;="&amp;A71, Table2[Local IntensMean Pos], "&lt;"&amp;A72)</f>
        <v>49</v>
      </c>
      <c r="C71">
        <f>COUNTIFS(Table2[Local IntensMean Neg], "&gt;="&amp;A71, Table2[Local IntensMean Neg], "&lt;"&amp;A72)</f>
        <v>0</v>
      </c>
      <c r="D71">
        <f>COUNTIFS(Table2[Local IntensStDev Pos], "&gt;="&amp;A71, Table2[Local IntensStDev Pos], "&lt;"&amp;A72)</f>
        <v>0</v>
      </c>
      <c r="E71">
        <f>COUNTIFS(Table2[Local IntensStDev Neg], "&gt;="&amp;A71, Table2[Local IntensStDev Neg], "&lt;"&amp;A72)</f>
        <v>0</v>
      </c>
    </row>
    <row r="72" spans="1:5" x14ac:dyDescent="0.25">
      <c r="A72">
        <v>71</v>
      </c>
      <c r="B72">
        <f>COUNTIFS(Table2[Local IntensMean Pos], "&gt;="&amp;A72, Table2[Local IntensMean Pos], "&lt;"&amp;A73)</f>
        <v>58</v>
      </c>
      <c r="C72">
        <f>COUNTIFS(Table2[Local IntensMean Neg], "&gt;="&amp;A72, Table2[Local IntensMean Neg], "&lt;"&amp;A73)</f>
        <v>1</v>
      </c>
      <c r="D72">
        <f>COUNTIFS(Table2[Local IntensStDev Pos], "&gt;="&amp;A72, Table2[Local IntensStDev Pos], "&lt;"&amp;A73)</f>
        <v>0</v>
      </c>
      <c r="E72">
        <f>COUNTIFS(Table2[Local IntensStDev Neg], "&gt;="&amp;A72, Table2[Local IntensStDev Neg], "&lt;"&amp;A73)</f>
        <v>0</v>
      </c>
    </row>
    <row r="73" spans="1:5" x14ac:dyDescent="0.25">
      <c r="A73">
        <v>72</v>
      </c>
      <c r="B73">
        <f>COUNTIFS(Table2[Local IntensMean Pos], "&gt;="&amp;A73, Table2[Local IntensMean Pos], "&lt;"&amp;A74)</f>
        <v>58</v>
      </c>
      <c r="C73">
        <f>COUNTIFS(Table2[Local IntensMean Neg], "&gt;="&amp;A73, Table2[Local IntensMean Neg], "&lt;"&amp;A74)</f>
        <v>0</v>
      </c>
      <c r="D73">
        <f>COUNTIFS(Table2[Local IntensStDev Pos], "&gt;="&amp;A73, Table2[Local IntensStDev Pos], "&lt;"&amp;A74)</f>
        <v>0</v>
      </c>
      <c r="E73">
        <f>COUNTIFS(Table2[Local IntensStDev Neg], "&gt;="&amp;A73, Table2[Local IntensStDev Neg], "&lt;"&amp;A74)</f>
        <v>0</v>
      </c>
    </row>
    <row r="74" spans="1:5" x14ac:dyDescent="0.25">
      <c r="A74">
        <v>73</v>
      </c>
      <c r="B74">
        <f>COUNTIFS(Table2[Local IntensMean Pos], "&gt;="&amp;A74, Table2[Local IntensMean Pos], "&lt;"&amp;A75)</f>
        <v>64</v>
      </c>
      <c r="C74">
        <f>COUNTIFS(Table2[Local IntensMean Neg], "&gt;="&amp;A74, Table2[Local IntensMean Neg], "&lt;"&amp;A75)</f>
        <v>2</v>
      </c>
      <c r="D74">
        <f>COUNTIFS(Table2[Local IntensStDev Pos], "&gt;="&amp;A74, Table2[Local IntensStDev Pos], "&lt;"&amp;A75)</f>
        <v>0</v>
      </c>
      <c r="E74">
        <f>COUNTIFS(Table2[Local IntensStDev Neg], "&gt;="&amp;A74, Table2[Local IntensStDev Neg], "&lt;"&amp;A75)</f>
        <v>0</v>
      </c>
    </row>
    <row r="75" spans="1:5" x14ac:dyDescent="0.25">
      <c r="A75">
        <v>74</v>
      </c>
      <c r="B75">
        <f>COUNTIFS(Table2[Local IntensMean Pos], "&gt;="&amp;A75, Table2[Local IntensMean Pos], "&lt;"&amp;A76)</f>
        <v>60</v>
      </c>
      <c r="C75">
        <f>COUNTIFS(Table2[Local IntensMean Neg], "&gt;="&amp;A75, Table2[Local IntensMean Neg], "&lt;"&amp;A76)</f>
        <v>0</v>
      </c>
      <c r="D75">
        <f>COUNTIFS(Table2[Local IntensStDev Pos], "&gt;="&amp;A75, Table2[Local IntensStDev Pos], "&lt;"&amp;A76)</f>
        <v>0</v>
      </c>
      <c r="E75">
        <f>COUNTIFS(Table2[Local IntensStDev Neg], "&gt;="&amp;A75, Table2[Local IntensStDev Neg], "&lt;"&amp;A76)</f>
        <v>0</v>
      </c>
    </row>
    <row r="76" spans="1:5" x14ac:dyDescent="0.25">
      <c r="A76">
        <v>75</v>
      </c>
      <c r="B76">
        <f>COUNTIFS(Table2[Local IntensMean Pos], "&gt;="&amp;A76, Table2[Local IntensMean Pos], "&lt;"&amp;A77)</f>
        <v>49</v>
      </c>
      <c r="C76">
        <f>COUNTIFS(Table2[Local IntensMean Neg], "&gt;="&amp;A76, Table2[Local IntensMean Neg], "&lt;"&amp;A77)</f>
        <v>0</v>
      </c>
      <c r="D76">
        <f>COUNTIFS(Table2[Local IntensStDev Pos], "&gt;="&amp;A76, Table2[Local IntensStDev Pos], "&lt;"&amp;A77)</f>
        <v>0</v>
      </c>
      <c r="E76">
        <f>COUNTIFS(Table2[Local IntensStDev Neg], "&gt;="&amp;A76, Table2[Local IntensStDev Neg], "&lt;"&amp;A77)</f>
        <v>0</v>
      </c>
    </row>
    <row r="77" spans="1:5" x14ac:dyDescent="0.25">
      <c r="A77">
        <v>76</v>
      </c>
      <c r="B77">
        <f>COUNTIFS(Table2[Local IntensMean Pos], "&gt;="&amp;A77, Table2[Local IntensMean Pos], "&lt;"&amp;A78)</f>
        <v>36</v>
      </c>
      <c r="C77">
        <f>COUNTIFS(Table2[Local IntensMean Neg], "&gt;="&amp;A77, Table2[Local IntensMean Neg], "&lt;"&amp;A78)</f>
        <v>2</v>
      </c>
      <c r="D77">
        <f>COUNTIFS(Table2[Local IntensStDev Pos], "&gt;="&amp;A77, Table2[Local IntensStDev Pos], "&lt;"&amp;A78)</f>
        <v>0</v>
      </c>
      <c r="E77">
        <f>COUNTIFS(Table2[Local IntensStDev Neg], "&gt;="&amp;A77, Table2[Local IntensStDev Neg], "&lt;"&amp;A78)</f>
        <v>0</v>
      </c>
    </row>
    <row r="78" spans="1:5" x14ac:dyDescent="0.25">
      <c r="A78">
        <v>77</v>
      </c>
      <c r="B78">
        <f>COUNTIFS(Table2[Local IntensMean Pos], "&gt;="&amp;A78, Table2[Local IntensMean Pos], "&lt;"&amp;A79)</f>
        <v>65</v>
      </c>
      <c r="C78">
        <f>COUNTIFS(Table2[Local IntensMean Neg], "&gt;="&amp;A78, Table2[Local IntensMean Neg], "&lt;"&amp;A79)</f>
        <v>3</v>
      </c>
      <c r="D78">
        <f>COUNTIFS(Table2[Local IntensStDev Pos], "&gt;="&amp;A78, Table2[Local IntensStDev Pos], "&lt;"&amp;A79)</f>
        <v>0</v>
      </c>
      <c r="E78">
        <f>COUNTIFS(Table2[Local IntensStDev Neg], "&gt;="&amp;A78, Table2[Local IntensStDev Neg], "&lt;"&amp;A79)</f>
        <v>0</v>
      </c>
    </row>
    <row r="79" spans="1:5" x14ac:dyDescent="0.25">
      <c r="A79">
        <v>78</v>
      </c>
      <c r="B79">
        <f>COUNTIFS(Table2[Local IntensMean Pos], "&gt;="&amp;A79, Table2[Local IntensMean Pos], "&lt;"&amp;A80)</f>
        <v>51</v>
      </c>
      <c r="C79">
        <f>COUNTIFS(Table2[Local IntensMean Neg], "&gt;="&amp;A79, Table2[Local IntensMean Neg], "&lt;"&amp;A80)</f>
        <v>3</v>
      </c>
      <c r="D79">
        <f>COUNTIFS(Table2[Local IntensStDev Pos], "&gt;="&amp;A79, Table2[Local IntensStDev Pos], "&lt;"&amp;A80)</f>
        <v>0</v>
      </c>
      <c r="E79">
        <f>COUNTIFS(Table2[Local IntensStDev Neg], "&gt;="&amp;A79, Table2[Local IntensStDev Neg], "&lt;"&amp;A80)</f>
        <v>0</v>
      </c>
    </row>
    <row r="80" spans="1:5" x14ac:dyDescent="0.25">
      <c r="A80">
        <v>79</v>
      </c>
      <c r="B80">
        <f>COUNTIFS(Table2[Local IntensMean Pos], "&gt;="&amp;A80, Table2[Local IntensMean Pos], "&lt;"&amp;A81)</f>
        <v>64</v>
      </c>
      <c r="C80">
        <f>COUNTIFS(Table2[Local IntensMean Neg], "&gt;="&amp;A80, Table2[Local IntensMean Neg], "&lt;"&amp;A81)</f>
        <v>3</v>
      </c>
      <c r="D80">
        <f>COUNTIFS(Table2[Local IntensStDev Pos], "&gt;="&amp;A80, Table2[Local IntensStDev Pos], "&lt;"&amp;A81)</f>
        <v>0</v>
      </c>
      <c r="E80">
        <f>COUNTIFS(Table2[Local IntensStDev Neg], "&gt;="&amp;A80, Table2[Local IntensStDev Neg], "&lt;"&amp;A81)</f>
        <v>0</v>
      </c>
    </row>
    <row r="81" spans="1:5" x14ac:dyDescent="0.25">
      <c r="A81">
        <v>80</v>
      </c>
      <c r="B81">
        <f>COUNTIFS(Table2[Local IntensMean Pos], "&gt;="&amp;A81, Table2[Local IntensMean Pos], "&lt;"&amp;A82)</f>
        <v>47</v>
      </c>
      <c r="C81">
        <f>COUNTIFS(Table2[Local IntensMean Neg], "&gt;="&amp;A81, Table2[Local IntensMean Neg], "&lt;"&amp;A82)</f>
        <v>2</v>
      </c>
      <c r="D81">
        <f>COUNTIFS(Table2[Local IntensStDev Pos], "&gt;="&amp;A81, Table2[Local IntensStDev Pos], "&lt;"&amp;A82)</f>
        <v>0</v>
      </c>
      <c r="E81">
        <f>COUNTIFS(Table2[Local IntensStDev Neg], "&gt;="&amp;A81, Table2[Local IntensStDev Neg], "&lt;"&amp;A82)</f>
        <v>0</v>
      </c>
    </row>
    <row r="82" spans="1:5" x14ac:dyDescent="0.25">
      <c r="A82">
        <v>81</v>
      </c>
      <c r="B82">
        <f>COUNTIFS(Table2[Local IntensMean Pos], "&gt;="&amp;A82, Table2[Local IntensMean Pos], "&lt;"&amp;A83)</f>
        <v>49</v>
      </c>
      <c r="C82">
        <f>COUNTIFS(Table2[Local IntensMean Neg], "&gt;="&amp;A82, Table2[Local IntensMean Neg], "&lt;"&amp;A83)</f>
        <v>4</v>
      </c>
      <c r="D82">
        <f>COUNTIFS(Table2[Local IntensStDev Pos], "&gt;="&amp;A82, Table2[Local IntensStDev Pos], "&lt;"&amp;A83)</f>
        <v>0</v>
      </c>
      <c r="E82">
        <f>COUNTIFS(Table2[Local IntensStDev Neg], "&gt;="&amp;A82, Table2[Local IntensStDev Neg], "&lt;"&amp;A83)</f>
        <v>0</v>
      </c>
    </row>
    <row r="83" spans="1:5" x14ac:dyDescent="0.25">
      <c r="A83">
        <v>82</v>
      </c>
      <c r="B83">
        <f>COUNTIFS(Table2[Local IntensMean Pos], "&gt;="&amp;A83, Table2[Local IntensMean Pos], "&lt;"&amp;A84)</f>
        <v>32</v>
      </c>
      <c r="C83">
        <f>COUNTIFS(Table2[Local IntensMean Neg], "&gt;="&amp;A83, Table2[Local IntensMean Neg], "&lt;"&amp;A84)</f>
        <v>2</v>
      </c>
      <c r="D83">
        <f>COUNTIFS(Table2[Local IntensStDev Pos], "&gt;="&amp;A83, Table2[Local IntensStDev Pos], "&lt;"&amp;A84)</f>
        <v>0</v>
      </c>
      <c r="E83">
        <f>COUNTIFS(Table2[Local IntensStDev Neg], "&gt;="&amp;A83, Table2[Local IntensStDev Neg], "&lt;"&amp;A84)</f>
        <v>0</v>
      </c>
    </row>
    <row r="84" spans="1:5" x14ac:dyDescent="0.25">
      <c r="A84">
        <v>83</v>
      </c>
      <c r="B84">
        <f>COUNTIFS(Table2[Local IntensMean Pos], "&gt;="&amp;A84, Table2[Local IntensMean Pos], "&lt;"&amp;A85)</f>
        <v>40</v>
      </c>
      <c r="C84">
        <f>COUNTIFS(Table2[Local IntensMean Neg], "&gt;="&amp;A84, Table2[Local IntensMean Neg], "&lt;"&amp;A85)</f>
        <v>4</v>
      </c>
      <c r="D84">
        <f>COUNTIFS(Table2[Local IntensStDev Pos], "&gt;="&amp;A84, Table2[Local IntensStDev Pos], "&lt;"&amp;A85)</f>
        <v>0</v>
      </c>
      <c r="E84">
        <f>COUNTIFS(Table2[Local IntensStDev Neg], "&gt;="&amp;A84, Table2[Local IntensStDev Neg], "&lt;"&amp;A85)</f>
        <v>0</v>
      </c>
    </row>
    <row r="85" spans="1:5" x14ac:dyDescent="0.25">
      <c r="A85">
        <v>84</v>
      </c>
      <c r="B85">
        <f>COUNTIFS(Table2[Local IntensMean Pos], "&gt;="&amp;A85, Table2[Local IntensMean Pos], "&lt;"&amp;A86)</f>
        <v>43</v>
      </c>
      <c r="C85">
        <f>COUNTIFS(Table2[Local IntensMean Neg], "&gt;="&amp;A85, Table2[Local IntensMean Neg], "&lt;"&amp;A86)</f>
        <v>0</v>
      </c>
      <c r="D85">
        <f>COUNTIFS(Table2[Local IntensStDev Pos], "&gt;="&amp;A85, Table2[Local IntensStDev Pos], "&lt;"&amp;A86)</f>
        <v>0</v>
      </c>
      <c r="E85">
        <f>COUNTIFS(Table2[Local IntensStDev Neg], "&gt;="&amp;A85, Table2[Local IntensStDev Neg], "&lt;"&amp;A86)</f>
        <v>0</v>
      </c>
    </row>
    <row r="86" spans="1:5" x14ac:dyDescent="0.25">
      <c r="A86">
        <v>85</v>
      </c>
      <c r="B86">
        <f>COUNTIFS(Table2[Local IntensMean Pos], "&gt;="&amp;A86, Table2[Local IntensMean Pos], "&lt;"&amp;A87)</f>
        <v>48</v>
      </c>
      <c r="C86">
        <f>COUNTIFS(Table2[Local IntensMean Neg], "&gt;="&amp;A86, Table2[Local IntensMean Neg], "&lt;"&amp;A87)</f>
        <v>2</v>
      </c>
      <c r="D86">
        <f>COUNTIFS(Table2[Local IntensStDev Pos], "&gt;="&amp;A86, Table2[Local IntensStDev Pos], "&lt;"&amp;A87)</f>
        <v>0</v>
      </c>
      <c r="E86">
        <f>COUNTIFS(Table2[Local IntensStDev Neg], "&gt;="&amp;A86, Table2[Local IntensStDev Neg], "&lt;"&amp;A87)</f>
        <v>0</v>
      </c>
    </row>
    <row r="87" spans="1:5" x14ac:dyDescent="0.25">
      <c r="A87">
        <v>86</v>
      </c>
      <c r="B87">
        <f>COUNTIFS(Table2[Local IntensMean Pos], "&gt;="&amp;A87, Table2[Local IntensMean Pos], "&lt;"&amp;A88)</f>
        <v>32</v>
      </c>
      <c r="C87">
        <f>COUNTIFS(Table2[Local IntensMean Neg], "&gt;="&amp;A87, Table2[Local IntensMean Neg], "&lt;"&amp;A88)</f>
        <v>2</v>
      </c>
      <c r="D87">
        <f>COUNTIFS(Table2[Local IntensStDev Pos], "&gt;="&amp;A87, Table2[Local IntensStDev Pos], "&lt;"&amp;A88)</f>
        <v>0</v>
      </c>
      <c r="E87">
        <f>COUNTIFS(Table2[Local IntensStDev Neg], "&gt;="&amp;A87, Table2[Local IntensStDev Neg], "&lt;"&amp;A88)</f>
        <v>0</v>
      </c>
    </row>
    <row r="88" spans="1:5" x14ac:dyDescent="0.25">
      <c r="A88">
        <v>87</v>
      </c>
      <c r="B88">
        <f>COUNTIFS(Table2[Local IntensMean Pos], "&gt;="&amp;A88, Table2[Local IntensMean Pos], "&lt;"&amp;A89)</f>
        <v>41</v>
      </c>
      <c r="C88">
        <f>COUNTIFS(Table2[Local IntensMean Neg], "&gt;="&amp;A88, Table2[Local IntensMean Neg], "&lt;"&amp;A89)</f>
        <v>4</v>
      </c>
      <c r="D88">
        <f>COUNTIFS(Table2[Local IntensStDev Pos], "&gt;="&amp;A88, Table2[Local IntensStDev Pos], "&lt;"&amp;A89)</f>
        <v>0</v>
      </c>
      <c r="E88">
        <f>COUNTIFS(Table2[Local IntensStDev Neg], "&gt;="&amp;A88, Table2[Local IntensStDev Neg], "&lt;"&amp;A89)</f>
        <v>0</v>
      </c>
    </row>
    <row r="89" spans="1:5" x14ac:dyDescent="0.25">
      <c r="A89">
        <v>88</v>
      </c>
      <c r="B89">
        <f>COUNTIFS(Table2[Local IntensMean Pos], "&gt;="&amp;A89, Table2[Local IntensMean Pos], "&lt;"&amp;A90)</f>
        <v>41</v>
      </c>
      <c r="C89">
        <f>COUNTIFS(Table2[Local IntensMean Neg], "&gt;="&amp;A89, Table2[Local IntensMean Neg], "&lt;"&amp;A90)</f>
        <v>0</v>
      </c>
      <c r="D89">
        <f>COUNTIFS(Table2[Local IntensStDev Pos], "&gt;="&amp;A89, Table2[Local IntensStDev Pos], "&lt;"&amp;A90)</f>
        <v>0</v>
      </c>
      <c r="E89">
        <f>COUNTIFS(Table2[Local IntensStDev Neg], "&gt;="&amp;A89, Table2[Local IntensStDev Neg], "&lt;"&amp;A90)</f>
        <v>0</v>
      </c>
    </row>
    <row r="90" spans="1:5" x14ac:dyDescent="0.25">
      <c r="A90">
        <v>89</v>
      </c>
      <c r="B90">
        <f>COUNTIFS(Table2[Local IntensMean Pos], "&gt;="&amp;A90, Table2[Local IntensMean Pos], "&lt;"&amp;A91)</f>
        <v>32</v>
      </c>
      <c r="C90">
        <f>COUNTIFS(Table2[Local IntensMean Neg], "&gt;="&amp;A90, Table2[Local IntensMean Neg], "&lt;"&amp;A91)</f>
        <v>2</v>
      </c>
      <c r="D90">
        <f>COUNTIFS(Table2[Local IntensStDev Pos], "&gt;="&amp;A90, Table2[Local IntensStDev Pos], "&lt;"&amp;A91)</f>
        <v>0</v>
      </c>
      <c r="E90">
        <f>COUNTIFS(Table2[Local IntensStDev Neg], "&gt;="&amp;A90, Table2[Local IntensStDev Neg], "&lt;"&amp;A91)</f>
        <v>0</v>
      </c>
    </row>
    <row r="91" spans="1:5" x14ac:dyDescent="0.25">
      <c r="A91">
        <v>90</v>
      </c>
      <c r="B91">
        <f>COUNTIFS(Table2[Local IntensMean Pos], "&gt;="&amp;A91, Table2[Local IntensMean Pos], "&lt;"&amp;A92)</f>
        <v>35</v>
      </c>
      <c r="C91">
        <f>COUNTIFS(Table2[Local IntensMean Neg], "&gt;="&amp;A91, Table2[Local IntensMean Neg], "&lt;"&amp;A92)</f>
        <v>5</v>
      </c>
      <c r="D91">
        <f>COUNTIFS(Table2[Local IntensStDev Pos], "&gt;="&amp;A91, Table2[Local IntensStDev Pos], "&lt;"&amp;A92)</f>
        <v>0</v>
      </c>
      <c r="E91">
        <f>COUNTIFS(Table2[Local IntensStDev Neg], "&gt;="&amp;A91, Table2[Local IntensStDev Neg], "&lt;"&amp;A92)</f>
        <v>0</v>
      </c>
    </row>
    <row r="92" spans="1:5" x14ac:dyDescent="0.25">
      <c r="A92">
        <v>91</v>
      </c>
      <c r="B92">
        <f>COUNTIFS(Table2[Local IntensMean Pos], "&gt;="&amp;A92, Table2[Local IntensMean Pos], "&lt;"&amp;A93)</f>
        <v>40</v>
      </c>
      <c r="C92">
        <f>COUNTIFS(Table2[Local IntensMean Neg], "&gt;="&amp;A92, Table2[Local IntensMean Neg], "&lt;"&amp;A93)</f>
        <v>2</v>
      </c>
      <c r="D92">
        <f>COUNTIFS(Table2[Local IntensStDev Pos], "&gt;="&amp;A92, Table2[Local IntensStDev Pos], "&lt;"&amp;A93)</f>
        <v>0</v>
      </c>
      <c r="E92">
        <f>COUNTIFS(Table2[Local IntensStDev Neg], "&gt;="&amp;A92, Table2[Local IntensStDev Neg], "&lt;"&amp;A93)</f>
        <v>0</v>
      </c>
    </row>
    <row r="93" spans="1:5" x14ac:dyDescent="0.25">
      <c r="A93">
        <v>92</v>
      </c>
      <c r="B93">
        <f>COUNTIFS(Table2[Local IntensMean Pos], "&gt;="&amp;A93, Table2[Local IntensMean Pos], "&lt;"&amp;A94)</f>
        <v>30</v>
      </c>
      <c r="C93">
        <f>COUNTIFS(Table2[Local IntensMean Neg], "&gt;="&amp;A93, Table2[Local IntensMean Neg], "&lt;"&amp;A94)</f>
        <v>5</v>
      </c>
      <c r="D93">
        <f>COUNTIFS(Table2[Local IntensStDev Pos], "&gt;="&amp;A93, Table2[Local IntensStDev Pos], "&lt;"&amp;A94)</f>
        <v>0</v>
      </c>
      <c r="E93">
        <f>COUNTIFS(Table2[Local IntensStDev Neg], "&gt;="&amp;A93, Table2[Local IntensStDev Neg], "&lt;"&amp;A94)</f>
        <v>0</v>
      </c>
    </row>
    <row r="94" spans="1:5" x14ac:dyDescent="0.25">
      <c r="A94">
        <v>93</v>
      </c>
      <c r="B94">
        <f>COUNTIFS(Table2[Local IntensMean Pos], "&gt;="&amp;A94, Table2[Local IntensMean Pos], "&lt;"&amp;A95)</f>
        <v>25</v>
      </c>
      <c r="C94">
        <f>COUNTIFS(Table2[Local IntensMean Neg], "&gt;="&amp;A94, Table2[Local IntensMean Neg], "&lt;"&amp;A95)</f>
        <v>7</v>
      </c>
      <c r="D94">
        <f>COUNTIFS(Table2[Local IntensStDev Pos], "&gt;="&amp;A94, Table2[Local IntensStDev Pos], "&lt;"&amp;A95)</f>
        <v>0</v>
      </c>
      <c r="E94">
        <f>COUNTIFS(Table2[Local IntensStDev Neg], "&gt;="&amp;A94, Table2[Local IntensStDev Neg], "&lt;"&amp;A95)</f>
        <v>0</v>
      </c>
    </row>
    <row r="95" spans="1:5" x14ac:dyDescent="0.25">
      <c r="A95">
        <v>94</v>
      </c>
      <c r="B95">
        <f>COUNTIFS(Table2[Local IntensMean Pos], "&gt;="&amp;A95, Table2[Local IntensMean Pos], "&lt;"&amp;A96)</f>
        <v>35</v>
      </c>
      <c r="C95">
        <f>COUNTIFS(Table2[Local IntensMean Neg], "&gt;="&amp;A95, Table2[Local IntensMean Neg], "&lt;"&amp;A96)</f>
        <v>2</v>
      </c>
      <c r="D95">
        <f>COUNTIFS(Table2[Local IntensStDev Pos], "&gt;="&amp;A95, Table2[Local IntensStDev Pos], "&lt;"&amp;A96)</f>
        <v>0</v>
      </c>
      <c r="E95">
        <f>COUNTIFS(Table2[Local IntensStDev Neg], "&gt;="&amp;A95, Table2[Local IntensStDev Neg], "&lt;"&amp;A96)</f>
        <v>0</v>
      </c>
    </row>
    <row r="96" spans="1:5" x14ac:dyDescent="0.25">
      <c r="A96">
        <v>95</v>
      </c>
      <c r="B96">
        <f>COUNTIFS(Table2[Local IntensMean Pos], "&gt;="&amp;A96, Table2[Local IntensMean Pos], "&lt;"&amp;A97)</f>
        <v>21</v>
      </c>
      <c r="C96">
        <f>COUNTIFS(Table2[Local IntensMean Neg], "&gt;="&amp;A96, Table2[Local IntensMean Neg], "&lt;"&amp;A97)</f>
        <v>2</v>
      </c>
      <c r="D96">
        <f>COUNTIFS(Table2[Local IntensStDev Pos], "&gt;="&amp;A96, Table2[Local IntensStDev Pos], "&lt;"&amp;A97)</f>
        <v>0</v>
      </c>
      <c r="E96">
        <f>COUNTIFS(Table2[Local IntensStDev Neg], "&gt;="&amp;A96, Table2[Local IntensStDev Neg], "&lt;"&amp;A97)</f>
        <v>0</v>
      </c>
    </row>
    <row r="97" spans="1:5" x14ac:dyDescent="0.25">
      <c r="A97">
        <v>96</v>
      </c>
      <c r="B97">
        <f>COUNTIFS(Table2[Local IntensMean Pos], "&gt;="&amp;A97, Table2[Local IntensMean Pos], "&lt;"&amp;A98)</f>
        <v>21</v>
      </c>
      <c r="C97">
        <f>COUNTIFS(Table2[Local IntensMean Neg], "&gt;="&amp;A97, Table2[Local IntensMean Neg], "&lt;"&amp;A98)</f>
        <v>4</v>
      </c>
      <c r="D97">
        <f>COUNTIFS(Table2[Local IntensStDev Pos], "&gt;="&amp;A97, Table2[Local IntensStDev Pos], "&lt;"&amp;A98)</f>
        <v>0</v>
      </c>
      <c r="E97">
        <f>COUNTIFS(Table2[Local IntensStDev Neg], "&gt;="&amp;A97, Table2[Local IntensStDev Neg], "&lt;"&amp;A98)</f>
        <v>0</v>
      </c>
    </row>
    <row r="98" spans="1:5" x14ac:dyDescent="0.25">
      <c r="A98">
        <v>97</v>
      </c>
      <c r="B98">
        <f>COUNTIFS(Table2[Local IntensMean Pos], "&gt;="&amp;A98, Table2[Local IntensMean Pos], "&lt;"&amp;A99)</f>
        <v>14</v>
      </c>
      <c r="C98">
        <f>COUNTIFS(Table2[Local IntensMean Neg], "&gt;="&amp;A98, Table2[Local IntensMean Neg], "&lt;"&amp;A99)</f>
        <v>9</v>
      </c>
      <c r="D98">
        <f>COUNTIFS(Table2[Local IntensStDev Pos], "&gt;="&amp;A98, Table2[Local IntensStDev Pos], "&lt;"&amp;A99)</f>
        <v>0</v>
      </c>
      <c r="E98">
        <f>COUNTIFS(Table2[Local IntensStDev Neg], "&gt;="&amp;A98, Table2[Local IntensStDev Neg], "&lt;"&amp;A99)</f>
        <v>0</v>
      </c>
    </row>
    <row r="99" spans="1:5" x14ac:dyDescent="0.25">
      <c r="A99">
        <v>98</v>
      </c>
      <c r="B99">
        <f>COUNTIFS(Table2[Local IntensMean Pos], "&gt;="&amp;A99, Table2[Local IntensMean Pos], "&lt;"&amp;A100)</f>
        <v>21</v>
      </c>
      <c r="C99">
        <f>COUNTIFS(Table2[Local IntensMean Neg], "&gt;="&amp;A99, Table2[Local IntensMean Neg], "&lt;"&amp;A100)</f>
        <v>7</v>
      </c>
      <c r="D99">
        <f>COUNTIFS(Table2[Local IntensStDev Pos], "&gt;="&amp;A99, Table2[Local IntensStDev Pos], "&lt;"&amp;A100)</f>
        <v>0</v>
      </c>
      <c r="E99">
        <f>COUNTIFS(Table2[Local IntensStDev Neg], "&gt;="&amp;A99, Table2[Local IntensStDev Neg], "&lt;"&amp;A100)</f>
        <v>0</v>
      </c>
    </row>
    <row r="100" spans="1:5" x14ac:dyDescent="0.25">
      <c r="A100">
        <v>99</v>
      </c>
      <c r="B100">
        <f>COUNTIFS(Table2[Local IntensMean Pos], "&gt;="&amp;A100, Table2[Local IntensMean Pos], "&lt;"&amp;A101)</f>
        <v>12</v>
      </c>
      <c r="C100">
        <f>COUNTIFS(Table2[Local IntensMean Neg], "&gt;="&amp;A100, Table2[Local IntensMean Neg], "&lt;"&amp;A101)</f>
        <v>6</v>
      </c>
      <c r="D100">
        <f>COUNTIFS(Table2[Local IntensStDev Pos], "&gt;="&amp;A100, Table2[Local IntensStDev Pos], "&lt;"&amp;A101)</f>
        <v>0</v>
      </c>
      <c r="E100">
        <f>COUNTIFS(Table2[Local IntensStDev Neg], "&gt;="&amp;A100, Table2[Local IntensStDev Neg], "&lt;"&amp;A101)</f>
        <v>0</v>
      </c>
    </row>
    <row r="101" spans="1:5" x14ac:dyDescent="0.25">
      <c r="A101">
        <v>100</v>
      </c>
      <c r="B101">
        <f>COUNTIFS(Table2[Local IntensMean Pos], "&gt;="&amp;A101, Table2[Local IntensMean Pos], "&lt;"&amp;A102)</f>
        <v>7</v>
      </c>
      <c r="C101">
        <f>COUNTIFS(Table2[Local IntensMean Neg], "&gt;="&amp;A101, Table2[Local IntensMean Neg], "&lt;"&amp;A102)</f>
        <v>6</v>
      </c>
      <c r="D101">
        <f>COUNTIFS(Table2[Local IntensStDev Pos], "&gt;="&amp;A101, Table2[Local IntensStDev Pos], "&lt;"&amp;A102)</f>
        <v>0</v>
      </c>
      <c r="E101">
        <f>COUNTIFS(Table2[Local IntensStDev Neg], "&gt;="&amp;A101, Table2[Local IntensStDev Neg], "&lt;"&amp;A102)</f>
        <v>0</v>
      </c>
    </row>
    <row r="102" spans="1:5" x14ac:dyDescent="0.25">
      <c r="A102">
        <v>101</v>
      </c>
      <c r="B102">
        <f>COUNTIFS(Table2[Local IntensMean Pos], "&gt;="&amp;A102, Table2[Local IntensMean Pos], "&lt;"&amp;A103)</f>
        <v>7</v>
      </c>
      <c r="C102">
        <f>COUNTIFS(Table2[Local IntensMean Neg], "&gt;="&amp;A102, Table2[Local IntensMean Neg], "&lt;"&amp;A103)</f>
        <v>7</v>
      </c>
      <c r="D102">
        <f>COUNTIFS(Table2[Local IntensStDev Pos], "&gt;="&amp;A102, Table2[Local IntensStDev Pos], "&lt;"&amp;A103)</f>
        <v>0</v>
      </c>
      <c r="E102">
        <f>COUNTIFS(Table2[Local IntensStDev Neg], "&gt;="&amp;A102, Table2[Local IntensStDev Neg], "&lt;"&amp;A103)</f>
        <v>0</v>
      </c>
    </row>
    <row r="103" spans="1:5" x14ac:dyDescent="0.25">
      <c r="A103">
        <v>102</v>
      </c>
      <c r="B103">
        <f>COUNTIFS(Table2[Local IntensMean Pos], "&gt;="&amp;A103, Table2[Local IntensMean Pos], "&lt;"&amp;A104)</f>
        <v>10</v>
      </c>
      <c r="C103">
        <f>COUNTIFS(Table2[Local IntensMean Neg], "&gt;="&amp;A103, Table2[Local IntensMean Neg], "&lt;"&amp;A104)</f>
        <v>8</v>
      </c>
      <c r="D103">
        <f>COUNTIFS(Table2[Local IntensStDev Pos], "&gt;="&amp;A103, Table2[Local IntensStDev Pos], "&lt;"&amp;A104)</f>
        <v>0</v>
      </c>
      <c r="E103">
        <f>COUNTIFS(Table2[Local IntensStDev Neg], "&gt;="&amp;A103, Table2[Local IntensStDev Neg], "&lt;"&amp;A104)</f>
        <v>0</v>
      </c>
    </row>
    <row r="104" spans="1:5" x14ac:dyDescent="0.25">
      <c r="A104">
        <v>103</v>
      </c>
      <c r="B104">
        <f>COUNTIFS(Table2[Local IntensMean Pos], "&gt;="&amp;A104, Table2[Local IntensMean Pos], "&lt;"&amp;A105)</f>
        <v>12</v>
      </c>
      <c r="C104">
        <f>COUNTIFS(Table2[Local IntensMean Neg], "&gt;="&amp;A104, Table2[Local IntensMean Neg], "&lt;"&amp;A105)</f>
        <v>9</v>
      </c>
      <c r="D104">
        <f>COUNTIFS(Table2[Local IntensStDev Pos], "&gt;="&amp;A104, Table2[Local IntensStDev Pos], "&lt;"&amp;A105)</f>
        <v>0</v>
      </c>
      <c r="E104">
        <f>COUNTIFS(Table2[Local IntensStDev Neg], "&gt;="&amp;A104, Table2[Local IntensStDev Neg], "&lt;"&amp;A105)</f>
        <v>0</v>
      </c>
    </row>
    <row r="105" spans="1:5" x14ac:dyDescent="0.25">
      <c r="A105">
        <v>104</v>
      </c>
      <c r="B105">
        <f>COUNTIFS(Table2[Local IntensMean Pos], "&gt;="&amp;A105, Table2[Local IntensMean Pos], "&lt;"&amp;A106)</f>
        <v>14</v>
      </c>
      <c r="C105">
        <f>COUNTIFS(Table2[Local IntensMean Neg], "&gt;="&amp;A105, Table2[Local IntensMean Neg], "&lt;"&amp;A106)</f>
        <v>10</v>
      </c>
      <c r="D105">
        <f>COUNTIFS(Table2[Local IntensStDev Pos], "&gt;="&amp;A105, Table2[Local IntensStDev Pos], "&lt;"&amp;A106)</f>
        <v>0</v>
      </c>
      <c r="E105">
        <f>COUNTIFS(Table2[Local IntensStDev Neg], "&gt;="&amp;A105, Table2[Local IntensStDev Neg], "&lt;"&amp;A106)</f>
        <v>0</v>
      </c>
    </row>
    <row r="106" spans="1:5" x14ac:dyDescent="0.25">
      <c r="A106">
        <v>105</v>
      </c>
      <c r="B106">
        <f>COUNTIFS(Table2[Local IntensMean Pos], "&gt;="&amp;A106, Table2[Local IntensMean Pos], "&lt;"&amp;A107)</f>
        <v>11</v>
      </c>
      <c r="C106">
        <f>COUNTIFS(Table2[Local IntensMean Neg], "&gt;="&amp;A106, Table2[Local IntensMean Neg], "&lt;"&amp;A107)</f>
        <v>8</v>
      </c>
      <c r="D106">
        <f>COUNTIFS(Table2[Local IntensStDev Pos], "&gt;="&amp;A106, Table2[Local IntensStDev Pos], "&lt;"&amp;A107)</f>
        <v>0</v>
      </c>
      <c r="E106">
        <f>COUNTIFS(Table2[Local IntensStDev Neg], "&gt;="&amp;A106, Table2[Local IntensStDev Neg], "&lt;"&amp;A107)</f>
        <v>0</v>
      </c>
    </row>
    <row r="107" spans="1:5" x14ac:dyDescent="0.25">
      <c r="A107">
        <v>106</v>
      </c>
      <c r="B107">
        <f>COUNTIFS(Table2[Local IntensMean Pos], "&gt;="&amp;A107, Table2[Local IntensMean Pos], "&lt;"&amp;A108)</f>
        <v>11</v>
      </c>
      <c r="C107">
        <f>COUNTIFS(Table2[Local IntensMean Neg], "&gt;="&amp;A107, Table2[Local IntensMean Neg], "&lt;"&amp;A108)</f>
        <v>9</v>
      </c>
      <c r="D107">
        <f>COUNTIFS(Table2[Local IntensStDev Pos], "&gt;="&amp;A107, Table2[Local IntensStDev Pos], "&lt;"&amp;A108)</f>
        <v>0</v>
      </c>
      <c r="E107">
        <f>COUNTIFS(Table2[Local IntensStDev Neg], "&gt;="&amp;A107, Table2[Local IntensStDev Neg], "&lt;"&amp;A108)</f>
        <v>0</v>
      </c>
    </row>
    <row r="108" spans="1:5" x14ac:dyDescent="0.25">
      <c r="A108">
        <v>107</v>
      </c>
      <c r="B108">
        <f>COUNTIFS(Table2[Local IntensMean Pos], "&gt;="&amp;A108, Table2[Local IntensMean Pos], "&lt;"&amp;A109)</f>
        <v>10</v>
      </c>
      <c r="C108">
        <f>COUNTIFS(Table2[Local IntensMean Neg], "&gt;="&amp;A108, Table2[Local IntensMean Neg], "&lt;"&amp;A109)</f>
        <v>10</v>
      </c>
      <c r="D108">
        <f>COUNTIFS(Table2[Local IntensStDev Pos], "&gt;="&amp;A108, Table2[Local IntensStDev Pos], "&lt;"&amp;A109)</f>
        <v>0</v>
      </c>
      <c r="E108">
        <f>COUNTIFS(Table2[Local IntensStDev Neg], "&gt;="&amp;A108, Table2[Local IntensStDev Neg], "&lt;"&amp;A109)</f>
        <v>0</v>
      </c>
    </row>
    <row r="109" spans="1:5" x14ac:dyDescent="0.25">
      <c r="A109">
        <v>108</v>
      </c>
      <c r="B109">
        <f>COUNTIFS(Table2[Local IntensMean Pos], "&gt;="&amp;A109, Table2[Local IntensMean Pos], "&lt;"&amp;A110)</f>
        <v>10</v>
      </c>
      <c r="C109">
        <f>COUNTIFS(Table2[Local IntensMean Neg], "&gt;="&amp;A109, Table2[Local IntensMean Neg], "&lt;"&amp;A110)</f>
        <v>11</v>
      </c>
      <c r="D109">
        <f>COUNTIFS(Table2[Local IntensStDev Pos], "&gt;="&amp;A109, Table2[Local IntensStDev Pos], "&lt;"&amp;A110)</f>
        <v>0</v>
      </c>
      <c r="E109">
        <f>COUNTIFS(Table2[Local IntensStDev Neg], "&gt;="&amp;A109, Table2[Local IntensStDev Neg], "&lt;"&amp;A110)</f>
        <v>0</v>
      </c>
    </row>
    <row r="110" spans="1:5" x14ac:dyDescent="0.25">
      <c r="A110">
        <v>109</v>
      </c>
      <c r="B110">
        <f>COUNTIFS(Table2[Local IntensMean Pos], "&gt;="&amp;A110, Table2[Local IntensMean Pos], "&lt;"&amp;A111)</f>
        <v>6</v>
      </c>
      <c r="C110">
        <f>COUNTIFS(Table2[Local IntensMean Neg], "&gt;="&amp;A110, Table2[Local IntensMean Neg], "&lt;"&amp;A111)</f>
        <v>7</v>
      </c>
      <c r="D110">
        <f>COUNTIFS(Table2[Local IntensStDev Pos], "&gt;="&amp;A110, Table2[Local IntensStDev Pos], "&lt;"&amp;A111)</f>
        <v>0</v>
      </c>
      <c r="E110">
        <f>COUNTIFS(Table2[Local IntensStDev Neg], "&gt;="&amp;A110, Table2[Local IntensStDev Neg], "&lt;"&amp;A111)</f>
        <v>0</v>
      </c>
    </row>
    <row r="111" spans="1:5" x14ac:dyDescent="0.25">
      <c r="A111">
        <v>110</v>
      </c>
      <c r="B111">
        <f>COUNTIFS(Table2[Local IntensMean Pos], "&gt;="&amp;A111, Table2[Local IntensMean Pos], "&lt;"&amp;A112)</f>
        <v>9</v>
      </c>
      <c r="C111">
        <f>COUNTIFS(Table2[Local IntensMean Neg], "&gt;="&amp;A111, Table2[Local IntensMean Neg], "&lt;"&amp;A112)</f>
        <v>22</v>
      </c>
      <c r="D111">
        <f>COUNTIFS(Table2[Local IntensStDev Pos], "&gt;="&amp;A111, Table2[Local IntensStDev Pos], "&lt;"&amp;A112)</f>
        <v>0</v>
      </c>
      <c r="E111">
        <f>COUNTIFS(Table2[Local IntensStDev Neg], "&gt;="&amp;A111, Table2[Local IntensStDev Neg], "&lt;"&amp;A112)</f>
        <v>0</v>
      </c>
    </row>
    <row r="112" spans="1:5" x14ac:dyDescent="0.25">
      <c r="A112">
        <v>111</v>
      </c>
      <c r="B112">
        <f>COUNTIFS(Table2[Local IntensMean Pos], "&gt;="&amp;A112, Table2[Local IntensMean Pos], "&lt;"&amp;A113)</f>
        <v>5</v>
      </c>
      <c r="C112">
        <f>COUNTIFS(Table2[Local IntensMean Neg], "&gt;="&amp;A112, Table2[Local IntensMean Neg], "&lt;"&amp;A113)</f>
        <v>15</v>
      </c>
      <c r="D112">
        <f>COUNTIFS(Table2[Local IntensStDev Pos], "&gt;="&amp;A112, Table2[Local IntensStDev Pos], "&lt;"&amp;A113)</f>
        <v>0</v>
      </c>
      <c r="E112">
        <f>COUNTIFS(Table2[Local IntensStDev Neg], "&gt;="&amp;A112, Table2[Local IntensStDev Neg], "&lt;"&amp;A113)</f>
        <v>0</v>
      </c>
    </row>
    <row r="113" spans="1:5" x14ac:dyDescent="0.25">
      <c r="A113">
        <v>112</v>
      </c>
      <c r="B113">
        <f>COUNTIFS(Table2[Local IntensMean Pos], "&gt;="&amp;A113, Table2[Local IntensMean Pos], "&lt;"&amp;A114)</f>
        <v>7</v>
      </c>
      <c r="C113">
        <f>COUNTIFS(Table2[Local IntensMean Neg], "&gt;="&amp;A113, Table2[Local IntensMean Neg], "&lt;"&amp;A114)</f>
        <v>8</v>
      </c>
      <c r="D113">
        <f>COUNTIFS(Table2[Local IntensStDev Pos], "&gt;="&amp;A113, Table2[Local IntensStDev Pos], "&lt;"&amp;A114)</f>
        <v>0</v>
      </c>
      <c r="E113">
        <f>COUNTIFS(Table2[Local IntensStDev Neg], "&gt;="&amp;A113, Table2[Local IntensStDev Neg], "&lt;"&amp;A114)</f>
        <v>0</v>
      </c>
    </row>
    <row r="114" spans="1:5" x14ac:dyDescent="0.25">
      <c r="A114">
        <v>113</v>
      </c>
      <c r="B114">
        <f>COUNTIFS(Table2[Local IntensMean Pos], "&gt;="&amp;A114, Table2[Local IntensMean Pos], "&lt;"&amp;A115)</f>
        <v>7</v>
      </c>
      <c r="C114">
        <f>COUNTIFS(Table2[Local IntensMean Neg], "&gt;="&amp;A114, Table2[Local IntensMean Neg], "&lt;"&amp;A115)</f>
        <v>12</v>
      </c>
      <c r="D114">
        <f>COUNTIFS(Table2[Local IntensStDev Pos], "&gt;="&amp;A114, Table2[Local IntensStDev Pos], "&lt;"&amp;A115)</f>
        <v>0</v>
      </c>
      <c r="E114">
        <f>COUNTIFS(Table2[Local IntensStDev Neg], "&gt;="&amp;A114, Table2[Local IntensStDev Neg], "&lt;"&amp;A115)</f>
        <v>0</v>
      </c>
    </row>
    <row r="115" spans="1:5" x14ac:dyDescent="0.25">
      <c r="A115">
        <v>114</v>
      </c>
      <c r="B115">
        <f>COUNTIFS(Table2[Local IntensMean Pos], "&gt;="&amp;A115, Table2[Local IntensMean Pos], "&lt;"&amp;A116)</f>
        <v>5</v>
      </c>
      <c r="C115">
        <f>COUNTIFS(Table2[Local IntensMean Neg], "&gt;="&amp;A115, Table2[Local IntensMean Neg], "&lt;"&amp;A116)</f>
        <v>17</v>
      </c>
      <c r="D115">
        <f>COUNTIFS(Table2[Local IntensStDev Pos], "&gt;="&amp;A115, Table2[Local IntensStDev Pos], "&lt;"&amp;A116)</f>
        <v>0</v>
      </c>
      <c r="E115">
        <f>COUNTIFS(Table2[Local IntensStDev Neg], "&gt;="&amp;A115, Table2[Local IntensStDev Neg], "&lt;"&amp;A116)</f>
        <v>0</v>
      </c>
    </row>
    <row r="116" spans="1:5" x14ac:dyDescent="0.25">
      <c r="A116">
        <v>115</v>
      </c>
      <c r="B116">
        <f>COUNTIFS(Table2[Local IntensMean Pos], "&gt;="&amp;A116, Table2[Local IntensMean Pos], "&lt;"&amp;A117)</f>
        <v>6</v>
      </c>
      <c r="C116">
        <f>COUNTIFS(Table2[Local IntensMean Neg], "&gt;="&amp;A116, Table2[Local IntensMean Neg], "&lt;"&amp;A117)</f>
        <v>18</v>
      </c>
      <c r="D116">
        <f>COUNTIFS(Table2[Local IntensStDev Pos], "&gt;="&amp;A116, Table2[Local IntensStDev Pos], "&lt;"&amp;A117)</f>
        <v>0</v>
      </c>
      <c r="E116">
        <f>COUNTIFS(Table2[Local IntensStDev Neg], "&gt;="&amp;A116, Table2[Local IntensStDev Neg], "&lt;"&amp;A117)</f>
        <v>0</v>
      </c>
    </row>
    <row r="117" spans="1:5" x14ac:dyDescent="0.25">
      <c r="A117">
        <v>116</v>
      </c>
      <c r="B117">
        <f>COUNTIFS(Table2[Local IntensMean Pos], "&gt;="&amp;A117, Table2[Local IntensMean Pos], "&lt;"&amp;A118)</f>
        <v>6</v>
      </c>
      <c r="C117">
        <f>COUNTIFS(Table2[Local IntensMean Neg], "&gt;="&amp;A117, Table2[Local IntensMean Neg], "&lt;"&amp;A118)</f>
        <v>9</v>
      </c>
      <c r="D117">
        <f>COUNTIFS(Table2[Local IntensStDev Pos], "&gt;="&amp;A117, Table2[Local IntensStDev Pos], "&lt;"&amp;A118)</f>
        <v>0</v>
      </c>
      <c r="E117">
        <f>COUNTIFS(Table2[Local IntensStDev Neg], "&gt;="&amp;A117, Table2[Local IntensStDev Neg], "&lt;"&amp;A118)</f>
        <v>0</v>
      </c>
    </row>
    <row r="118" spans="1:5" x14ac:dyDescent="0.25">
      <c r="A118">
        <v>117</v>
      </c>
      <c r="B118">
        <f>COUNTIFS(Table2[Local IntensMean Pos], "&gt;="&amp;A118, Table2[Local IntensMean Pos], "&lt;"&amp;A119)</f>
        <v>3</v>
      </c>
      <c r="C118">
        <f>COUNTIFS(Table2[Local IntensMean Neg], "&gt;="&amp;A118, Table2[Local IntensMean Neg], "&lt;"&amp;A119)</f>
        <v>20</v>
      </c>
      <c r="D118">
        <f>COUNTIFS(Table2[Local IntensStDev Pos], "&gt;="&amp;A118, Table2[Local IntensStDev Pos], "&lt;"&amp;A119)</f>
        <v>0</v>
      </c>
      <c r="E118">
        <f>COUNTIFS(Table2[Local IntensStDev Neg], "&gt;="&amp;A118, Table2[Local IntensStDev Neg], "&lt;"&amp;A119)</f>
        <v>0</v>
      </c>
    </row>
    <row r="119" spans="1:5" x14ac:dyDescent="0.25">
      <c r="A119">
        <v>118</v>
      </c>
      <c r="B119">
        <f>COUNTIFS(Table2[Local IntensMean Pos], "&gt;="&amp;A119, Table2[Local IntensMean Pos], "&lt;"&amp;A120)</f>
        <v>3</v>
      </c>
      <c r="C119">
        <f>COUNTIFS(Table2[Local IntensMean Neg], "&gt;="&amp;A119, Table2[Local IntensMean Neg], "&lt;"&amp;A120)</f>
        <v>21</v>
      </c>
      <c r="D119">
        <f>COUNTIFS(Table2[Local IntensStDev Pos], "&gt;="&amp;A119, Table2[Local IntensStDev Pos], "&lt;"&amp;A120)</f>
        <v>0</v>
      </c>
      <c r="E119">
        <f>COUNTIFS(Table2[Local IntensStDev Neg], "&gt;="&amp;A119, Table2[Local IntensStDev Neg], "&lt;"&amp;A120)</f>
        <v>0</v>
      </c>
    </row>
    <row r="120" spans="1:5" x14ac:dyDescent="0.25">
      <c r="A120">
        <v>119</v>
      </c>
      <c r="B120">
        <f>COUNTIFS(Table2[Local IntensMean Pos], "&gt;="&amp;A120, Table2[Local IntensMean Pos], "&lt;"&amp;A121)</f>
        <v>3</v>
      </c>
      <c r="C120">
        <f>COUNTIFS(Table2[Local IntensMean Neg], "&gt;="&amp;A120, Table2[Local IntensMean Neg], "&lt;"&amp;A121)</f>
        <v>17</v>
      </c>
      <c r="D120">
        <f>COUNTIFS(Table2[Local IntensStDev Pos], "&gt;="&amp;A120, Table2[Local IntensStDev Pos], "&lt;"&amp;A121)</f>
        <v>0</v>
      </c>
      <c r="E120">
        <f>COUNTIFS(Table2[Local IntensStDev Neg], "&gt;="&amp;A120, Table2[Local IntensStDev Neg], "&lt;"&amp;A121)</f>
        <v>0</v>
      </c>
    </row>
    <row r="121" spans="1:5" x14ac:dyDescent="0.25">
      <c r="A121">
        <v>120</v>
      </c>
      <c r="B121">
        <f>COUNTIFS(Table2[Local IntensMean Pos], "&gt;="&amp;A121, Table2[Local IntensMean Pos], "&lt;"&amp;A122)</f>
        <v>4</v>
      </c>
      <c r="C121">
        <f>COUNTIFS(Table2[Local IntensMean Neg], "&gt;="&amp;A121, Table2[Local IntensMean Neg], "&lt;"&amp;A122)</f>
        <v>18</v>
      </c>
      <c r="D121">
        <f>COUNTIFS(Table2[Local IntensStDev Pos], "&gt;="&amp;A121, Table2[Local IntensStDev Pos], "&lt;"&amp;A122)</f>
        <v>0</v>
      </c>
      <c r="E121">
        <f>COUNTIFS(Table2[Local IntensStDev Neg], "&gt;="&amp;A121, Table2[Local IntensStDev Neg], "&lt;"&amp;A122)</f>
        <v>0</v>
      </c>
    </row>
    <row r="122" spans="1:5" x14ac:dyDescent="0.25">
      <c r="A122">
        <v>121</v>
      </c>
      <c r="B122">
        <f>COUNTIFS(Table2[Local IntensMean Pos], "&gt;="&amp;A122, Table2[Local IntensMean Pos], "&lt;"&amp;A123)</f>
        <v>1</v>
      </c>
      <c r="C122">
        <f>COUNTIFS(Table2[Local IntensMean Neg], "&gt;="&amp;A122, Table2[Local IntensMean Neg], "&lt;"&amp;A123)</f>
        <v>24</v>
      </c>
      <c r="D122">
        <f>COUNTIFS(Table2[Local IntensStDev Pos], "&gt;="&amp;A122, Table2[Local IntensStDev Pos], "&lt;"&amp;A123)</f>
        <v>0</v>
      </c>
      <c r="E122">
        <f>COUNTIFS(Table2[Local IntensStDev Neg], "&gt;="&amp;A122, Table2[Local IntensStDev Neg], "&lt;"&amp;A123)</f>
        <v>0</v>
      </c>
    </row>
    <row r="123" spans="1:5" x14ac:dyDescent="0.25">
      <c r="A123">
        <v>122</v>
      </c>
      <c r="B123">
        <f>COUNTIFS(Table2[Local IntensMean Pos], "&gt;="&amp;A123, Table2[Local IntensMean Pos], "&lt;"&amp;A124)</f>
        <v>4</v>
      </c>
      <c r="C123">
        <f>COUNTIFS(Table2[Local IntensMean Neg], "&gt;="&amp;A123, Table2[Local IntensMean Neg], "&lt;"&amp;A124)</f>
        <v>15</v>
      </c>
      <c r="D123">
        <f>COUNTIFS(Table2[Local IntensStDev Pos], "&gt;="&amp;A123, Table2[Local IntensStDev Pos], "&lt;"&amp;A124)</f>
        <v>0</v>
      </c>
      <c r="E123">
        <f>COUNTIFS(Table2[Local IntensStDev Neg], "&gt;="&amp;A123, Table2[Local IntensStDev Neg], "&lt;"&amp;A124)</f>
        <v>0</v>
      </c>
    </row>
    <row r="124" spans="1:5" x14ac:dyDescent="0.25">
      <c r="A124">
        <v>123</v>
      </c>
      <c r="B124">
        <f>COUNTIFS(Table2[Local IntensMean Pos], "&gt;="&amp;A124, Table2[Local IntensMean Pos], "&lt;"&amp;A125)</f>
        <v>2</v>
      </c>
      <c r="C124">
        <f>COUNTIFS(Table2[Local IntensMean Neg], "&gt;="&amp;A124, Table2[Local IntensMean Neg], "&lt;"&amp;A125)</f>
        <v>18</v>
      </c>
      <c r="D124">
        <f>COUNTIFS(Table2[Local IntensStDev Pos], "&gt;="&amp;A124, Table2[Local IntensStDev Pos], "&lt;"&amp;A125)</f>
        <v>0</v>
      </c>
      <c r="E124">
        <f>COUNTIFS(Table2[Local IntensStDev Neg], "&gt;="&amp;A124, Table2[Local IntensStDev Neg], "&lt;"&amp;A125)</f>
        <v>0</v>
      </c>
    </row>
    <row r="125" spans="1:5" x14ac:dyDescent="0.25">
      <c r="A125">
        <v>124</v>
      </c>
      <c r="B125">
        <f>COUNTIFS(Table2[Local IntensMean Pos], "&gt;="&amp;A125, Table2[Local IntensMean Pos], "&lt;"&amp;A126)</f>
        <v>2</v>
      </c>
      <c r="C125">
        <f>COUNTIFS(Table2[Local IntensMean Neg], "&gt;="&amp;A125, Table2[Local IntensMean Neg], "&lt;"&amp;A126)</f>
        <v>30</v>
      </c>
      <c r="D125">
        <f>COUNTIFS(Table2[Local IntensStDev Pos], "&gt;="&amp;A125, Table2[Local IntensStDev Pos], "&lt;"&amp;A126)</f>
        <v>0</v>
      </c>
      <c r="E125">
        <f>COUNTIFS(Table2[Local IntensStDev Neg], "&gt;="&amp;A125, Table2[Local IntensStDev Neg], "&lt;"&amp;A126)</f>
        <v>0</v>
      </c>
    </row>
    <row r="126" spans="1:5" x14ac:dyDescent="0.25">
      <c r="A126">
        <v>125</v>
      </c>
      <c r="B126">
        <f>COUNTIFS(Table2[Local IntensMean Pos], "&gt;="&amp;A126, Table2[Local IntensMean Pos], "&lt;"&amp;A127)</f>
        <v>2</v>
      </c>
      <c r="C126">
        <f>COUNTIFS(Table2[Local IntensMean Neg], "&gt;="&amp;A126, Table2[Local IntensMean Neg], "&lt;"&amp;A127)</f>
        <v>18</v>
      </c>
      <c r="D126">
        <f>COUNTIFS(Table2[Local IntensStDev Pos], "&gt;="&amp;A126, Table2[Local IntensStDev Pos], "&lt;"&amp;A127)</f>
        <v>0</v>
      </c>
      <c r="E126">
        <f>COUNTIFS(Table2[Local IntensStDev Neg], "&gt;="&amp;A126, Table2[Local IntensStDev Neg], "&lt;"&amp;A127)</f>
        <v>0</v>
      </c>
    </row>
    <row r="127" spans="1:5" x14ac:dyDescent="0.25">
      <c r="A127">
        <v>126</v>
      </c>
      <c r="B127">
        <f>COUNTIFS(Table2[Local IntensMean Pos], "&gt;="&amp;A127, Table2[Local IntensMean Pos], "&lt;"&amp;A128)</f>
        <v>1</v>
      </c>
      <c r="C127">
        <f>COUNTIFS(Table2[Local IntensMean Neg], "&gt;="&amp;A127, Table2[Local IntensMean Neg], "&lt;"&amp;A128)</f>
        <v>23</v>
      </c>
      <c r="D127">
        <f>COUNTIFS(Table2[Local IntensStDev Pos], "&gt;="&amp;A127, Table2[Local IntensStDev Pos], "&lt;"&amp;A128)</f>
        <v>0</v>
      </c>
      <c r="E127">
        <f>COUNTIFS(Table2[Local IntensStDev Neg], "&gt;="&amp;A127, Table2[Local IntensStDev Neg], "&lt;"&amp;A128)</f>
        <v>0</v>
      </c>
    </row>
    <row r="128" spans="1:5" x14ac:dyDescent="0.25">
      <c r="A128">
        <v>127</v>
      </c>
      <c r="B128">
        <f>COUNTIFS(Table2[Local IntensMean Pos], "&gt;="&amp;A128, Table2[Local IntensMean Pos], "&lt;"&amp;A129)</f>
        <v>1</v>
      </c>
      <c r="C128">
        <f>COUNTIFS(Table2[Local IntensMean Neg], "&gt;="&amp;A128, Table2[Local IntensMean Neg], "&lt;"&amp;A129)</f>
        <v>35</v>
      </c>
      <c r="D128">
        <f>COUNTIFS(Table2[Local IntensStDev Pos], "&gt;="&amp;A128, Table2[Local IntensStDev Pos], "&lt;"&amp;A129)</f>
        <v>0</v>
      </c>
      <c r="E128">
        <f>COUNTIFS(Table2[Local IntensStDev Neg], "&gt;="&amp;A128, Table2[Local IntensStDev Neg], "&lt;"&amp;A129)</f>
        <v>0</v>
      </c>
    </row>
    <row r="129" spans="1:5" x14ac:dyDescent="0.25">
      <c r="A129">
        <v>128</v>
      </c>
      <c r="B129">
        <f>COUNTIFS(Table2[Local IntensMean Pos], "&gt;="&amp;A129, Table2[Local IntensMean Pos], "&lt;"&amp;A130)</f>
        <v>2</v>
      </c>
      <c r="C129">
        <f>COUNTIFS(Table2[Local IntensMean Neg], "&gt;="&amp;A129, Table2[Local IntensMean Neg], "&lt;"&amp;A130)</f>
        <v>24</v>
      </c>
      <c r="D129">
        <f>COUNTIFS(Table2[Local IntensStDev Pos], "&gt;="&amp;A129, Table2[Local IntensStDev Pos], "&lt;"&amp;A130)</f>
        <v>0</v>
      </c>
      <c r="E129">
        <f>COUNTIFS(Table2[Local IntensStDev Neg], "&gt;="&amp;A129, Table2[Local IntensStDev Neg], "&lt;"&amp;A130)</f>
        <v>0</v>
      </c>
    </row>
    <row r="130" spans="1:5" x14ac:dyDescent="0.25">
      <c r="A130">
        <v>129</v>
      </c>
      <c r="B130">
        <f>COUNTIFS(Table2[Local IntensMean Pos], "&gt;="&amp;A130, Table2[Local IntensMean Pos], "&lt;"&amp;A131)</f>
        <v>0</v>
      </c>
      <c r="C130">
        <f>COUNTIFS(Table2[Local IntensMean Neg], "&gt;="&amp;A130, Table2[Local IntensMean Neg], "&lt;"&amp;A131)</f>
        <v>28</v>
      </c>
      <c r="D130">
        <f>COUNTIFS(Table2[Local IntensStDev Pos], "&gt;="&amp;A130, Table2[Local IntensStDev Pos], "&lt;"&amp;A131)</f>
        <v>0</v>
      </c>
      <c r="E130">
        <f>COUNTIFS(Table2[Local IntensStDev Neg], "&gt;="&amp;A130, Table2[Local IntensStDev Neg], "&lt;"&amp;A131)</f>
        <v>0</v>
      </c>
    </row>
    <row r="131" spans="1:5" x14ac:dyDescent="0.25">
      <c r="A131">
        <v>130</v>
      </c>
      <c r="B131">
        <f>COUNTIFS(Table2[Local IntensMean Pos], "&gt;="&amp;A131, Table2[Local IntensMean Pos], "&lt;"&amp;A132)</f>
        <v>0</v>
      </c>
      <c r="C131">
        <f>COUNTIFS(Table2[Local IntensMean Neg], "&gt;="&amp;A131, Table2[Local IntensMean Neg], "&lt;"&amp;A132)</f>
        <v>18</v>
      </c>
      <c r="D131">
        <f>COUNTIFS(Table2[Local IntensStDev Pos], "&gt;="&amp;A131, Table2[Local IntensStDev Pos], "&lt;"&amp;A132)</f>
        <v>0</v>
      </c>
      <c r="E131">
        <f>COUNTIFS(Table2[Local IntensStDev Neg], "&gt;="&amp;A131, Table2[Local IntensStDev Neg], "&lt;"&amp;A132)</f>
        <v>0</v>
      </c>
    </row>
    <row r="132" spans="1:5" x14ac:dyDescent="0.25">
      <c r="A132">
        <v>131</v>
      </c>
      <c r="B132">
        <f>COUNTIFS(Table2[Local IntensMean Pos], "&gt;="&amp;A132, Table2[Local IntensMean Pos], "&lt;"&amp;A133)</f>
        <v>0</v>
      </c>
      <c r="C132">
        <f>COUNTIFS(Table2[Local IntensMean Neg], "&gt;="&amp;A132, Table2[Local IntensMean Neg], "&lt;"&amp;A133)</f>
        <v>32</v>
      </c>
      <c r="D132">
        <f>COUNTIFS(Table2[Local IntensStDev Pos], "&gt;="&amp;A132, Table2[Local IntensStDev Pos], "&lt;"&amp;A133)</f>
        <v>0</v>
      </c>
      <c r="E132">
        <f>COUNTIFS(Table2[Local IntensStDev Neg], "&gt;="&amp;A132, Table2[Local IntensStDev Neg], "&lt;"&amp;A133)</f>
        <v>0</v>
      </c>
    </row>
    <row r="133" spans="1:5" x14ac:dyDescent="0.25">
      <c r="A133">
        <v>132</v>
      </c>
      <c r="B133">
        <f>COUNTIFS(Table2[Local IntensMean Pos], "&gt;="&amp;A133, Table2[Local IntensMean Pos], "&lt;"&amp;A134)</f>
        <v>0</v>
      </c>
      <c r="C133">
        <f>COUNTIFS(Table2[Local IntensMean Neg], "&gt;="&amp;A133, Table2[Local IntensMean Neg], "&lt;"&amp;A134)</f>
        <v>28</v>
      </c>
      <c r="D133">
        <f>COUNTIFS(Table2[Local IntensStDev Pos], "&gt;="&amp;A133, Table2[Local IntensStDev Pos], "&lt;"&amp;A134)</f>
        <v>0</v>
      </c>
      <c r="E133">
        <f>COUNTIFS(Table2[Local IntensStDev Neg], "&gt;="&amp;A133, Table2[Local IntensStDev Neg], "&lt;"&amp;A134)</f>
        <v>0</v>
      </c>
    </row>
    <row r="134" spans="1:5" x14ac:dyDescent="0.25">
      <c r="A134">
        <v>133</v>
      </c>
      <c r="B134">
        <f>COUNTIFS(Table2[Local IntensMean Pos], "&gt;="&amp;A134, Table2[Local IntensMean Pos], "&lt;"&amp;A135)</f>
        <v>1</v>
      </c>
      <c r="C134">
        <f>COUNTIFS(Table2[Local IntensMean Neg], "&gt;="&amp;A134, Table2[Local IntensMean Neg], "&lt;"&amp;A135)</f>
        <v>36</v>
      </c>
      <c r="D134">
        <f>COUNTIFS(Table2[Local IntensStDev Pos], "&gt;="&amp;A134, Table2[Local IntensStDev Pos], "&lt;"&amp;A135)</f>
        <v>0</v>
      </c>
      <c r="E134">
        <f>COUNTIFS(Table2[Local IntensStDev Neg], "&gt;="&amp;A134, Table2[Local IntensStDev Neg], "&lt;"&amp;A135)</f>
        <v>0</v>
      </c>
    </row>
    <row r="135" spans="1:5" x14ac:dyDescent="0.25">
      <c r="A135">
        <v>134</v>
      </c>
      <c r="B135">
        <f>COUNTIFS(Table2[Local IntensMean Pos], "&gt;="&amp;A135, Table2[Local IntensMean Pos], "&lt;"&amp;A136)</f>
        <v>0</v>
      </c>
      <c r="C135">
        <f>COUNTIFS(Table2[Local IntensMean Neg], "&gt;="&amp;A135, Table2[Local IntensMean Neg], "&lt;"&amp;A136)</f>
        <v>38</v>
      </c>
      <c r="D135">
        <f>COUNTIFS(Table2[Local IntensStDev Pos], "&gt;="&amp;A135, Table2[Local IntensStDev Pos], "&lt;"&amp;A136)</f>
        <v>0</v>
      </c>
      <c r="E135">
        <f>COUNTIFS(Table2[Local IntensStDev Neg], "&gt;="&amp;A135, Table2[Local IntensStDev Neg], "&lt;"&amp;A136)</f>
        <v>0</v>
      </c>
    </row>
    <row r="136" spans="1:5" x14ac:dyDescent="0.25">
      <c r="A136">
        <v>135</v>
      </c>
      <c r="B136">
        <f>COUNTIFS(Table2[Local IntensMean Pos], "&gt;="&amp;A136, Table2[Local IntensMean Pos], "&lt;"&amp;A137)</f>
        <v>1</v>
      </c>
      <c r="C136">
        <f>COUNTIFS(Table2[Local IntensMean Neg], "&gt;="&amp;A136, Table2[Local IntensMean Neg], "&lt;"&amp;A137)</f>
        <v>27</v>
      </c>
      <c r="D136">
        <f>COUNTIFS(Table2[Local IntensStDev Pos], "&gt;="&amp;A136, Table2[Local IntensStDev Pos], "&lt;"&amp;A137)</f>
        <v>0</v>
      </c>
      <c r="E136">
        <f>COUNTIFS(Table2[Local IntensStDev Neg], "&gt;="&amp;A136, Table2[Local IntensStDev Neg], "&lt;"&amp;A137)</f>
        <v>0</v>
      </c>
    </row>
    <row r="137" spans="1:5" x14ac:dyDescent="0.25">
      <c r="A137">
        <v>136</v>
      </c>
      <c r="B137">
        <f>COUNTIFS(Table2[Local IntensMean Pos], "&gt;="&amp;A137, Table2[Local IntensMean Pos], "&lt;"&amp;A138)</f>
        <v>2</v>
      </c>
      <c r="C137">
        <f>COUNTIFS(Table2[Local IntensMean Neg], "&gt;="&amp;A137, Table2[Local IntensMean Neg], "&lt;"&amp;A138)</f>
        <v>39</v>
      </c>
      <c r="D137">
        <f>COUNTIFS(Table2[Local IntensStDev Pos], "&gt;="&amp;A137, Table2[Local IntensStDev Pos], "&lt;"&amp;A138)</f>
        <v>0</v>
      </c>
      <c r="E137">
        <f>COUNTIFS(Table2[Local IntensStDev Neg], "&gt;="&amp;A137, Table2[Local IntensStDev Neg], "&lt;"&amp;A138)</f>
        <v>0</v>
      </c>
    </row>
    <row r="138" spans="1:5" x14ac:dyDescent="0.25">
      <c r="A138">
        <v>137</v>
      </c>
      <c r="B138">
        <f>COUNTIFS(Table2[Local IntensMean Pos], "&gt;="&amp;A138, Table2[Local IntensMean Pos], "&lt;"&amp;A139)</f>
        <v>0</v>
      </c>
      <c r="C138">
        <f>COUNTIFS(Table2[Local IntensMean Neg], "&gt;="&amp;A138, Table2[Local IntensMean Neg], "&lt;"&amp;A139)</f>
        <v>33</v>
      </c>
      <c r="D138">
        <f>COUNTIFS(Table2[Local IntensStDev Pos], "&gt;="&amp;A138, Table2[Local IntensStDev Pos], "&lt;"&amp;A139)</f>
        <v>0</v>
      </c>
      <c r="E138">
        <f>COUNTIFS(Table2[Local IntensStDev Neg], "&gt;="&amp;A138, Table2[Local IntensStDev Neg], "&lt;"&amp;A139)</f>
        <v>0</v>
      </c>
    </row>
    <row r="139" spans="1:5" x14ac:dyDescent="0.25">
      <c r="A139">
        <v>138</v>
      </c>
      <c r="B139">
        <f>COUNTIFS(Table2[Local IntensMean Pos], "&gt;="&amp;A139, Table2[Local IntensMean Pos], "&lt;"&amp;A140)</f>
        <v>0</v>
      </c>
      <c r="C139">
        <f>COUNTIFS(Table2[Local IntensMean Neg], "&gt;="&amp;A139, Table2[Local IntensMean Neg], "&lt;"&amp;A140)</f>
        <v>30</v>
      </c>
      <c r="D139">
        <f>COUNTIFS(Table2[Local IntensStDev Pos], "&gt;="&amp;A139, Table2[Local IntensStDev Pos], "&lt;"&amp;A140)</f>
        <v>0</v>
      </c>
      <c r="E139">
        <f>COUNTIFS(Table2[Local IntensStDev Neg], "&gt;="&amp;A139, Table2[Local IntensStDev Neg], "&lt;"&amp;A140)</f>
        <v>0</v>
      </c>
    </row>
    <row r="140" spans="1:5" x14ac:dyDescent="0.25">
      <c r="A140">
        <v>139</v>
      </c>
      <c r="B140">
        <f>COUNTIFS(Table2[Local IntensMean Pos], "&gt;="&amp;A140, Table2[Local IntensMean Pos], "&lt;"&amp;A141)</f>
        <v>0</v>
      </c>
      <c r="C140">
        <f>COUNTIFS(Table2[Local IntensMean Neg], "&gt;="&amp;A140, Table2[Local IntensMean Neg], "&lt;"&amp;A141)</f>
        <v>34</v>
      </c>
      <c r="D140">
        <f>COUNTIFS(Table2[Local IntensStDev Pos], "&gt;="&amp;A140, Table2[Local IntensStDev Pos], "&lt;"&amp;A141)</f>
        <v>0</v>
      </c>
      <c r="E140">
        <f>COUNTIFS(Table2[Local IntensStDev Neg], "&gt;="&amp;A140, Table2[Local IntensStDev Neg], "&lt;"&amp;A141)</f>
        <v>0</v>
      </c>
    </row>
    <row r="141" spans="1:5" x14ac:dyDescent="0.25">
      <c r="A141">
        <v>140</v>
      </c>
      <c r="B141">
        <f>COUNTIFS(Table2[Local IntensMean Pos], "&gt;="&amp;A141, Table2[Local IntensMean Pos], "&lt;"&amp;A142)</f>
        <v>0</v>
      </c>
      <c r="C141">
        <f>COUNTIFS(Table2[Local IntensMean Neg], "&gt;="&amp;A141, Table2[Local IntensMean Neg], "&lt;"&amp;A142)</f>
        <v>26</v>
      </c>
      <c r="D141">
        <f>COUNTIFS(Table2[Local IntensStDev Pos], "&gt;="&amp;A141, Table2[Local IntensStDev Pos], "&lt;"&amp;A142)</f>
        <v>0</v>
      </c>
      <c r="E141">
        <f>COUNTIFS(Table2[Local IntensStDev Neg], "&gt;="&amp;A141, Table2[Local IntensStDev Neg], "&lt;"&amp;A142)</f>
        <v>0</v>
      </c>
    </row>
    <row r="142" spans="1:5" x14ac:dyDescent="0.25">
      <c r="A142">
        <v>141</v>
      </c>
      <c r="B142">
        <f>COUNTIFS(Table2[Local IntensMean Pos], "&gt;="&amp;A142, Table2[Local IntensMean Pos], "&lt;"&amp;A143)</f>
        <v>0</v>
      </c>
      <c r="C142">
        <f>COUNTIFS(Table2[Local IntensMean Neg], "&gt;="&amp;A142, Table2[Local IntensMean Neg], "&lt;"&amp;A143)</f>
        <v>42</v>
      </c>
      <c r="D142">
        <f>COUNTIFS(Table2[Local IntensStDev Pos], "&gt;="&amp;A142, Table2[Local IntensStDev Pos], "&lt;"&amp;A143)</f>
        <v>0</v>
      </c>
      <c r="E142">
        <f>COUNTIFS(Table2[Local IntensStDev Neg], "&gt;="&amp;A142, Table2[Local IntensStDev Neg], "&lt;"&amp;A143)</f>
        <v>0</v>
      </c>
    </row>
    <row r="143" spans="1:5" x14ac:dyDescent="0.25">
      <c r="A143">
        <v>142</v>
      </c>
      <c r="B143">
        <f>COUNTIFS(Table2[Local IntensMean Pos], "&gt;="&amp;A143, Table2[Local IntensMean Pos], "&lt;"&amp;A144)</f>
        <v>0</v>
      </c>
      <c r="C143">
        <f>COUNTIFS(Table2[Local IntensMean Neg], "&gt;="&amp;A143, Table2[Local IntensMean Neg], "&lt;"&amp;A144)</f>
        <v>41</v>
      </c>
      <c r="D143">
        <f>COUNTIFS(Table2[Local IntensStDev Pos], "&gt;="&amp;A143, Table2[Local IntensStDev Pos], "&lt;"&amp;A144)</f>
        <v>0</v>
      </c>
      <c r="E143">
        <f>COUNTIFS(Table2[Local IntensStDev Neg], "&gt;="&amp;A143, Table2[Local IntensStDev Neg], "&lt;"&amp;A144)</f>
        <v>0</v>
      </c>
    </row>
    <row r="144" spans="1:5" x14ac:dyDescent="0.25">
      <c r="A144">
        <v>143</v>
      </c>
      <c r="B144">
        <f>COUNTIFS(Table2[Local IntensMean Pos], "&gt;="&amp;A144, Table2[Local IntensMean Pos], "&lt;"&amp;A145)</f>
        <v>0</v>
      </c>
      <c r="C144">
        <f>COUNTIFS(Table2[Local IntensMean Neg], "&gt;="&amp;A144, Table2[Local IntensMean Neg], "&lt;"&amp;A145)</f>
        <v>46</v>
      </c>
      <c r="D144">
        <f>COUNTIFS(Table2[Local IntensStDev Pos], "&gt;="&amp;A144, Table2[Local IntensStDev Pos], "&lt;"&amp;A145)</f>
        <v>0</v>
      </c>
      <c r="E144">
        <f>COUNTIFS(Table2[Local IntensStDev Neg], "&gt;="&amp;A144, Table2[Local IntensStDev Neg], "&lt;"&amp;A145)</f>
        <v>0</v>
      </c>
    </row>
    <row r="145" spans="1:5" x14ac:dyDescent="0.25">
      <c r="A145">
        <v>144</v>
      </c>
      <c r="B145">
        <f>COUNTIFS(Table2[Local IntensMean Pos], "&gt;="&amp;A145, Table2[Local IntensMean Pos], "&lt;"&amp;A146)</f>
        <v>1</v>
      </c>
      <c r="C145">
        <f>COUNTIFS(Table2[Local IntensMean Neg], "&gt;="&amp;A145, Table2[Local IntensMean Neg], "&lt;"&amp;A146)</f>
        <v>39</v>
      </c>
      <c r="D145">
        <f>COUNTIFS(Table2[Local IntensStDev Pos], "&gt;="&amp;A145, Table2[Local IntensStDev Pos], "&lt;"&amp;A146)</f>
        <v>0</v>
      </c>
      <c r="E145">
        <f>COUNTIFS(Table2[Local IntensStDev Neg], "&gt;="&amp;A145, Table2[Local IntensStDev Neg], "&lt;"&amp;A146)</f>
        <v>0</v>
      </c>
    </row>
    <row r="146" spans="1:5" x14ac:dyDescent="0.25">
      <c r="A146">
        <v>145</v>
      </c>
      <c r="B146">
        <f>COUNTIFS(Table2[Local IntensMean Pos], "&gt;="&amp;A146, Table2[Local IntensMean Pos], "&lt;"&amp;A147)</f>
        <v>1</v>
      </c>
      <c r="C146">
        <f>COUNTIFS(Table2[Local IntensMean Neg], "&gt;="&amp;A146, Table2[Local IntensMean Neg], "&lt;"&amp;A147)</f>
        <v>47</v>
      </c>
      <c r="D146">
        <f>COUNTIFS(Table2[Local IntensStDev Pos], "&gt;="&amp;A146, Table2[Local IntensStDev Pos], "&lt;"&amp;A147)</f>
        <v>0</v>
      </c>
      <c r="E146">
        <f>COUNTIFS(Table2[Local IntensStDev Neg], "&gt;="&amp;A146, Table2[Local IntensStDev Neg], "&lt;"&amp;A147)</f>
        <v>0</v>
      </c>
    </row>
    <row r="147" spans="1:5" x14ac:dyDescent="0.25">
      <c r="A147">
        <v>146</v>
      </c>
      <c r="B147">
        <f>COUNTIFS(Table2[Local IntensMean Pos], "&gt;="&amp;A147, Table2[Local IntensMean Pos], "&lt;"&amp;A148)</f>
        <v>0</v>
      </c>
      <c r="C147">
        <f>COUNTIFS(Table2[Local IntensMean Neg], "&gt;="&amp;A147, Table2[Local IntensMean Neg], "&lt;"&amp;A148)</f>
        <v>51</v>
      </c>
      <c r="D147">
        <f>COUNTIFS(Table2[Local IntensStDev Pos], "&gt;="&amp;A147, Table2[Local IntensStDev Pos], "&lt;"&amp;A148)</f>
        <v>0</v>
      </c>
      <c r="E147">
        <f>COUNTIFS(Table2[Local IntensStDev Neg], "&gt;="&amp;A147, Table2[Local IntensStDev Neg], "&lt;"&amp;A148)</f>
        <v>0</v>
      </c>
    </row>
    <row r="148" spans="1:5" x14ac:dyDescent="0.25">
      <c r="A148">
        <v>147</v>
      </c>
      <c r="B148">
        <f>COUNTIFS(Table2[Local IntensMean Pos], "&gt;="&amp;A148, Table2[Local IntensMean Pos], "&lt;"&amp;A149)</f>
        <v>0</v>
      </c>
      <c r="C148">
        <f>COUNTIFS(Table2[Local IntensMean Neg], "&gt;="&amp;A148, Table2[Local IntensMean Neg], "&lt;"&amp;A149)</f>
        <v>57</v>
      </c>
      <c r="D148">
        <f>COUNTIFS(Table2[Local IntensStDev Pos], "&gt;="&amp;A148, Table2[Local IntensStDev Pos], "&lt;"&amp;A149)</f>
        <v>0</v>
      </c>
      <c r="E148">
        <f>COUNTIFS(Table2[Local IntensStDev Neg], "&gt;="&amp;A148, Table2[Local IntensStDev Neg], "&lt;"&amp;A149)</f>
        <v>0</v>
      </c>
    </row>
    <row r="149" spans="1:5" x14ac:dyDescent="0.25">
      <c r="A149">
        <v>148</v>
      </c>
      <c r="B149">
        <f>COUNTIFS(Table2[Local IntensMean Pos], "&gt;="&amp;A149, Table2[Local IntensMean Pos], "&lt;"&amp;A150)</f>
        <v>2</v>
      </c>
      <c r="C149">
        <f>COUNTIFS(Table2[Local IntensMean Neg], "&gt;="&amp;A149, Table2[Local IntensMean Neg], "&lt;"&amp;A150)</f>
        <v>53</v>
      </c>
      <c r="D149">
        <f>COUNTIFS(Table2[Local IntensStDev Pos], "&gt;="&amp;A149, Table2[Local IntensStDev Pos], "&lt;"&amp;A150)</f>
        <v>0</v>
      </c>
      <c r="E149">
        <f>COUNTIFS(Table2[Local IntensStDev Neg], "&gt;="&amp;A149, Table2[Local IntensStDev Neg], "&lt;"&amp;A150)</f>
        <v>0</v>
      </c>
    </row>
    <row r="150" spans="1:5" x14ac:dyDescent="0.25">
      <c r="A150">
        <v>149</v>
      </c>
      <c r="B150">
        <f>COUNTIFS(Table2[Local IntensMean Pos], "&gt;="&amp;A150, Table2[Local IntensMean Pos], "&lt;"&amp;A151)</f>
        <v>0</v>
      </c>
      <c r="C150">
        <f>COUNTIFS(Table2[Local IntensMean Neg], "&gt;="&amp;A150, Table2[Local IntensMean Neg], "&lt;"&amp;A151)</f>
        <v>66</v>
      </c>
      <c r="D150">
        <f>COUNTIFS(Table2[Local IntensStDev Pos], "&gt;="&amp;A150, Table2[Local IntensStDev Pos], "&lt;"&amp;A151)</f>
        <v>0</v>
      </c>
      <c r="E150">
        <f>COUNTIFS(Table2[Local IntensStDev Neg], "&gt;="&amp;A150, Table2[Local IntensStDev Neg], "&lt;"&amp;A151)</f>
        <v>0</v>
      </c>
    </row>
    <row r="151" spans="1:5" x14ac:dyDescent="0.25">
      <c r="A151">
        <v>150</v>
      </c>
      <c r="B151">
        <f>COUNTIFS(Table2[Local IntensMean Pos], "&gt;="&amp;A151, Table2[Local IntensMean Pos], "&lt;"&amp;A152)</f>
        <v>0</v>
      </c>
      <c r="C151">
        <f>COUNTIFS(Table2[Local IntensMean Neg], "&gt;="&amp;A151, Table2[Local IntensMean Neg], "&lt;"&amp;A152)</f>
        <v>44</v>
      </c>
      <c r="D151">
        <f>COUNTIFS(Table2[Local IntensStDev Pos], "&gt;="&amp;A151, Table2[Local IntensStDev Pos], "&lt;"&amp;A152)</f>
        <v>0</v>
      </c>
      <c r="E151">
        <f>COUNTIFS(Table2[Local IntensStDev Neg], "&gt;="&amp;A151, Table2[Local IntensStDev Neg], "&lt;"&amp;A152)</f>
        <v>0</v>
      </c>
    </row>
    <row r="152" spans="1:5" x14ac:dyDescent="0.25">
      <c r="A152">
        <v>151</v>
      </c>
      <c r="B152">
        <f>COUNTIFS(Table2[Local IntensMean Pos], "&gt;="&amp;A152, Table2[Local IntensMean Pos], "&lt;"&amp;A153)</f>
        <v>0</v>
      </c>
      <c r="C152">
        <f>COUNTIFS(Table2[Local IntensMean Neg], "&gt;="&amp;A152, Table2[Local IntensMean Neg], "&lt;"&amp;A153)</f>
        <v>54</v>
      </c>
      <c r="D152">
        <f>COUNTIFS(Table2[Local IntensStDev Pos], "&gt;="&amp;A152, Table2[Local IntensStDev Pos], "&lt;"&amp;A153)</f>
        <v>0</v>
      </c>
      <c r="E152">
        <f>COUNTIFS(Table2[Local IntensStDev Neg], "&gt;="&amp;A152, Table2[Local IntensStDev Neg], "&lt;"&amp;A153)</f>
        <v>0</v>
      </c>
    </row>
    <row r="153" spans="1:5" x14ac:dyDescent="0.25">
      <c r="A153">
        <v>152</v>
      </c>
      <c r="B153">
        <f>COUNTIFS(Table2[Local IntensMean Pos], "&gt;="&amp;A153, Table2[Local IntensMean Pos], "&lt;"&amp;A154)</f>
        <v>0</v>
      </c>
      <c r="C153">
        <f>COUNTIFS(Table2[Local IntensMean Neg], "&gt;="&amp;A153, Table2[Local IntensMean Neg], "&lt;"&amp;A154)</f>
        <v>63</v>
      </c>
      <c r="D153">
        <f>COUNTIFS(Table2[Local IntensStDev Pos], "&gt;="&amp;A153, Table2[Local IntensStDev Pos], "&lt;"&amp;A154)</f>
        <v>0</v>
      </c>
      <c r="E153">
        <f>COUNTIFS(Table2[Local IntensStDev Neg], "&gt;="&amp;A153, Table2[Local IntensStDev Neg], "&lt;"&amp;A154)</f>
        <v>0</v>
      </c>
    </row>
    <row r="154" spans="1:5" x14ac:dyDescent="0.25">
      <c r="A154">
        <v>153</v>
      </c>
      <c r="B154">
        <f>COUNTIFS(Table2[Local IntensMean Pos], "&gt;="&amp;A154, Table2[Local IntensMean Pos], "&lt;"&amp;A155)</f>
        <v>0</v>
      </c>
      <c r="C154">
        <f>COUNTIFS(Table2[Local IntensMean Neg], "&gt;="&amp;A154, Table2[Local IntensMean Neg], "&lt;"&amp;A155)</f>
        <v>60</v>
      </c>
      <c r="D154">
        <f>COUNTIFS(Table2[Local IntensStDev Pos], "&gt;="&amp;A154, Table2[Local IntensStDev Pos], "&lt;"&amp;A155)</f>
        <v>0</v>
      </c>
      <c r="E154">
        <f>COUNTIFS(Table2[Local IntensStDev Neg], "&gt;="&amp;A154, Table2[Local IntensStDev Neg], "&lt;"&amp;A155)</f>
        <v>0</v>
      </c>
    </row>
    <row r="155" spans="1:5" x14ac:dyDescent="0.25">
      <c r="A155">
        <v>154</v>
      </c>
      <c r="B155">
        <f>COUNTIFS(Table2[Local IntensMean Pos], "&gt;="&amp;A155, Table2[Local IntensMean Pos], "&lt;"&amp;A156)</f>
        <v>0</v>
      </c>
      <c r="C155">
        <f>COUNTIFS(Table2[Local IntensMean Neg], "&gt;="&amp;A155, Table2[Local IntensMean Neg], "&lt;"&amp;A156)</f>
        <v>66</v>
      </c>
      <c r="D155">
        <f>COUNTIFS(Table2[Local IntensStDev Pos], "&gt;="&amp;A155, Table2[Local IntensStDev Pos], "&lt;"&amp;A156)</f>
        <v>0</v>
      </c>
      <c r="E155">
        <f>COUNTIFS(Table2[Local IntensStDev Neg], "&gt;="&amp;A155, Table2[Local IntensStDev Neg], "&lt;"&amp;A156)</f>
        <v>0</v>
      </c>
    </row>
    <row r="156" spans="1:5" x14ac:dyDescent="0.25">
      <c r="A156">
        <v>155</v>
      </c>
      <c r="B156">
        <f>COUNTIFS(Table2[Local IntensMean Pos], "&gt;="&amp;A156, Table2[Local IntensMean Pos], "&lt;"&amp;A157)</f>
        <v>0</v>
      </c>
      <c r="C156">
        <f>COUNTIFS(Table2[Local IntensMean Neg], "&gt;="&amp;A156, Table2[Local IntensMean Neg], "&lt;"&amp;A157)</f>
        <v>55</v>
      </c>
      <c r="D156">
        <f>COUNTIFS(Table2[Local IntensStDev Pos], "&gt;="&amp;A156, Table2[Local IntensStDev Pos], "&lt;"&amp;A157)</f>
        <v>0</v>
      </c>
      <c r="E156">
        <f>COUNTIFS(Table2[Local IntensStDev Neg], "&gt;="&amp;A156, Table2[Local IntensStDev Neg], "&lt;"&amp;A157)</f>
        <v>0</v>
      </c>
    </row>
    <row r="157" spans="1:5" x14ac:dyDescent="0.25">
      <c r="A157">
        <v>156</v>
      </c>
      <c r="B157">
        <f>COUNTIFS(Table2[Local IntensMean Pos], "&gt;="&amp;A157, Table2[Local IntensMean Pos], "&lt;"&amp;A158)</f>
        <v>0</v>
      </c>
      <c r="C157">
        <f>COUNTIFS(Table2[Local IntensMean Neg], "&gt;="&amp;A157, Table2[Local IntensMean Neg], "&lt;"&amp;A158)</f>
        <v>57</v>
      </c>
      <c r="D157">
        <f>COUNTIFS(Table2[Local IntensStDev Pos], "&gt;="&amp;A157, Table2[Local IntensStDev Pos], "&lt;"&amp;A158)</f>
        <v>0</v>
      </c>
      <c r="E157">
        <f>COUNTIFS(Table2[Local IntensStDev Neg], "&gt;="&amp;A157, Table2[Local IntensStDev Neg], "&lt;"&amp;A158)</f>
        <v>0</v>
      </c>
    </row>
    <row r="158" spans="1:5" x14ac:dyDescent="0.25">
      <c r="A158">
        <v>157</v>
      </c>
      <c r="B158">
        <f>COUNTIFS(Table2[Local IntensMean Pos], "&gt;="&amp;A158, Table2[Local IntensMean Pos], "&lt;"&amp;A159)</f>
        <v>0</v>
      </c>
      <c r="C158">
        <f>COUNTIFS(Table2[Local IntensMean Neg], "&gt;="&amp;A158, Table2[Local IntensMean Neg], "&lt;"&amp;A159)</f>
        <v>89</v>
      </c>
      <c r="D158">
        <f>COUNTIFS(Table2[Local IntensStDev Pos], "&gt;="&amp;A158, Table2[Local IntensStDev Pos], "&lt;"&amp;A159)</f>
        <v>0</v>
      </c>
      <c r="E158">
        <f>COUNTIFS(Table2[Local IntensStDev Neg], "&gt;="&amp;A158, Table2[Local IntensStDev Neg], "&lt;"&amp;A159)</f>
        <v>0</v>
      </c>
    </row>
    <row r="159" spans="1:5" x14ac:dyDescent="0.25">
      <c r="A159">
        <v>158</v>
      </c>
      <c r="B159">
        <f>COUNTIFS(Table2[Local IntensMean Pos], "&gt;="&amp;A159, Table2[Local IntensMean Pos], "&lt;"&amp;A160)</f>
        <v>0</v>
      </c>
      <c r="C159">
        <f>COUNTIFS(Table2[Local IntensMean Neg], "&gt;="&amp;A159, Table2[Local IntensMean Neg], "&lt;"&amp;A160)</f>
        <v>73</v>
      </c>
      <c r="D159">
        <f>COUNTIFS(Table2[Local IntensStDev Pos], "&gt;="&amp;A159, Table2[Local IntensStDev Pos], "&lt;"&amp;A160)</f>
        <v>0</v>
      </c>
      <c r="E159">
        <f>COUNTIFS(Table2[Local IntensStDev Neg], "&gt;="&amp;A159, Table2[Local IntensStDev Neg], "&lt;"&amp;A160)</f>
        <v>0</v>
      </c>
    </row>
    <row r="160" spans="1:5" x14ac:dyDescent="0.25">
      <c r="A160">
        <v>159</v>
      </c>
      <c r="B160">
        <f>COUNTIFS(Table2[Local IntensMean Pos], "&gt;="&amp;A160, Table2[Local IntensMean Pos], "&lt;"&amp;A161)</f>
        <v>1</v>
      </c>
      <c r="C160">
        <f>COUNTIFS(Table2[Local IntensMean Neg], "&gt;="&amp;A160, Table2[Local IntensMean Neg], "&lt;"&amp;A161)</f>
        <v>60</v>
      </c>
      <c r="D160">
        <f>COUNTIFS(Table2[Local IntensStDev Pos], "&gt;="&amp;A160, Table2[Local IntensStDev Pos], "&lt;"&amp;A161)</f>
        <v>0</v>
      </c>
      <c r="E160">
        <f>COUNTIFS(Table2[Local IntensStDev Neg], "&gt;="&amp;A160, Table2[Local IntensStDev Neg], "&lt;"&amp;A161)</f>
        <v>0</v>
      </c>
    </row>
    <row r="161" spans="1:5" x14ac:dyDescent="0.25">
      <c r="A161">
        <v>160</v>
      </c>
      <c r="B161">
        <f>COUNTIFS(Table2[Local IntensMean Pos], "&gt;="&amp;A161, Table2[Local IntensMean Pos], "&lt;"&amp;A162)</f>
        <v>0</v>
      </c>
      <c r="C161">
        <f>COUNTIFS(Table2[Local IntensMean Neg], "&gt;="&amp;A161, Table2[Local IntensMean Neg], "&lt;"&amp;A162)</f>
        <v>64</v>
      </c>
      <c r="D161">
        <f>COUNTIFS(Table2[Local IntensStDev Pos], "&gt;="&amp;A161, Table2[Local IntensStDev Pos], "&lt;"&amp;A162)</f>
        <v>0</v>
      </c>
      <c r="E161">
        <f>COUNTIFS(Table2[Local IntensStDev Neg], "&gt;="&amp;A161, Table2[Local IntensStDev Neg], "&lt;"&amp;A162)</f>
        <v>0</v>
      </c>
    </row>
    <row r="162" spans="1:5" x14ac:dyDescent="0.25">
      <c r="A162">
        <v>161</v>
      </c>
      <c r="B162">
        <f>COUNTIFS(Table2[Local IntensMean Pos], "&gt;="&amp;A162, Table2[Local IntensMean Pos], "&lt;"&amp;A163)</f>
        <v>0</v>
      </c>
      <c r="C162">
        <f>COUNTIFS(Table2[Local IntensMean Neg], "&gt;="&amp;A162, Table2[Local IntensMean Neg], "&lt;"&amp;A163)</f>
        <v>68</v>
      </c>
      <c r="D162">
        <f>COUNTIFS(Table2[Local IntensStDev Pos], "&gt;="&amp;A162, Table2[Local IntensStDev Pos], "&lt;"&amp;A163)</f>
        <v>0</v>
      </c>
      <c r="E162">
        <f>COUNTIFS(Table2[Local IntensStDev Neg], "&gt;="&amp;A162, Table2[Local IntensStDev Neg], "&lt;"&amp;A163)</f>
        <v>0</v>
      </c>
    </row>
    <row r="163" spans="1:5" x14ac:dyDescent="0.25">
      <c r="A163">
        <v>162</v>
      </c>
      <c r="B163">
        <f>COUNTIFS(Table2[Local IntensMean Pos], "&gt;="&amp;A163, Table2[Local IntensMean Pos], "&lt;"&amp;A164)</f>
        <v>1</v>
      </c>
      <c r="C163">
        <f>COUNTIFS(Table2[Local IntensMean Neg], "&gt;="&amp;A163, Table2[Local IntensMean Neg], "&lt;"&amp;A164)</f>
        <v>58</v>
      </c>
      <c r="D163">
        <f>COUNTIFS(Table2[Local IntensStDev Pos], "&gt;="&amp;A163, Table2[Local IntensStDev Pos], "&lt;"&amp;A164)</f>
        <v>0</v>
      </c>
      <c r="E163">
        <f>COUNTIFS(Table2[Local IntensStDev Neg], "&gt;="&amp;A163, Table2[Local IntensStDev Neg], "&lt;"&amp;A164)</f>
        <v>0</v>
      </c>
    </row>
    <row r="164" spans="1:5" x14ac:dyDescent="0.25">
      <c r="A164">
        <v>163</v>
      </c>
      <c r="B164">
        <f>COUNTIFS(Table2[Local IntensMean Pos], "&gt;="&amp;A164, Table2[Local IntensMean Pos], "&lt;"&amp;A165)</f>
        <v>0</v>
      </c>
      <c r="C164">
        <f>COUNTIFS(Table2[Local IntensMean Neg], "&gt;="&amp;A164, Table2[Local IntensMean Neg], "&lt;"&amp;A165)</f>
        <v>78</v>
      </c>
      <c r="D164">
        <f>COUNTIFS(Table2[Local IntensStDev Pos], "&gt;="&amp;A164, Table2[Local IntensStDev Pos], "&lt;"&amp;A165)</f>
        <v>0</v>
      </c>
      <c r="E164">
        <f>COUNTIFS(Table2[Local IntensStDev Neg], "&gt;="&amp;A164, Table2[Local IntensStDev Neg], "&lt;"&amp;A165)</f>
        <v>0</v>
      </c>
    </row>
    <row r="165" spans="1:5" x14ac:dyDescent="0.25">
      <c r="A165">
        <v>164</v>
      </c>
      <c r="B165">
        <f>COUNTIFS(Table2[Local IntensMean Pos], "&gt;="&amp;A165, Table2[Local IntensMean Pos], "&lt;"&amp;A166)</f>
        <v>0</v>
      </c>
      <c r="C165">
        <f>COUNTIFS(Table2[Local IntensMean Neg], "&gt;="&amp;A165, Table2[Local IntensMean Neg], "&lt;"&amp;A166)</f>
        <v>64</v>
      </c>
      <c r="D165">
        <f>COUNTIFS(Table2[Local IntensStDev Pos], "&gt;="&amp;A165, Table2[Local IntensStDev Pos], "&lt;"&amp;A166)</f>
        <v>0</v>
      </c>
      <c r="E165">
        <f>COUNTIFS(Table2[Local IntensStDev Neg], "&gt;="&amp;A165, Table2[Local IntensStDev Neg], "&lt;"&amp;A166)</f>
        <v>0</v>
      </c>
    </row>
    <row r="166" spans="1:5" x14ac:dyDescent="0.25">
      <c r="A166">
        <v>165</v>
      </c>
      <c r="B166">
        <f>COUNTIFS(Table2[Local IntensMean Pos], "&gt;="&amp;A166, Table2[Local IntensMean Pos], "&lt;"&amp;A167)</f>
        <v>1</v>
      </c>
      <c r="C166">
        <f>COUNTIFS(Table2[Local IntensMean Neg], "&gt;="&amp;A166, Table2[Local IntensMean Neg], "&lt;"&amp;A167)</f>
        <v>69</v>
      </c>
      <c r="D166">
        <f>COUNTIFS(Table2[Local IntensStDev Pos], "&gt;="&amp;A166, Table2[Local IntensStDev Pos], "&lt;"&amp;A167)</f>
        <v>0</v>
      </c>
      <c r="E166">
        <f>COUNTIFS(Table2[Local IntensStDev Neg], "&gt;="&amp;A166, Table2[Local IntensStDev Neg], "&lt;"&amp;A167)</f>
        <v>0</v>
      </c>
    </row>
    <row r="167" spans="1:5" x14ac:dyDescent="0.25">
      <c r="A167">
        <v>166</v>
      </c>
      <c r="B167">
        <f>COUNTIFS(Table2[Local IntensMean Pos], "&gt;="&amp;A167, Table2[Local IntensMean Pos], "&lt;"&amp;A168)</f>
        <v>0</v>
      </c>
      <c r="C167">
        <f>COUNTIFS(Table2[Local IntensMean Neg], "&gt;="&amp;A167, Table2[Local IntensMean Neg], "&lt;"&amp;A168)</f>
        <v>65</v>
      </c>
      <c r="D167">
        <f>COUNTIFS(Table2[Local IntensStDev Pos], "&gt;="&amp;A167, Table2[Local IntensStDev Pos], "&lt;"&amp;A168)</f>
        <v>0</v>
      </c>
      <c r="E167">
        <f>COUNTIFS(Table2[Local IntensStDev Neg], "&gt;="&amp;A167, Table2[Local IntensStDev Neg], "&lt;"&amp;A168)</f>
        <v>0</v>
      </c>
    </row>
    <row r="168" spans="1:5" x14ac:dyDescent="0.25">
      <c r="A168">
        <v>167</v>
      </c>
      <c r="B168">
        <f>COUNTIFS(Table2[Local IntensMean Pos], "&gt;="&amp;A168, Table2[Local IntensMean Pos], "&lt;"&amp;A169)</f>
        <v>0</v>
      </c>
      <c r="C168">
        <f>COUNTIFS(Table2[Local IntensMean Neg], "&gt;="&amp;A168, Table2[Local IntensMean Neg], "&lt;"&amp;A169)</f>
        <v>67</v>
      </c>
      <c r="D168">
        <f>COUNTIFS(Table2[Local IntensStDev Pos], "&gt;="&amp;A168, Table2[Local IntensStDev Pos], "&lt;"&amp;A169)</f>
        <v>0</v>
      </c>
      <c r="E168">
        <f>COUNTIFS(Table2[Local IntensStDev Neg], "&gt;="&amp;A168, Table2[Local IntensStDev Neg], "&lt;"&amp;A169)</f>
        <v>0</v>
      </c>
    </row>
    <row r="169" spans="1:5" x14ac:dyDescent="0.25">
      <c r="A169">
        <v>168</v>
      </c>
      <c r="B169">
        <f>COUNTIFS(Table2[Local IntensMean Pos], "&gt;="&amp;A169, Table2[Local IntensMean Pos], "&lt;"&amp;A170)</f>
        <v>0</v>
      </c>
      <c r="C169">
        <f>COUNTIFS(Table2[Local IntensMean Neg], "&gt;="&amp;A169, Table2[Local IntensMean Neg], "&lt;"&amp;A170)</f>
        <v>61</v>
      </c>
      <c r="D169">
        <f>COUNTIFS(Table2[Local IntensStDev Pos], "&gt;="&amp;A169, Table2[Local IntensStDev Pos], "&lt;"&amp;A170)</f>
        <v>0</v>
      </c>
      <c r="E169">
        <f>COUNTIFS(Table2[Local IntensStDev Neg], "&gt;="&amp;A169, Table2[Local IntensStDev Neg], "&lt;"&amp;A170)</f>
        <v>0</v>
      </c>
    </row>
    <row r="170" spans="1:5" x14ac:dyDescent="0.25">
      <c r="A170">
        <v>169</v>
      </c>
      <c r="B170">
        <f>COUNTIFS(Table2[Local IntensMean Pos], "&gt;="&amp;A170, Table2[Local IntensMean Pos], "&lt;"&amp;A171)</f>
        <v>0</v>
      </c>
      <c r="C170">
        <f>COUNTIFS(Table2[Local IntensMean Neg], "&gt;="&amp;A170, Table2[Local IntensMean Neg], "&lt;"&amp;A171)</f>
        <v>66</v>
      </c>
      <c r="D170">
        <f>COUNTIFS(Table2[Local IntensStDev Pos], "&gt;="&amp;A170, Table2[Local IntensStDev Pos], "&lt;"&amp;A171)</f>
        <v>0</v>
      </c>
      <c r="E170">
        <f>COUNTIFS(Table2[Local IntensStDev Neg], "&gt;="&amp;A170, Table2[Local IntensStDev Neg], "&lt;"&amp;A171)</f>
        <v>0</v>
      </c>
    </row>
    <row r="171" spans="1:5" x14ac:dyDescent="0.25">
      <c r="A171">
        <v>170</v>
      </c>
      <c r="B171">
        <f>COUNTIFS(Table2[Local IntensMean Pos], "&gt;="&amp;A171, Table2[Local IntensMean Pos], "&lt;"&amp;A172)</f>
        <v>0</v>
      </c>
      <c r="C171">
        <f>COUNTIFS(Table2[Local IntensMean Neg], "&gt;="&amp;A171, Table2[Local IntensMean Neg], "&lt;"&amp;A172)</f>
        <v>53</v>
      </c>
      <c r="D171">
        <f>COUNTIFS(Table2[Local IntensStDev Pos], "&gt;="&amp;A171, Table2[Local IntensStDev Pos], "&lt;"&amp;A172)</f>
        <v>0</v>
      </c>
      <c r="E171">
        <f>COUNTIFS(Table2[Local IntensStDev Neg], "&gt;="&amp;A171, Table2[Local IntensStDev Neg], "&lt;"&amp;A172)</f>
        <v>0</v>
      </c>
    </row>
    <row r="172" spans="1:5" x14ac:dyDescent="0.25">
      <c r="A172">
        <v>171</v>
      </c>
      <c r="B172">
        <f>COUNTIFS(Table2[Local IntensMean Pos], "&gt;="&amp;A172, Table2[Local IntensMean Pos], "&lt;"&amp;A173)</f>
        <v>0</v>
      </c>
      <c r="C172">
        <f>COUNTIFS(Table2[Local IntensMean Neg], "&gt;="&amp;A172, Table2[Local IntensMean Neg], "&lt;"&amp;A173)</f>
        <v>64</v>
      </c>
      <c r="D172">
        <f>COUNTIFS(Table2[Local IntensStDev Pos], "&gt;="&amp;A172, Table2[Local IntensStDev Pos], "&lt;"&amp;A173)</f>
        <v>0</v>
      </c>
      <c r="E172">
        <f>COUNTIFS(Table2[Local IntensStDev Neg], "&gt;="&amp;A172, Table2[Local IntensStDev Neg], "&lt;"&amp;A173)</f>
        <v>0</v>
      </c>
    </row>
    <row r="173" spans="1:5" x14ac:dyDescent="0.25">
      <c r="A173">
        <v>172</v>
      </c>
      <c r="B173">
        <f>COUNTIFS(Table2[Local IntensMean Pos], "&gt;="&amp;A173, Table2[Local IntensMean Pos], "&lt;"&amp;A174)</f>
        <v>0</v>
      </c>
      <c r="C173">
        <f>COUNTIFS(Table2[Local IntensMean Neg], "&gt;="&amp;A173, Table2[Local IntensMean Neg], "&lt;"&amp;A174)</f>
        <v>57</v>
      </c>
      <c r="D173">
        <f>COUNTIFS(Table2[Local IntensStDev Pos], "&gt;="&amp;A173, Table2[Local IntensStDev Pos], "&lt;"&amp;A174)</f>
        <v>0</v>
      </c>
      <c r="E173">
        <f>COUNTIFS(Table2[Local IntensStDev Neg], "&gt;="&amp;A173, Table2[Local IntensStDev Neg], "&lt;"&amp;A174)</f>
        <v>0</v>
      </c>
    </row>
    <row r="174" spans="1:5" x14ac:dyDescent="0.25">
      <c r="A174">
        <v>173</v>
      </c>
      <c r="B174">
        <f>COUNTIFS(Table2[Local IntensMean Pos], "&gt;="&amp;A174, Table2[Local IntensMean Pos], "&lt;"&amp;A175)</f>
        <v>0</v>
      </c>
      <c r="C174">
        <f>COUNTIFS(Table2[Local IntensMean Neg], "&gt;="&amp;A174, Table2[Local IntensMean Neg], "&lt;"&amp;A175)</f>
        <v>52</v>
      </c>
      <c r="D174">
        <f>COUNTIFS(Table2[Local IntensStDev Pos], "&gt;="&amp;A174, Table2[Local IntensStDev Pos], "&lt;"&amp;A175)</f>
        <v>0</v>
      </c>
      <c r="E174">
        <f>COUNTIFS(Table2[Local IntensStDev Neg], "&gt;="&amp;A174, Table2[Local IntensStDev Neg], "&lt;"&amp;A175)</f>
        <v>0</v>
      </c>
    </row>
    <row r="175" spans="1:5" x14ac:dyDescent="0.25">
      <c r="A175">
        <v>174</v>
      </c>
      <c r="B175">
        <f>COUNTIFS(Table2[Local IntensMean Pos], "&gt;="&amp;A175, Table2[Local IntensMean Pos], "&lt;"&amp;A176)</f>
        <v>0</v>
      </c>
      <c r="C175">
        <f>COUNTIFS(Table2[Local IntensMean Neg], "&gt;="&amp;A175, Table2[Local IntensMean Neg], "&lt;"&amp;A176)</f>
        <v>55</v>
      </c>
      <c r="D175">
        <f>COUNTIFS(Table2[Local IntensStDev Pos], "&gt;="&amp;A175, Table2[Local IntensStDev Pos], "&lt;"&amp;A176)</f>
        <v>0</v>
      </c>
      <c r="E175">
        <f>COUNTIFS(Table2[Local IntensStDev Neg], "&gt;="&amp;A175, Table2[Local IntensStDev Neg], "&lt;"&amp;A176)</f>
        <v>0</v>
      </c>
    </row>
    <row r="176" spans="1:5" x14ac:dyDescent="0.25">
      <c r="A176">
        <v>175</v>
      </c>
      <c r="B176">
        <f>COUNTIFS(Table2[Local IntensMean Pos], "&gt;="&amp;A176, Table2[Local IntensMean Pos], "&lt;"&amp;A177)</f>
        <v>0</v>
      </c>
      <c r="C176">
        <f>COUNTIFS(Table2[Local IntensMean Neg], "&gt;="&amp;A176, Table2[Local IntensMean Neg], "&lt;"&amp;A177)</f>
        <v>50</v>
      </c>
      <c r="D176">
        <f>COUNTIFS(Table2[Local IntensStDev Pos], "&gt;="&amp;A176, Table2[Local IntensStDev Pos], "&lt;"&amp;A177)</f>
        <v>0</v>
      </c>
      <c r="E176">
        <f>COUNTIFS(Table2[Local IntensStDev Neg], "&gt;="&amp;A176, Table2[Local IntensStDev Neg], "&lt;"&amp;A177)</f>
        <v>0</v>
      </c>
    </row>
    <row r="177" spans="1:5" x14ac:dyDescent="0.25">
      <c r="A177">
        <v>176</v>
      </c>
      <c r="B177">
        <f>COUNTIFS(Table2[Local IntensMean Pos], "&gt;="&amp;A177, Table2[Local IntensMean Pos], "&lt;"&amp;A178)</f>
        <v>0</v>
      </c>
      <c r="C177">
        <f>COUNTIFS(Table2[Local IntensMean Neg], "&gt;="&amp;A177, Table2[Local IntensMean Neg], "&lt;"&amp;A178)</f>
        <v>50</v>
      </c>
      <c r="D177">
        <f>COUNTIFS(Table2[Local IntensStDev Pos], "&gt;="&amp;A177, Table2[Local IntensStDev Pos], "&lt;"&amp;A178)</f>
        <v>0</v>
      </c>
      <c r="E177">
        <f>COUNTIFS(Table2[Local IntensStDev Neg], "&gt;="&amp;A177, Table2[Local IntensStDev Neg], "&lt;"&amp;A178)</f>
        <v>0</v>
      </c>
    </row>
    <row r="178" spans="1:5" x14ac:dyDescent="0.25">
      <c r="A178">
        <v>177</v>
      </c>
      <c r="B178">
        <f>COUNTIFS(Table2[Local IntensMean Pos], "&gt;="&amp;A178, Table2[Local IntensMean Pos], "&lt;"&amp;A179)</f>
        <v>0</v>
      </c>
      <c r="C178">
        <f>COUNTIFS(Table2[Local IntensMean Neg], "&gt;="&amp;A178, Table2[Local IntensMean Neg], "&lt;"&amp;A179)</f>
        <v>60</v>
      </c>
      <c r="D178">
        <f>COUNTIFS(Table2[Local IntensStDev Pos], "&gt;="&amp;A178, Table2[Local IntensStDev Pos], "&lt;"&amp;A179)</f>
        <v>0</v>
      </c>
      <c r="E178">
        <f>COUNTIFS(Table2[Local IntensStDev Neg], "&gt;="&amp;A178, Table2[Local IntensStDev Neg], "&lt;"&amp;A179)</f>
        <v>0</v>
      </c>
    </row>
    <row r="179" spans="1:5" x14ac:dyDescent="0.25">
      <c r="A179">
        <v>178</v>
      </c>
      <c r="B179">
        <f>COUNTIFS(Table2[Local IntensMean Pos], "&gt;="&amp;A179, Table2[Local IntensMean Pos], "&lt;"&amp;A180)</f>
        <v>0</v>
      </c>
      <c r="C179">
        <f>COUNTIFS(Table2[Local IntensMean Neg], "&gt;="&amp;A179, Table2[Local IntensMean Neg], "&lt;"&amp;A180)</f>
        <v>60</v>
      </c>
      <c r="D179">
        <f>COUNTIFS(Table2[Local IntensStDev Pos], "&gt;="&amp;A179, Table2[Local IntensStDev Pos], "&lt;"&amp;A180)</f>
        <v>0</v>
      </c>
      <c r="E179">
        <f>COUNTIFS(Table2[Local IntensStDev Neg], "&gt;="&amp;A179, Table2[Local IntensStDev Neg], "&lt;"&amp;A180)</f>
        <v>0</v>
      </c>
    </row>
    <row r="180" spans="1:5" x14ac:dyDescent="0.25">
      <c r="A180">
        <v>179</v>
      </c>
      <c r="B180">
        <f>COUNTIFS(Table2[Local IntensMean Pos], "&gt;="&amp;A180, Table2[Local IntensMean Pos], "&lt;"&amp;A181)</f>
        <v>0</v>
      </c>
      <c r="C180">
        <f>COUNTIFS(Table2[Local IntensMean Neg], "&gt;="&amp;A180, Table2[Local IntensMean Neg], "&lt;"&amp;A181)</f>
        <v>49</v>
      </c>
      <c r="D180">
        <f>COUNTIFS(Table2[Local IntensStDev Pos], "&gt;="&amp;A180, Table2[Local IntensStDev Pos], "&lt;"&amp;A181)</f>
        <v>0</v>
      </c>
      <c r="E180">
        <f>COUNTIFS(Table2[Local IntensStDev Neg], "&gt;="&amp;A180, Table2[Local IntensStDev Neg], "&lt;"&amp;A181)</f>
        <v>0</v>
      </c>
    </row>
    <row r="181" spans="1:5" x14ac:dyDescent="0.25">
      <c r="A181">
        <v>180</v>
      </c>
      <c r="B181">
        <f>COUNTIFS(Table2[Local IntensMean Pos], "&gt;="&amp;A181, Table2[Local IntensMean Pos], "&lt;"&amp;A182)</f>
        <v>0</v>
      </c>
      <c r="C181">
        <f>COUNTIFS(Table2[Local IntensMean Neg], "&gt;="&amp;A181, Table2[Local IntensMean Neg], "&lt;"&amp;A182)</f>
        <v>49</v>
      </c>
      <c r="D181">
        <f>COUNTIFS(Table2[Local IntensStDev Pos], "&gt;="&amp;A181, Table2[Local IntensStDev Pos], "&lt;"&amp;A182)</f>
        <v>0</v>
      </c>
      <c r="E181">
        <f>COUNTIFS(Table2[Local IntensStDev Neg], "&gt;="&amp;A181, Table2[Local IntensStDev Neg], "&lt;"&amp;A182)</f>
        <v>0</v>
      </c>
    </row>
    <row r="182" spans="1:5" x14ac:dyDescent="0.25">
      <c r="A182">
        <v>181</v>
      </c>
      <c r="B182">
        <f>COUNTIFS(Table2[Local IntensMean Pos], "&gt;="&amp;A182, Table2[Local IntensMean Pos], "&lt;"&amp;A183)</f>
        <v>0</v>
      </c>
      <c r="C182">
        <f>COUNTIFS(Table2[Local IntensMean Neg], "&gt;="&amp;A182, Table2[Local IntensMean Neg], "&lt;"&amp;A183)</f>
        <v>36</v>
      </c>
      <c r="D182">
        <f>COUNTIFS(Table2[Local IntensStDev Pos], "&gt;="&amp;A182, Table2[Local IntensStDev Pos], "&lt;"&amp;A183)</f>
        <v>0</v>
      </c>
      <c r="E182">
        <f>COUNTIFS(Table2[Local IntensStDev Neg], "&gt;="&amp;A182, Table2[Local IntensStDev Neg], "&lt;"&amp;A183)</f>
        <v>0</v>
      </c>
    </row>
    <row r="183" spans="1:5" x14ac:dyDescent="0.25">
      <c r="A183">
        <v>182</v>
      </c>
      <c r="B183">
        <f>COUNTIFS(Table2[Local IntensMean Pos], "&gt;="&amp;A183, Table2[Local IntensMean Pos], "&lt;"&amp;A184)</f>
        <v>0</v>
      </c>
      <c r="C183">
        <f>COUNTIFS(Table2[Local IntensMean Neg], "&gt;="&amp;A183, Table2[Local IntensMean Neg], "&lt;"&amp;A184)</f>
        <v>44</v>
      </c>
      <c r="D183">
        <f>COUNTIFS(Table2[Local IntensStDev Pos], "&gt;="&amp;A183, Table2[Local IntensStDev Pos], "&lt;"&amp;A184)</f>
        <v>0</v>
      </c>
      <c r="E183">
        <f>COUNTIFS(Table2[Local IntensStDev Neg], "&gt;="&amp;A183, Table2[Local IntensStDev Neg], "&lt;"&amp;A184)</f>
        <v>0</v>
      </c>
    </row>
    <row r="184" spans="1:5" x14ac:dyDescent="0.25">
      <c r="A184">
        <v>183</v>
      </c>
      <c r="B184">
        <f>COUNTIFS(Table2[Local IntensMean Pos], "&gt;="&amp;A184, Table2[Local IntensMean Pos], "&lt;"&amp;A185)</f>
        <v>0</v>
      </c>
      <c r="C184">
        <f>COUNTIFS(Table2[Local IntensMean Neg], "&gt;="&amp;A184, Table2[Local IntensMean Neg], "&lt;"&amp;A185)</f>
        <v>38</v>
      </c>
      <c r="D184">
        <f>COUNTIFS(Table2[Local IntensStDev Pos], "&gt;="&amp;A184, Table2[Local IntensStDev Pos], "&lt;"&amp;A185)</f>
        <v>0</v>
      </c>
      <c r="E184">
        <f>COUNTIFS(Table2[Local IntensStDev Neg], "&gt;="&amp;A184, Table2[Local IntensStDev Neg], "&lt;"&amp;A185)</f>
        <v>0</v>
      </c>
    </row>
    <row r="185" spans="1:5" x14ac:dyDescent="0.25">
      <c r="A185">
        <v>184</v>
      </c>
      <c r="B185">
        <f>COUNTIFS(Table2[Local IntensMean Pos], "&gt;="&amp;A185, Table2[Local IntensMean Pos], "&lt;"&amp;A186)</f>
        <v>0</v>
      </c>
      <c r="C185">
        <f>COUNTIFS(Table2[Local IntensMean Neg], "&gt;="&amp;A185, Table2[Local IntensMean Neg], "&lt;"&amp;A186)</f>
        <v>37</v>
      </c>
      <c r="D185">
        <f>COUNTIFS(Table2[Local IntensStDev Pos], "&gt;="&amp;A185, Table2[Local IntensStDev Pos], "&lt;"&amp;A186)</f>
        <v>0</v>
      </c>
      <c r="E185">
        <f>COUNTIFS(Table2[Local IntensStDev Neg], "&gt;="&amp;A185, Table2[Local IntensStDev Neg], "&lt;"&amp;A186)</f>
        <v>0</v>
      </c>
    </row>
    <row r="186" spans="1:5" x14ac:dyDescent="0.25">
      <c r="A186">
        <v>185</v>
      </c>
      <c r="B186">
        <f>COUNTIFS(Table2[Local IntensMean Pos], "&gt;="&amp;A186, Table2[Local IntensMean Pos], "&lt;"&amp;A187)</f>
        <v>0</v>
      </c>
      <c r="C186">
        <f>COUNTIFS(Table2[Local IntensMean Neg], "&gt;="&amp;A186, Table2[Local IntensMean Neg], "&lt;"&amp;A187)</f>
        <v>41</v>
      </c>
      <c r="D186">
        <f>COUNTIFS(Table2[Local IntensStDev Pos], "&gt;="&amp;A186, Table2[Local IntensStDev Pos], "&lt;"&amp;A187)</f>
        <v>0</v>
      </c>
      <c r="E186">
        <f>COUNTIFS(Table2[Local IntensStDev Neg], "&gt;="&amp;A186, Table2[Local IntensStDev Neg], "&lt;"&amp;A187)</f>
        <v>0</v>
      </c>
    </row>
    <row r="187" spans="1:5" x14ac:dyDescent="0.25">
      <c r="A187">
        <v>186</v>
      </c>
      <c r="B187">
        <f>COUNTIFS(Table2[Local IntensMean Pos], "&gt;="&amp;A187, Table2[Local IntensMean Pos], "&lt;"&amp;A188)</f>
        <v>0</v>
      </c>
      <c r="C187">
        <f>COUNTIFS(Table2[Local IntensMean Neg], "&gt;="&amp;A187, Table2[Local IntensMean Neg], "&lt;"&amp;A188)</f>
        <v>47</v>
      </c>
      <c r="D187">
        <f>COUNTIFS(Table2[Local IntensStDev Pos], "&gt;="&amp;A187, Table2[Local IntensStDev Pos], "&lt;"&amp;A188)</f>
        <v>0</v>
      </c>
      <c r="E187">
        <f>COUNTIFS(Table2[Local IntensStDev Neg], "&gt;="&amp;A187, Table2[Local IntensStDev Neg], "&lt;"&amp;A188)</f>
        <v>0</v>
      </c>
    </row>
    <row r="188" spans="1:5" x14ac:dyDescent="0.25">
      <c r="A188">
        <v>187</v>
      </c>
      <c r="B188">
        <f>COUNTIFS(Table2[Local IntensMean Pos], "&gt;="&amp;A188, Table2[Local IntensMean Pos], "&lt;"&amp;A189)</f>
        <v>0</v>
      </c>
      <c r="C188">
        <f>COUNTIFS(Table2[Local IntensMean Neg], "&gt;="&amp;A188, Table2[Local IntensMean Neg], "&lt;"&amp;A189)</f>
        <v>31</v>
      </c>
      <c r="D188">
        <f>COUNTIFS(Table2[Local IntensStDev Pos], "&gt;="&amp;A188, Table2[Local IntensStDev Pos], "&lt;"&amp;A189)</f>
        <v>0</v>
      </c>
      <c r="E188">
        <f>COUNTIFS(Table2[Local IntensStDev Neg], "&gt;="&amp;A188, Table2[Local IntensStDev Neg], "&lt;"&amp;A189)</f>
        <v>0</v>
      </c>
    </row>
    <row r="189" spans="1:5" x14ac:dyDescent="0.25">
      <c r="A189">
        <v>188</v>
      </c>
      <c r="B189">
        <f>COUNTIFS(Table2[Local IntensMean Pos], "&gt;="&amp;A189, Table2[Local IntensMean Pos], "&lt;"&amp;A190)</f>
        <v>0</v>
      </c>
      <c r="C189">
        <f>COUNTIFS(Table2[Local IntensMean Neg], "&gt;="&amp;A189, Table2[Local IntensMean Neg], "&lt;"&amp;A190)</f>
        <v>56</v>
      </c>
      <c r="D189">
        <f>COUNTIFS(Table2[Local IntensStDev Pos], "&gt;="&amp;A189, Table2[Local IntensStDev Pos], "&lt;"&amp;A190)</f>
        <v>0</v>
      </c>
      <c r="E189">
        <f>COUNTIFS(Table2[Local IntensStDev Neg], "&gt;="&amp;A189, Table2[Local IntensStDev Neg], "&lt;"&amp;A190)</f>
        <v>0</v>
      </c>
    </row>
    <row r="190" spans="1:5" x14ac:dyDescent="0.25">
      <c r="A190">
        <v>189</v>
      </c>
      <c r="B190">
        <f>COUNTIFS(Table2[Local IntensMean Pos], "&gt;="&amp;A190, Table2[Local IntensMean Pos], "&lt;"&amp;A191)</f>
        <v>0</v>
      </c>
      <c r="C190">
        <f>COUNTIFS(Table2[Local IntensMean Neg], "&gt;="&amp;A190, Table2[Local IntensMean Neg], "&lt;"&amp;A191)</f>
        <v>39</v>
      </c>
      <c r="D190">
        <f>COUNTIFS(Table2[Local IntensStDev Pos], "&gt;="&amp;A190, Table2[Local IntensStDev Pos], "&lt;"&amp;A191)</f>
        <v>0</v>
      </c>
      <c r="E190">
        <f>COUNTIFS(Table2[Local IntensStDev Neg], "&gt;="&amp;A190, Table2[Local IntensStDev Neg], "&lt;"&amp;A191)</f>
        <v>0</v>
      </c>
    </row>
    <row r="191" spans="1:5" x14ac:dyDescent="0.25">
      <c r="A191">
        <v>190</v>
      </c>
      <c r="B191">
        <f>COUNTIFS(Table2[Local IntensMean Pos], "&gt;="&amp;A191, Table2[Local IntensMean Pos], "&lt;"&amp;A192)</f>
        <v>0</v>
      </c>
      <c r="C191">
        <f>COUNTIFS(Table2[Local IntensMean Neg], "&gt;="&amp;A191, Table2[Local IntensMean Neg], "&lt;"&amp;A192)</f>
        <v>32</v>
      </c>
      <c r="D191">
        <f>COUNTIFS(Table2[Local IntensStDev Pos], "&gt;="&amp;A191, Table2[Local IntensStDev Pos], "&lt;"&amp;A192)</f>
        <v>0</v>
      </c>
      <c r="E191">
        <f>COUNTIFS(Table2[Local IntensStDev Neg], "&gt;="&amp;A191, Table2[Local IntensStDev Neg], "&lt;"&amp;A192)</f>
        <v>0</v>
      </c>
    </row>
    <row r="192" spans="1:5" x14ac:dyDescent="0.25">
      <c r="A192">
        <v>191</v>
      </c>
      <c r="B192">
        <f>COUNTIFS(Table2[Local IntensMean Pos], "&gt;="&amp;A192, Table2[Local IntensMean Pos], "&lt;"&amp;A193)</f>
        <v>0</v>
      </c>
      <c r="C192">
        <f>COUNTIFS(Table2[Local IntensMean Neg], "&gt;="&amp;A192, Table2[Local IntensMean Neg], "&lt;"&amp;A193)</f>
        <v>37</v>
      </c>
      <c r="D192">
        <f>COUNTIFS(Table2[Local IntensStDev Pos], "&gt;="&amp;A192, Table2[Local IntensStDev Pos], "&lt;"&amp;A193)</f>
        <v>0</v>
      </c>
      <c r="E192">
        <f>COUNTIFS(Table2[Local IntensStDev Neg], "&gt;="&amp;A192, Table2[Local IntensStDev Neg], "&lt;"&amp;A193)</f>
        <v>0</v>
      </c>
    </row>
    <row r="193" spans="1:5" x14ac:dyDescent="0.25">
      <c r="A193">
        <v>192</v>
      </c>
      <c r="B193">
        <f>COUNTIFS(Table2[Local IntensMean Pos], "&gt;="&amp;A193, Table2[Local IntensMean Pos], "&lt;"&amp;A194)</f>
        <v>0</v>
      </c>
      <c r="C193">
        <f>COUNTIFS(Table2[Local IntensMean Neg], "&gt;="&amp;A193, Table2[Local IntensMean Neg], "&lt;"&amp;A194)</f>
        <v>25</v>
      </c>
      <c r="D193">
        <f>COUNTIFS(Table2[Local IntensStDev Pos], "&gt;="&amp;A193, Table2[Local IntensStDev Pos], "&lt;"&amp;A194)</f>
        <v>0</v>
      </c>
      <c r="E193">
        <f>COUNTIFS(Table2[Local IntensStDev Neg], "&gt;="&amp;A193, Table2[Local IntensStDev Neg], "&lt;"&amp;A194)</f>
        <v>0</v>
      </c>
    </row>
    <row r="194" spans="1:5" x14ac:dyDescent="0.25">
      <c r="A194">
        <v>193</v>
      </c>
      <c r="B194">
        <f>COUNTIFS(Table2[Local IntensMean Pos], "&gt;="&amp;A194, Table2[Local IntensMean Pos], "&lt;"&amp;A195)</f>
        <v>0</v>
      </c>
      <c r="C194">
        <f>COUNTIFS(Table2[Local IntensMean Neg], "&gt;="&amp;A194, Table2[Local IntensMean Neg], "&lt;"&amp;A195)</f>
        <v>43</v>
      </c>
      <c r="D194">
        <f>COUNTIFS(Table2[Local IntensStDev Pos], "&gt;="&amp;A194, Table2[Local IntensStDev Pos], "&lt;"&amp;A195)</f>
        <v>0</v>
      </c>
      <c r="E194">
        <f>COUNTIFS(Table2[Local IntensStDev Neg], "&gt;="&amp;A194, Table2[Local IntensStDev Neg], "&lt;"&amp;A195)</f>
        <v>0</v>
      </c>
    </row>
    <row r="195" spans="1:5" x14ac:dyDescent="0.25">
      <c r="A195">
        <v>194</v>
      </c>
      <c r="B195">
        <f>COUNTIFS(Table2[Local IntensMean Pos], "&gt;="&amp;A195, Table2[Local IntensMean Pos], "&lt;"&amp;A196)</f>
        <v>0</v>
      </c>
      <c r="C195">
        <f>COUNTIFS(Table2[Local IntensMean Neg], "&gt;="&amp;A195, Table2[Local IntensMean Neg], "&lt;"&amp;A196)</f>
        <v>29</v>
      </c>
      <c r="D195">
        <f>COUNTIFS(Table2[Local IntensStDev Pos], "&gt;="&amp;A195, Table2[Local IntensStDev Pos], "&lt;"&amp;A196)</f>
        <v>0</v>
      </c>
      <c r="E195">
        <f>COUNTIFS(Table2[Local IntensStDev Neg], "&gt;="&amp;A195, Table2[Local IntensStDev Neg], "&lt;"&amp;A196)</f>
        <v>0</v>
      </c>
    </row>
    <row r="196" spans="1:5" x14ac:dyDescent="0.25">
      <c r="A196">
        <v>195</v>
      </c>
      <c r="B196">
        <f>COUNTIFS(Table2[Local IntensMean Pos], "&gt;="&amp;A196, Table2[Local IntensMean Pos], "&lt;"&amp;A197)</f>
        <v>0</v>
      </c>
      <c r="C196">
        <f>COUNTIFS(Table2[Local IntensMean Neg], "&gt;="&amp;A196, Table2[Local IntensMean Neg], "&lt;"&amp;A197)</f>
        <v>16</v>
      </c>
      <c r="D196">
        <f>COUNTIFS(Table2[Local IntensStDev Pos], "&gt;="&amp;A196, Table2[Local IntensStDev Pos], "&lt;"&amp;A197)</f>
        <v>0</v>
      </c>
      <c r="E196">
        <f>COUNTIFS(Table2[Local IntensStDev Neg], "&gt;="&amp;A196, Table2[Local IntensStDev Neg], "&lt;"&amp;A197)</f>
        <v>0</v>
      </c>
    </row>
    <row r="197" spans="1:5" x14ac:dyDescent="0.25">
      <c r="A197">
        <v>196</v>
      </c>
      <c r="B197">
        <f>COUNTIFS(Table2[Local IntensMean Pos], "&gt;="&amp;A197, Table2[Local IntensMean Pos], "&lt;"&amp;A198)</f>
        <v>0</v>
      </c>
      <c r="C197">
        <f>COUNTIFS(Table2[Local IntensMean Neg], "&gt;="&amp;A197, Table2[Local IntensMean Neg], "&lt;"&amp;A198)</f>
        <v>31</v>
      </c>
      <c r="D197">
        <f>COUNTIFS(Table2[Local IntensStDev Pos], "&gt;="&amp;A197, Table2[Local IntensStDev Pos], "&lt;"&amp;A198)</f>
        <v>0</v>
      </c>
      <c r="E197">
        <f>COUNTIFS(Table2[Local IntensStDev Neg], "&gt;="&amp;A197, Table2[Local IntensStDev Neg], "&lt;"&amp;A198)</f>
        <v>0</v>
      </c>
    </row>
    <row r="198" spans="1:5" x14ac:dyDescent="0.25">
      <c r="A198">
        <v>197</v>
      </c>
      <c r="B198">
        <f>COUNTIFS(Table2[Local IntensMean Pos], "&gt;="&amp;A198, Table2[Local IntensMean Pos], "&lt;"&amp;A199)</f>
        <v>0</v>
      </c>
      <c r="C198">
        <f>COUNTIFS(Table2[Local IntensMean Neg], "&gt;="&amp;A198, Table2[Local IntensMean Neg], "&lt;"&amp;A199)</f>
        <v>18</v>
      </c>
      <c r="D198">
        <f>COUNTIFS(Table2[Local IntensStDev Pos], "&gt;="&amp;A198, Table2[Local IntensStDev Pos], "&lt;"&amp;A199)</f>
        <v>0</v>
      </c>
      <c r="E198">
        <f>COUNTIFS(Table2[Local IntensStDev Neg], "&gt;="&amp;A198, Table2[Local IntensStDev Neg], "&lt;"&amp;A199)</f>
        <v>0</v>
      </c>
    </row>
    <row r="199" spans="1:5" x14ac:dyDescent="0.25">
      <c r="A199">
        <v>198</v>
      </c>
      <c r="B199">
        <f>COUNTIFS(Table2[Local IntensMean Pos], "&gt;="&amp;A199, Table2[Local IntensMean Pos], "&lt;"&amp;A200)</f>
        <v>0</v>
      </c>
      <c r="C199">
        <f>COUNTIFS(Table2[Local IntensMean Neg], "&gt;="&amp;A199, Table2[Local IntensMean Neg], "&lt;"&amp;A200)</f>
        <v>20</v>
      </c>
      <c r="D199">
        <f>COUNTIFS(Table2[Local IntensStDev Pos], "&gt;="&amp;A199, Table2[Local IntensStDev Pos], "&lt;"&amp;A200)</f>
        <v>0</v>
      </c>
      <c r="E199">
        <f>COUNTIFS(Table2[Local IntensStDev Neg], "&gt;="&amp;A199, Table2[Local IntensStDev Neg], "&lt;"&amp;A200)</f>
        <v>0</v>
      </c>
    </row>
    <row r="200" spans="1:5" x14ac:dyDescent="0.25">
      <c r="A200">
        <v>199</v>
      </c>
      <c r="B200">
        <f>COUNTIFS(Table2[Local IntensMean Pos], "&gt;="&amp;A200, Table2[Local IntensMean Pos], "&lt;"&amp;A201)</f>
        <v>0</v>
      </c>
      <c r="C200">
        <f>COUNTIFS(Table2[Local IntensMean Neg], "&gt;="&amp;A200, Table2[Local IntensMean Neg], "&lt;"&amp;A201)</f>
        <v>15</v>
      </c>
      <c r="D200">
        <f>COUNTIFS(Table2[Local IntensStDev Pos], "&gt;="&amp;A200, Table2[Local IntensStDev Pos], "&lt;"&amp;A201)</f>
        <v>0</v>
      </c>
      <c r="E200">
        <f>COUNTIFS(Table2[Local IntensStDev Neg], "&gt;="&amp;A200, Table2[Local IntensStDev Neg], "&lt;"&amp;A201)</f>
        <v>0</v>
      </c>
    </row>
    <row r="201" spans="1:5" x14ac:dyDescent="0.25">
      <c r="A201">
        <v>200</v>
      </c>
      <c r="B201">
        <f>COUNTIFS(Table2[Local IntensMean Pos], "&gt;="&amp;A201, Table2[Local IntensMean Pos], "&lt;"&amp;A202)</f>
        <v>0</v>
      </c>
      <c r="C201">
        <f>COUNTIFS(Table2[Local IntensMean Neg], "&gt;="&amp;A201, Table2[Local IntensMean Neg], "&lt;"&amp;A202)</f>
        <v>14</v>
      </c>
      <c r="D201">
        <f>COUNTIFS(Table2[Local IntensStDev Pos], "&gt;="&amp;A201, Table2[Local IntensStDev Pos], "&lt;"&amp;A202)</f>
        <v>0</v>
      </c>
      <c r="E201">
        <f>COUNTIFS(Table2[Local IntensStDev Neg], "&gt;="&amp;A201, Table2[Local IntensStDev Neg], "&lt;"&amp;A202)</f>
        <v>0</v>
      </c>
    </row>
    <row r="202" spans="1:5" x14ac:dyDescent="0.25">
      <c r="A202">
        <v>201</v>
      </c>
      <c r="B202">
        <f>COUNTIFS(Table2[Local IntensMean Pos], "&gt;="&amp;A202, Table2[Local IntensMean Pos], "&lt;"&amp;A203)</f>
        <v>0</v>
      </c>
      <c r="C202">
        <f>COUNTIFS(Table2[Local IntensMean Neg], "&gt;="&amp;A202, Table2[Local IntensMean Neg], "&lt;"&amp;A203)</f>
        <v>19</v>
      </c>
      <c r="D202">
        <f>COUNTIFS(Table2[Local IntensStDev Pos], "&gt;="&amp;A202, Table2[Local IntensStDev Pos], "&lt;"&amp;A203)</f>
        <v>0</v>
      </c>
      <c r="E202">
        <f>COUNTIFS(Table2[Local IntensStDev Neg], "&gt;="&amp;A202, Table2[Local IntensStDev Neg], "&lt;"&amp;A203)</f>
        <v>0</v>
      </c>
    </row>
    <row r="203" spans="1:5" x14ac:dyDescent="0.25">
      <c r="A203">
        <v>202</v>
      </c>
      <c r="B203">
        <f>COUNTIFS(Table2[Local IntensMean Pos], "&gt;="&amp;A203, Table2[Local IntensMean Pos], "&lt;"&amp;A204)</f>
        <v>0</v>
      </c>
      <c r="C203">
        <f>COUNTIFS(Table2[Local IntensMean Neg], "&gt;="&amp;A203, Table2[Local IntensMean Neg], "&lt;"&amp;A204)</f>
        <v>17</v>
      </c>
      <c r="D203">
        <f>COUNTIFS(Table2[Local IntensStDev Pos], "&gt;="&amp;A203, Table2[Local IntensStDev Pos], "&lt;"&amp;A204)</f>
        <v>0</v>
      </c>
      <c r="E203">
        <f>COUNTIFS(Table2[Local IntensStDev Neg], "&gt;="&amp;A203, Table2[Local IntensStDev Neg], "&lt;"&amp;A204)</f>
        <v>0</v>
      </c>
    </row>
    <row r="204" spans="1:5" x14ac:dyDescent="0.25">
      <c r="A204">
        <v>203</v>
      </c>
      <c r="B204">
        <f>COUNTIFS(Table2[Local IntensMean Pos], "&gt;="&amp;A204, Table2[Local IntensMean Pos], "&lt;"&amp;A205)</f>
        <v>0</v>
      </c>
      <c r="C204">
        <f>COUNTIFS(Table2[Local IntensMean Neg], "&gt;="&amp;A204, Table2[Local IntensMean Neg], "&lt;"&amp;A205)</f>
        <v>9</v>
      </c>
      <c r="D204">
        <f>COUNTIFS(Table2[Local IntensStDev Pos], "&gt;="&amp;A204, Table2[Local IntensStDev Pos], "&lt;"&amp;A205)</f>
        <v>0</v>
      </c>
      <c r="E204">
        <f>COUNTIFS(Table2[Local IntensStDev Neg], "&gt;="&amp;A204, Table2[Local IntensStDev Neg], "&lt;"&amp;A205)</f>
        <v>0</v>
      </c>
    </row>
    <row r="205" spans="1:5" x14ac:dyDescent="0.25">
      <c r="A205">
        <v>204</v>
      </c>
      <c r="B205">
        <f>COUNTIFS(Table2[Local IntensMean Pos], "&gt;="&amp;A205, Table2[Local IntensMean Pos], "&lt;"&amp;A206)</f>
        <v>0</v>
      </c>
      <c r="C205">
        <f>COUNTIFS(Table2[Local IntensMean Neg], "&gt;="&amp;A205, Table2[Local IntensMean Neg], "&lt;"&amp;A206)</f>
        <v>11</v>
      </c>
      <c r="D205">
        <f>COUNTIFS(Table2[Local IntensStDev Pos], "&gt;="&amp;A205, Table2[Local IntensStDev Pos], "&lt;"&amp;A206)</f>
        <v>0</v>
      </c>
      <c r="E205">
        <f>COUNTIFS(Table2[Local IntensStDev Neg], "&gt;="&amp;A205, Table2[Local IntensStDev Neg], "&lt;"&amp;A206)</f>
        <v>0</v>
      </c>
    </row>
    <row r="206" spans="1:5" x14ac:dyDescent="0.25">
      <c r="A206">
        <v>205</v>
      </c>
      <c r="B206">
        <f>COUNTIFS(Table2[Local IntensMean Pos], "&gt;="&amp;A206, Table2[Local IntensMean Pos], "&lt;"&amp;A207)</f>
        <v>0</v>
      </c>
      <c r="C206">
        <f>COUNTIFS(Table2[Local IntensMean Neg], "&gt;="&amp;A206, Table2[Local IntensMean Neg], "&lt;"&amp;A207)</f>
        <v>7</v>
      </c>
      <c r="D206">
        <f>COUNTIFS(Table2[Local IntensStDev Pos], "&gt;="&amp;A206, Table2[Local IntensStDev Pos], "&lt;"&amp;A207)</f>
        <v>0</v>
      </c>
      <c r="E206">
        <f>COUNTIFS(Table2[Local IntensStDev Neg], "&gt;="&amp;A206, Table2[Local IntensStDev Neg], "&lt;"&amp;A207)</f>
        <v>0</v>
      </c>
    </row>
    <row r="207" spans="1:5" x14ac:dyDescent="0.25">
      <c r="A207">
        <v>206</v>
      </c>
      <c r="B207">
        <f>COUNTIFS(Table2[Local IntensMean Pos], "&gt;="&amp;A207, Table2[Local IntensMean Pos], "&lt;"&amp;A208)</f>
        <v>0</v>
      </c>
      <c r="C207">
        <f>COUNTIFS(Table2[Local IntensMean Neg], "&gt;="&amp;A207, Table2[Local IntensMean Neg], "&lt;"&amp;A208)</f>
        <v>9</v>
      </c>
      <c r="D207">
        <f>COUNTIFS(Table2[Local IntensStDev Pos], "&gt;="&amp;A207, Table2[Local IntensStDev Pos], "&lt;"&amp;A208)</f>
        <v>0</v>
      </c>
      <c r="E207">
        <f>COUNTIFS(Table2[Local IntensStDev Neg], "&gt;="&amp;A207, Table2[Local IntensStDev Neg], "&lt;"&amp;A208)</f>
        <v>0</v>
      </c>
    </row>
    <row r="208" spans="1:5" x14ac:dyDescent="0.25">
      <c r="A208">
        <v>207</v>
      </c>
      <c r="B208">
        <f>COUNTIFS(Table2[Local IntensMean Pos], "&gt;="&amp;A208, Table2[Local IntensMean Pos], "&lt;"&amp;A209)</f>
        <v>0</v>
      </c>
      <c r="C208">
        <f>COUNTIFS(Table2[Local IntensMean Neg], "&gt;="&amp;A208, Table2[Local IntensMean Neg], "&lt;"&amp;A209)</f>
        <v>6</v>
      </c>
      <c r="D208">
        <f>COUNTIFS(Table2[Local IntensStDev Pos], "&gt;="&amp;A208, Table2[Local IntensStDev Pos], "&lt;"&amp;A209)</f>
        <v>0</v>
      </c>
      <c r="E208">
        <f>COUNTIFS(Table2[Local IntensStDev Neg], "&gt;="&amp;A208, Table2[Local IntensStDev Neg], "&lt;"&amp;A209)</f>
        <v>0</v>
      </c>
    </row>
    <row r="209" spans="1:5" x14ac:dyDescent="0.25">
      <c r="A209">
        <v>208</v>
      </c>
      <c r="B209">
        <f>COUNTIFS(Table2[Local IntensMean Pos], "&gt;="&amp;A209, Table2[Local IntensMean Pos], "&lt;"&amp;A210)</f>
        <v>0</v>
      </c>
      <c r="C209">
        <f>COUNTIFS(Table2[Local IntensMean Neg], "&gt;="&amp;A209, Table2[Local IntensMean Neg], "&lt;"&amp;A210)</f>
        <v>8</v>
      </c>
      <c r="D209">
        <f>COUNTIFS(Table2[Local IntensStDev Pos], "&gt;="&amp;A209, Table2[Local IntensStDev Pos], "&lt;"&amp;A210)</f>
        <v>0</v>
      </c>
      <c r="E209">
        <f>COUNTIFS(Table2[Local IntensStDev Neg], "&gt;="&amp;A209, Table2[Local IntensStDev Neg], "&lt;"&amp;A210)</f>
        <v>0</v>
      </c>
    </row>
    <row r="210" spans="1:5" x14ac:dyDescent="0.25">
      <c r="A210">
        <v>209</v>
      </c>
      <c r="B210">
        <f>COUNTIFS(Table2[Local IntensMean Pos], "&gt;="&amp;A210, Table2[Local IntensMean Pos], "&lt;"&amp;A211)</f>
        <v>0</v>
      </c>
      <c r="C210">
        <f>COUNTIFS(Table2[Local IntensMean Neg], "&gt;="&amp;A210, Table2[Local IntensMean Neg], "&lt;"&amp;A211)</f>
        <v>5</v>
      </c>
      <c r="D210">
        <f>COUNTIFS(Table2[Local IntensStDev Pos], "&gt;="&amp;A210, Table2[Local IntensStDev Pos], "&lt;"&amp;A211)</f>
        <v>0</v>
      </c>
      <c r="E210">
        <f>COUNTIFS(Table2[Local IntensStDev Neg], "&gt;="&amp;A210, Table2[Local IntensStDev Neg], "&lt;"&amp;A211)</f>
        <v>0</v>
      </c>
    </row>
    <row r="211" spans="1:5" x14ac:dyDescent="0.25">
      <c r="A211">
        <v>210</v>
      </c>
      <c r="B211">
        <f>COUNTIFS(Table2[Local IntensMean Pos], "&gt;="&amp;A211, Table2[Local IntensMean Pos], "&lt;"&amp;A212)</f>
        <v>0</v>
      </c>
      <c r="C211">
        <f>COUNTIFS(Table2[Local IntensMean Neg], "&gt;="&amp;A211, Table2[Local IntensMean Neg], "&lt;"&amp;A212)</f>
        <v>3</v>
      </c>
      <c r="D211">
        <f>COUNTIFS(Table2[Local IntensStDev Pos], "&gt;="&amp;A211, Table2[Local IntensStDev Pos], "&lt;"&amp;A212)</f>
        <v>0</v>
      </c>
      <c r="E211">
        <f>COUNTIFS(Table2[Local IntensStDev Neg], "&gt;="&amp;A211, Table2[Local IntensStDev Neg], "&lt;"&amp;A212)</f>
        <v>0</v>
      </c>
    </row>
    <row r="212" spans="1:5" x14ac:dyDescent="0.25">
      <c r="A212">
        <v>211</v>
      </c>
      <c r="B212">
        <f>COUNTIFS(Table2[Local IntensMean Pos], "&gt;="&amp;A212, Table2[Local IntensMean Pos], "&lt;"&amp;A213)</f>
        <v>0</v>
      </c>
      <c r="C212">
        <f>COUNTIFS(Table2[Local IntensMean Neg], "&gt;="&amp;A212, Table2[Local IntensMean Neg], "&lt;"&amp;A213)</f>
        <v>2</v>
      </c>
      <c r="D212">
        <f>COUNTIFS(Table2[Local IntensStDev Pos], "&gt;="&amp;A212, Table2[Local IntensStDev Pos], "&lt;"&amp;A213)</f>
        <v>0</v>
      </c>
      <c r="E212">
        <f>COUNTIFS(Table2[Local IntensStDev Neg], "&gt;="&amp;A212, Table2[Local IntensStDev Neg], "&lt;"&amp;A213)</f>
        <v>0</v>
      </c>
    </row>
    <row r="213" spans="1:5" x14ac:dyDescent="0.25">
      <c r="A213">
        <v>212</v>
      </c>
      <c r="B213">
        <f>COUNTIFS(Table2[Local IntensMean Pos], "&gt;="&amp;A213, Table2[Local IntensMean Pos], "&lt;"&amp;A214)</f>
        <v>0</v>
      </c>
      <c r="C213">
        <f>COUNTIFS(Table2[Local IntensMean Neg], "&gt;="&amp;A213, Table2[Local IntensMean Neg], "&lt;"&amp;A214)</f>
        <v>0</v>
      </c>
      <c r="D213">
        <f>COUNTIFS(Table2[Local IntensStDev Pos], "&gt;="&amp;A213, Table2[Local IntensStDev Pos], "&lt;"&amp;A214)</f>
        <v>0</v>
      </c>
      <c r="E213">
        <f>COUNTIFS(Table2[Local IntensStDev Neg], "&gt;="&amp;A213, Table2[Local IntensStDev Neg], "&lt;"&amp;A214)</f>
        <v>0</v>
      </c>
    </row>
    <row r="214" spans="1:5" x14ac:dyDescent="0.25">
      <c r="A214">
        <v>213</v>
      </c>
      <c r="B214">
        <f>COUNTIFS(Table2[Local IntensMean Pos], "&gt;="&amp;A214, Table2[Local IntensMean Pos], "&lt;"&amp;A215)</f>
        <v>0</v>
      </c>
      <c r="C214">
        <f>COUNTIFS(Table2[Local IntensMean Neg], "&gt;="&amp;A214, Table2[Local IntensMean Neg], "&lt;"&amp;A215)</f>
        <v>4</v>
      </c>
      <c r="D214">
        <f>COUNTIFS(Table2[Local IntensStDev Pos], "&gt;="&amp;A214, Table2[Local IntensStDev Pos], "&lt;"&amp;A215)</f>
        <v>0</v>
      </c>
      <c r="E214">
        <f>COUNTIFS(Table2[Local IntensStDev Neg], "&gt;="&amp;A214, Table2[Local IntensStDev Neg], "&lt;"&amp;A215)</f>
        <v>0</v>
      </c>
    </row>
    <row r="215" spans="1:5" x14ac:dyDescent="0.25">
      <c r="A215">
        <v>214</v>
      </c>
      <c r="B215">
        <f>COUNTIFS(Table2[Local IntensMean Pos], "&gt;="&amp;A215, Table2[Local IntensMean Pos], "&lt;"&amp;A216)</f>
        <v>0</v>
      </c>
      <c r="C215">
        <f>COUNTIFS(Table2[Local IntensMean Neg], "&gt;="&amp;A215, Table2[Local IntensMean Neg], "&lt;"&amp;A216)</f>
        <v>0</v>
      </c>
      <c r="D215">
        <f>COUNTIFS(Table2[Local IntensStDev Pos], "&gt;="&amp;A215, Table2[Local IntensStDev Pos], "&lt;"&amp;A216)</f>
        <v>0</v>
      </c>
      <c r="E215">
        <f>COUNTIFS(Table2[Local IntensStDev Neg], "&gt;="&amp;A215, Table2[Local IntensStDev Neg], "&lt;"&amp;A216)</f>
        <v>0</v>
      </c>
    </row>
    <row r="216" spans="1:5" x14ac:dyDescent="0.25">
      <c r="A216">
        <v>215</v>
      </c>
      <c r="B216">
        <f>COUNTIFS(Table2[Local IntensMean Pos], "&gt;="&amp;A216, Table2[Local IntensMean Pos], "&lt;"&amp;A217)</f>
        <v>0</v>
      </c>
      <c r="C216">
        <f>COUNTIFS(Table2[Local IntensMean Neg], "&gt;="&amp;A216, Table2[Local IntensMean Neg], "&lt;"&amp;A217)</f>
        <v>3</v>
      </c>
      <c r="D216">
        <f>COUNTIFS(Table2[Local IntensStDev Pos], "&gt;="&amp;A216, Table2[Local IntensStDev Pos], "&lt;"&amp;A217)</f>
        <v>0</v>
      </c>
      <c r="E216">
        <f>COUNTIFS(Table2[Local IntensStDev Neg], "&gt;="&amp;A216, Table2[Local IntensStDev Neg], "&lt;"&amp;A217)</f>
        <v>0</v>
      </c>
    </row>
    <row r="217" spans="1:5" x14ac:dyDescent="0.25">
      <c r="A217">
        <v>216</v>
      </c>
      <c r="B217">
        <f>COUNTIFS(Table2[Local IntensMean Pos], "&gt;="&amp;A217, Table2[Local IntensMean Pos], "&lt;"&amp;A218)</f>
        <v>0</v>
      </c>
      <c r="C217">
        <f>COUNTIFS(Table2[Local IntensMean Neg], "&gt;="&amp;A217, Table2[Local IntensMean Neg], "&lt;"&amp;A218)</f>
        <v>3</v>
      </c>
      <c r="D217">
        <f>COUNTIFS(Table2[Local IntensStDev Pos], "&gt;="&amp;A217, Table2[Local IntensStDev Pos], "&lt;"&amp;A218)</f>
        <v>0</v>
      </c>
      <c r="E217">
        <f>COUNTIFS(Table2[Local IntensStDev Neg], "&gt;="&amp;A217, Table2[Local IntensStDev Neg], "&lt;"&amp;A218)</f>
        <v>0</v>
      </c>
    </row>
    <row r="218" spans="1:5" x14ac:dyDescent="0.25">
      <c r="A218">
        <v>217</v>
      </c>
      <c r="B218">
        <f>COUNTIFS(Table2[Local IntensMean Pos], "&gt;="&amp;A218, Table2[Local IntensMean Pos], "&lt;"&amp;A219)</f>
        <v>0</v>
      </c>
      <c r="C218">
        <f>COUNTIFS(Table2[Local IntensMean Neg], "&gt;="&amp;A218, Table2[Local IntensMean Neg], "&lt;"&amp;A219)</f>
        <v>3</v>
      </c>
      <c r="D218">
        <f>COUNTIFS(Table2[Local IntensStDev Pos], "&gt;="&amp;A218, Table2[Local IntensStDev Pos], "&lt;"&amp;A219)</f>
        <v>0</v>
      </c>
      <c r="E218">
        <f>COUNTIFS(Table2[Local IntensStDev Neg], "&gt;="&amp;A218, Table2[Local IntensStDev Neg], "&lt;"&amp;A219)</f>
        <v>0</v>
      </c>
    </row>
    <row r="219" spans="1:5" x14ac:dyDescent="0.25">
      <c r="A219">
        <v>218</v>
      </c>
      <c r="B219">
        <f>COUNTIFS(Table2[Local IntensMean Pos], "&gt;="&amp;A219, Table2[Local IntensMean Pos], "&lt;"&amp;A220)</f>
        <v>0</v>
      </c>
      <c r="C219">
        <f>COUNTIFS(Table2[Local IntensMean Neg], "&gt;="&amp;A219, Table2[Local IntensMean Neg], "&lt;"&amp;A220)</f>
        <v>3</v>
      </c>
      <c r="D219">
        <f>COUNTIFS(Table2[Local IntensStDev Pos], "&gt;="&amp;A219, Table2[Local IntensStDev Pos], "&lt;"&amp;A220)</f>
        <v>0</v>
      </c>
      <c r="E219">
        <f>COUNTIFS(Table2[Local IntensStDev Neg], "&gt;="&amp;A219, Table2[Local IntensStDev Neg], "&lt;"&amp;A220)</f>
        <v>0</v>
      </c>
    </row>
    <row r="220" spans="1:5" x14ac:dyDescent="0.25">
      <c r="A220">
        <v>219</v>
      </c>
      <c r="B220">
        <f>COUNTIFS(Table2[Local IntensMean Pos], "&gt;="&amp;A220, Table2[Local IntensMean Pos], "&lt;"&amp;A221)</f>
        <v>0</v>
      </c>
      <c r="C220">
        <f>COUNTIFS(Table2[Local IntensMean Neg], "&gt;="&amp;A220, Table2[Local IntensMean Neg], "&lt;"&amp;A221)</f>
        <v>1</v>
      </c>
      <c r="D220">
        <f>COUNTIFS(Table2[Local IntensStDev Pos], "&gt;="&amp;A220, Table2[Local IntensStDev Pos], "&lt;"&amp;A221)</f>
        <v>0</v>
      </c>
      <c r="E220">
        <f>COUNTIFS(Table2[Local IntensStDev Neg], "&gt;="&amp;A220, Table2[Local IntensStDev Neg], "&lt;"&amp;A221)</f>
        <v>0</v>
      </c>
    </row>
    <row r="221" spans="1:5" x14ac:dyDescent="0.25">
      <c r="A221">
        <v>220</v>
      </c>
      <c r="B221">
        <f>COUNTIFS(Table2[Local IntensMean Pos], "&gt;="&amp;A221, Table2[Local IntensMean Pos], "&lt;"&amp;A222)</f>
        <v>0</v>
      </c>
      <c r="C221">
        <f>COUNTIFS(Table2[Local IntensMean Neg], "&gt;="&amp;A221, Table2[Local IntensMean Neg], "&lt;"&amp;A222)</f>
        <v>1</v>
      </c>
      <c r="D221">
        <f>COUNTIFS(Table2[Local IntensStDev Pos], "&gt;="&amp;A221, Table2[Local IntensStDev Pos], "&lt;"&amp;A222)</f>
        <v>0</v>
      </c>
      <c r="E221">
        <f>COUNTIFS(Table2[Local IntensStDev Neg], "&gt;="&amp;A221, Table2[Local IntensStDev Neg], "&lt;"&amp;A222)</f>
        <v>0</v>
      </c>
    </row>
    <row r="222" spans="1:5" x14ac:dyDescent="0.25">
      <c r="A222">
        <v>221</v>
      </c>
      <c r="B222">
        <f>COUNTIFS(Table2[Local IntensMean Pos], "&gt;="&amp;A222, Table2[Local IntensMean Pos], "&lt;"&amp;A223)</f>
        <v>0</v>
      </c>
      <c r="C222">
        <f>COUNTIFS(Table2[Local IntensMean Neg], "&gt;="&amp;A222, Table2[Local IntensMean Neg], "&lt;"&amp;A223)</f>
        <v>1</v>
      </c>
      <c r="D222">
        <f>COUNTIFS(Table2[Local IntensStDev Pos], "&gt;="&amp;A222, Table2[Local IntensStDev Pos], "&lt;"&amp;A223)</f>
        <v>0</v>
      </c>
      <c r="E222">
        <f>COUNTIFS(Table2[Local IntensStDev Neg], "&gt;="&amp;A222, Table2[Local IntensStDev Neg], "&lt;"&amp;A223)</f>
        <v>0</v>
      </c>
    </row>
    <row r="223" spans="1:5" x14ac:dyDescent="0.25">
      <c r="A223">
        <v>222</v>
      </c>
      <c r="B223">
        <f>COUNTIFS(Table2[Local IntensMean Pos], "&gt;="&amp;A223, Table2[Local IntensMean Pos], "&lt;"&amp;A224)</f>
        <v>0</v>
      </c>
      <c r="C223">
        <f>COUNTIFS(Table2[Local IntensMean Neg], "&gt;="&amp;A223, Table2[Local IntensMean Neg], "&lt;"&amp;A224)</f>
        <v>1</v>
      </c>
      <c r="D223">
        <f>COUNTIFS(Table2[Local IntensStDev Pos], "&gt;="&amp;A223, Table2[Local IntensStDev Pos], "&lt;"&amp;A224)</f>
        <v>0</v>
      </c>
      <c r="E223">
        <f>COUNTIFS(Table2[Local IntensStDev Neg], "&gt;="&amp;A223, Table2[Local IntensStDev Neg], "&lt;"&amp;A224)</f>
        <v>0</v>
      </c>
    </row>
    <row r="224" spans="1:5" x14ac:dyDescent="0.25">
      <c r="A224">
        <v>223</v>
      </c>
      <c r="B224">
        <f>COUNTIFS(Table2[Local IntensMean Pos], "&gt;="&amp;A224, Table2[Local IntensMean Pos], "&lt;"&amp;A225)</f>
        <v>0</v>
      </c>
      <c r="C224">
        <f>COUNTIFS(Table2[Local IntensMean Neg], "&gt;="&amp;A224, Table2[Local IntensMean Neg], "&lt;"&amp;A225)</f>
        <v>1</v>
      </c>
      <c r="D224">
        <f>COUNTIFS(Table2[Local IntensStDev Pos], "&gt;="&amp;A224, Table2[Local IntensStDev Pos], "&lt;"&amp;A225)</f>
        <v>0</v>
      </c>
      <c r="E224">
        <f>COUNTIFS(Table2[Local IntensStDev Neg], "&gt;="&amp;A224, Table2[Local IntensStDev Neg], "&lt;"&amp;A225)</f>
        <v>0</v>
      </c>
    </row>
    <row r="225" spans="1:5" x14ac:dyDescent="0.25">
      <c r="A225">
        <v>224</v>
      </c>
      <c r="B225">
        <f>COUNTIFS(Table2[Local IntensMean Pos], "&gt;="&amp;A225, Table2[Local IntensMean Pos], "&lt;"&amp;A226)</f>
        <v>0</v>
      </c>
      <c r="C225">
        <f>COUNTIFS(Table2[Local IntensMean Neg], "&gt;="&amp;A225, Table2[Local IntensMean Neg], "&lt;"&amp;A226)</f>
        <v>0</v>
      </c>
      <c r="D225">
        <f>COUNTIFS(Table2[Local IntensStDev Pos], "&gt;="&amp;A225, Table2[Local IntensStDev Pos], "&lt;"&amp;A226)</f>
        <v>0</v>
      </c>
      <c r="E225">
        <f>COUNTIFS(Table2[Local IntensStDev Neg], "&gt;="&amp;A225, Table2[Local IntensStDev Neg], "&lt;"&amp;A226)</f>
        <v>0</v>
      </c>
    </row>
    <row r="226" spans="1:5" x14ac:dyDescent="0.25">
      <c r="A226">
        <v>225</v>
      </c>
      <c r="B226">
        <f>COUNTIFS(Table2[Local IntensMean Pos], "&gt;="&amp;A226, Table2[Local IntensMean Pos], "&lt;"&amp;A227)</f>
        <v>0</v>
      </c>
      <c r="C226">
        <f>COUNTIFS(Table2[Local IntensMean Neg], "&gt;="&amp;A226, Table2[Local IntensMean Neg], "&lt;"&amp;A227)</f>
        <v>1</v>
      </c>
      <c r="D226">
        <f>COUNTIFS(Table2[Local IntensStDev Pos], "&gt;="&amp;A226, Table2[Local IntensStDev Pos], "&lt;"&amp;A227)</f>
        <v>0</v>
      </c>
      <c r="E226">
        <f>COUNTIFS(Table2[Local IntensStDev Neg], "&gt;="&amp;A226, Table2[Local IntensStDev Neg], "&lt;"&amp;A227)</f>
        <v>0</v>
      </c>
    </row>
    <row r="227" spans="1:5" x14ac:dyDescent="0.25">
      <c r="A227">
        <v>226</v>
      </c>
      <c r="B227">
        <f>COUNTIFS(Table2[Local IntensMean Pos], "&gt;="&amp;A227, Table2[Local IntensMean Pos], "&lt;"&amp;A228)</f>
        <v>0</v>
      </c>
      <c r="C227">
        <f>COUNTIFS(Table2[Local IntensMean Neg], "&gt;="&amp;A227, Table2[Local IntensMean Neg], "&lt;"&amp;A228)</f>
        <v>1</v>
      </c>
      <c r="D227">
        <f>COUNTIFS(Table2[Local IntensStDev Pos], "&gt;="&amp;A227, Table2[Local IntensStDev Pos], "&lt;"&amp;A228)</f>
        <v>0</v>
      </c>
      <c r="E227">
        <f>COUNTIFS(Table2[Local IntensStDev Neg], "&gt;="&amp;A227, Table2[Local IntensStDev Neg], "&lt;"&amp;A228)</f>
        <v>0</v>
      </c>
    </row>
    <row r="228" spans="1:5" x14ac:dyDescent="0.25">
      <c r="A228">
        <v>227</v>
      </c>
      <c r="B228">
        <f>COUNTIFS(Table2[Local IntensMean Pos], "&gt;="&amp;A228, Table2[Local IntensMean Pos], "&lt;"&amp;A229)</f>
        <v>0</v>
      </c>
      <c r="C228">
        <f>COUNTIFS(Table2[Local IntensMean Neg], "&gt;="&amp;A228, Table2[Local IntensMean Neg], "&lt;"&amp;A229)</f>
        <v>0</v>
      </c>
      <c r="D228">
        <f>COUNTIFS(Table2[Local IntensStDev Pos], "&gt;="&amp;A228, Table2[Local IntensStDev Pos], "&lt;"&amp;A229)</f>
        <v>0</v>
      </c>
      <c r="E228">
        <f>COUNTIFS(Table2[Local IntensStDev Neg], "&gt;="&amp;A228, Table2[Local IntensStDev Neg], "&lt;"&amp;A229)</f>
        <v>0</v>
      </c>
    </row>
    <row r="229" spans="1:5" x14ac:dyDescent="0.25">
      <c r="A229">
        <v>228</v>
      </c>
      <c r="B229">
        <f>COUNTIFS(Table2[Local IntensMean Pos], "&gt;="&amp;A229, Table2[Local IntensMean Pos], "&lt;"&amp;A230)</f>
        <v>0</v>
      </c>
      <c r="C229">
        <f>COUNTIFS(Table2[Local IntensMean Neg], "&gt;="&amp;A229, Table2[Local IntensMean Neg], "&lt;"&amp;A230)</f>
        <v>0</v>
      </c>
      <c r="D229">
        <f>COUNTIFS(Table2[Local IntensStDev Pos], "&gt;="&amp;A229, Table2[Local IntensStDev Pos], "&lt;"&amp;A230)</f>
        <v>0</v>
      </c>
      <c r="E229">
        <f>COUNTIFS(Table2[Local IntensStDev Neg], "&gt;="&amp;A229, Table2[Local IntensStDev Neg], "&lt;"&amp;A230)</f>
        <v>0</v>
      </c>
    </row>
    <row r="230" spans="1:5" x14ac:dyDescent="0.25">
      <c r="A230">
        <v>229</v>
      </c>
      <c r="B230">
        <f>COUNTIFS(Table2[Local IntensMean Pos], "&gt;="&amp;A230, Table2[Local IntensMean Pos], "&lt;"&amp;A231)</f>
        <v>0</v>
      </c>
      <c r="C230">
        <f>COUNTIFS(Table2[Local IntensMean Neg], "&gt;="&amp;A230, Table2[Local IntensMean Neg], "&lt;"&amp;A231)</f>
        <v>1</v>
      </c>
      <c r="D230">
        <f>COUNTIFS(Table2[Local IntensStDev Pos], "&gt;="&amp;A230, Table2[Local IntensStDev Pos], "&lt;"&amp;A231)</f>
        <v>0</v>
      </c>
      <c r="E230">
        <f>COUNTIFS(Table2[Local IntensStDev Neg], "&gt;="&amp;A230, Table2[Local IntensStDev Neg], "&lt;"&amp;A231)</f>
        <v>0</v>
      </c>
    </row>
    <row r="231" spans="1:5" x14ac:dyDescent="0.25">
      <c r="A231">
        <v>230</v>
      </c>
      <c r="B231">
        <f>COUNTIFS(Table2[Local IntensMean Pos], "&gt;="&amp;A231, Table2[Local IntensMean Pos], "&lt;"&amp;A232)</f>
        <v>0</v>
      </c>
      <c r="C231">
        <f>COUNTIFS(Table2[Local IntensMean Neg], "&gt;="&amp;A231, Table2[Local IntensMean Neg], "&lt;"&amp;A232)</f>
        <v>0</v>
      </c>
      <c r="D231">
        <f>COUNTIFS(Table2[Local IntensStDev Pos], "&gt;="&amp;A231, Table2[Local IntensStDev Pos], "&lt;"&amp;A232)</f>
        <v>0</v>
      </c>
      <c r="E231">
        <f>COUNTIFS(Table2[Local IntensStDev Neg], "&gt;="&amp;A231, Table2[Local IntensStDev Neg], "&lt;"&amp;A232)</f>
        <v>0</v>
      </c>
    </row>
    <row r="232" spans="1:5" x14ac:dyDescent="0.25">
      <c r="A232">
        <v>231</v>
      </c>
      <c r="B232">
        <f>COUNTIFS(Table2[Local IntensMean Pos], "&gt;="&amp;A232, Table2[Local IntensMean Pos], "&lt;"&amp;A233)</f>
        <v>0</v>
      </c>
      <c r="C232">
        <f>COUNTIFS(Table2[Local IntensMean Neg], "&gt;="&amp;A232, Table2[Local IntensMean Neg], "&lt;"&amp;A233)</f>
        <v>0</v>
      </c>
      <c r="D232">
        <f>COUNTIFS(Table2[Local IntensStDev Pos], "&gt;="&amp;A232, Table2[Local IntensStDev Pos], "&lt;"&amp;A233)</f>
        <v>0</v>
      </c>
      <c r="E232">
        <f>COUNTIFS(Table2[Local IntensStDev Neg], "&gt;="&amp;A232, Table2[Local IntensStDev Neg], "&lt;"&amp;A233)</f>
        <v>0</v>
      </c>
    </row>
    <row r="233" spans="1:5" x14ac:dyDescent="0.25">
      <c r="A233">
        <v>232</v>
      </c>
      <c r="B233">
        <f>COUNTIFS(Table2[Local IntensMean Pos], "&gt;="&amp;A233, Table2[Local IntensMean Pos], "&lt;"&amp;A234)</f>
        <v>0</v>
      </c>
      <c r="C233">
        <f>COUNTIFS(Table2[Local IntensMean Neg], "&gt;="&amp;A233, Table2[Local IntensMean Neg], "&lt;"&amp;A234)</f>
        <v>0</v>
      </c>
      <c r="D233">
        <f>COUNTIFS(Table2[Local IntensStDev Pos], "&gt;="&amp;A233, Table2[Local IntensStDev Pos], "&lt;"&amp;A234)</f>
        <v>0</v>
      </c>
      <c r="E233">
        <f>COUNTIFS(Table2[Local IntensStDev Neg], "&gt;="&amp;A233, Table2[Local IntensStDev Neg], "&lt;"&amp;A234)</f>
        <v>0</v>
      </c>
    </row>
    <row r="234" spans="1:5" x14ac:dyDescent="0.25">
      <c r="A234">
        <v>233</v>
      </c>
      <c r="B234">
        <f>COUNTIFS(Table2[Local IntensMean Pos], "&gt;="&amp;A234, Table2[Local IntensMean Pos], "&lt;"&amp;A235)</f>
        <v>0</v>
      </c>
      <c r="C234">
        <f>COUNTIFS(Table2[Local IntensMean Neg], "&gt;="&amp;A234, Table2[Local IntensMean Neg], "&lt;"&amp;A235)</f>
        <v>0</v>
      </c>
      <c r="D234">
        <f>COUNTIFS(Table2[Local IntensStDev Pos], "&gt;="&amp;A234, Table2[Local IntensStDev Pos], "&lt;"&amp;A235)</f>
        <v>0</v>
      </c>
      <c r="E234">
        <f>COUNTIFS(Table2[Local IntensStDev Neg], "&gt;="&amp;A234, Table2[Local IntensStDev Neg], "&lt;"&amp;A235)</f>
        <v>0</v>
      </c>
    </row>
    <row r="235" spans="1:5" x14ac:dyDescent="0.25">
      <c r="A235">
        <v>234</v>
      </c>
      <c r="B235">
        <f>COUNTIFS(Table2[Local IntensMean Pos], "&gt;="&amp;A235, Table2[Local IntensMean Pos], "&lt;"&amp;A236)</f>
        <v>0</v>
      </c>
      <c r="C235">
        <f>COUNTIFS(Table2[Local IntensMean Neg], "&gt;="&amp;A235, Table2[Local IntensMean Neg], "&lt;"&amp;A236)</f>
        <v>0</v>
      </c>
      <c r="D235">
        <f>COUNTIFS(Table2[Local IntensStDev Pos], "&gt;="&amp;A235, Table2[Local IntensStDev Pos], "&lt;"&amp;A236)</f>
        <v>0</v>
      </c>
      <c r="E235">
        <f>COUNTIFS(Table2[Local IntensStDev Neg], "&gt;="&amp;A235, Table2[Local IntensStDev Neg], "&lt;"&amp;A236)</f>
        <v>0</v>
      </c>
    </row>
    <row r="236" spans="1:5" x14ac:dyDescent="0.25">
      <c r="A236">
        <v>235</v>
      </c>
      <c r="B236">
        <f>COUNTIFS(Table2[Local IntensMean Pos], "&gt;="&amp;A236, Table2[Local IntensMean Pos], "&lt;"&amp;A237)</f>
        <v>0</v>
      </c>
      <c r="C236">
        <f>COUNTIFS(Table2[Local IntensMean Neg], "&gt;="&amp;A236, Table2[Local IntensMean Neg], "&lt;"&amp;A237)</f>
        <v>0</v>
      </c>
      <c r="D236">
        <f>COUNTIFS(Table2[Local IntensStDev Pos], "&gt;="&amp;A236, Table2[Local IntensStDev Pos], "&lt;"&amp;A237)</f>
        <v>0</v>
      </c>
      <c r="E236">
        <f>COUNTIFS(Table2[Local IntensStDev Neg], "&gt;="&amp;A236, Table2[Local IntensStDev Neg], "&lt;"&amp;A237)</f>
        <v>0</v>
      </c>
    </row>
    <row r="237" spans="1:5" x14ac:dyDescent="0.25">
      <c r="A237">
        <v>236</v>
      </c>
      <c r="B237">
        <f>COUNTIFS(Table2[Local IntensMean Pos], "&gt;="&amp;A237, Table2[Local IntensMean Pos], "&lt;"&amp;A238)</f>
        <v>0</v>
      </c>
      <c r="C237">
        <f>COUNTIFS(Table2[Local IntensMean Neg], "&gt;="&amp;A237, Table2[Local IntensMean Neg], "&lt;"&amp;A238)</f>
        <v>0</v>
      </c>
      <c r="D237">
        <f>COUNTIFS(Table2[Local IntensStDev Pos], "&gt;="&amp;A237, Table2[Local IntensStDev Pos], "&lt;"&amp;A238)</f>
        <v>0</v>
      </c>
      <c r="E237">
        <f>COUNTIFS(Table2[Local IntensStDev Neg], "&gt;="&amp;A237, Table2[Local IntensStDev Neg], "&lt;"&amp;A238)</f>
        <v>0</v>
      </c>
    </row>
    <row r="238" spans="1:5" x14ac:dyDescent="0.25">
      <c r="A238">
        <v>237</v>
      </c>
      <c r="B238">
        <f>COUNTIFS(Table2[Local IntensMean Pos], "&gt;="&amp;A238, Table2[Local IntensMean Pos], "&lt;"&amp;A239)</f>
        <v>0</v>
      </c>
      <c r="C238">
        <f>COUNTIFS(Table2[Local IntensMean Neg], "&gt;="&amp;A238, Table2[Local IntensMean Neg], "&lt;"&amp;A239)</f>
        <v>1</v>
      </c>
      <c r="D238">
        <f>COUNTIFS(Table2[Local IntensStDev Pos], "&gt;="&amp;A238, Table2[Local IntensStDev Pos], "&lt;"&amp;A239)</f>
        <v>0</v>
      </c>
      <c r="E238">
        <f>COUNTIFS(Table2[Local IntensStDev Neg], "&gt;="&amp;A238, Table2[Local IntensStDev Neg], "&lt;"&amp;A239)</f>
        <v>0</v>
      </c>
    </row>
    <row r="239" spans="1:5" x14ac:dyDescent="0.25">
      <c r="A239">
        <v>238</v>
      </c>
      <c r="B239">
        <f>COUNTIFS(Table2[Local IntensMean Pos], "&gt;="&amp;A239, Table2[Local IntensMean Pos], "&lt;"&amp;A240)</f>
        <v>0</v>
      </c>
      <c r="C239">
        <f>COUNTIFS(Table2[Local IntensMean Neg], "&gt;="&amp;A239, Table2[Local IntensMean Neg], "&lt;"&amp;A240)</f>
        <v>0</v>
      </c>
      <c r="D239">
        <f>COUNTIFS(Table2[Local IntensStDev Pos], "&gt;="&amp;A239, Table2[Local IntensStDev Pos], "&lt;"&amp;A240)</f>
        <v>0</v>
      </c>
      <c r="E239">
        <f>COUNTIFS(Table2[Local IntensStDev Neg], "&gt;="&amp;A239, Table2[Local IntensStDev Neg], "&lt;"&amp;A240)</f>
        <v>0</v>
      </c>
    </row>
    <row r="240" spans="1:5" x14ac:dyDescent="0.25">
      <c r="A240">
        <v>239</v>
      </c>
      <c r="B240">
        <f>COUNTIFS(Table2[Local IntensMean Pos], "&gt;="&amp;A240, Table2[Local IntensMean Pos], "&lt;"&amp;A241)</f>
        <v>0</v>
      </c>
      <c r="C240">
        <f>COUNTIFS(Table2[Local IntensMean Neg], "&gt;="&amp;A240, Table2[Local IntensMean Neg], "&lt;"&amp;A241)</f>
        <v>0</v>
      </c>
      <c r="D240">
        <f>COUNTIFS(Table2[Local IntensStDev Pos], "&gt;="&amp;A240, Table2[Local IntensStDev Pos], "&lt;"&amp;A241)</f>
        <v>0</v>
      </c>
      <c r="E240">
        <f>COUNTIFS(Table2[Local IntensStDev Neg], "&gt;="&amp;A240, Table2[Local IntensStDev Neg], "&lt;"&amp;A241)</f>
        <v>0</v>
      </c>
    </row>
    <row r="241" spans="1:5" x14ac:dyDescent="0.25">
      <c r="A241">
        <v>240</v>
      </c>
      <c r="B241">
        <f>COUNTIFS(Table2[Local IntensMean Pos], "&gt;="&amp;A241, Table2[Local IntensMean Pos], "&lt;"&amp;A242)</f>
        <v>0</v>
      </c>
      <c r="C241">
        <f>COUNTIFS(Table2[Local IntensMean Neg], "&gt;="&amp;A241, Table2[Local IntensMean Neg], "&lt;"&amp;A242)</f>
        <v>0</v>
      </c>
      <c r="D241">
        <f>COUNTIFS(Table2[Local IntensStDev Pos], "&gt;="&amp;A241, Table2[Local IntensStDev Pos], "&lt;"&amp;A242)</f>
        <v>0</v>
      </c>
      <c r="E241">
        <f>COUNTIFS(Table2[Local IntensStDev Neg], "&gt;="&amp;A241, Table2[Local IntensStDev Neg], "&lt;"&amp;A242)</f>
        <v>0</v>
      </c>
    </row>
    <row r="242" spans="1:5" x14ac:dyDescent="0.25">
      <c r="A242">
        <v>241</v>
      </c>
      <c r="B242">
        <f>COUNTIFS(Table2[Local IntensMean Pos], "&gt;="&amp;A242, Table2[Local IntensMean Pos], "&lt;"&amp;A243)</f>
        <v>0</v>
      </c>
      <c r="C242">
        <f>COUNTIFS(Table2[Local IntensMean Neg], "&gt;="&amp;A242, Table2[Local IntensMean Neg], "&lt;"&amp;A243)</f>
        <v>0</v>
      </c>
      <c r="D242">
        <f>COUNTIFS(Table2[Local IntensStDev Pos], "&gt;="&amp;A242, Table2[Local IntensStDev Pos], "&lt;"&amp;A243)</f>
        <v>0</v>
      </c>
      <c r="E242">
        <f>COUNTIFS(Table2[Local IntensStDev Neg], "&gt;="&amp;A242, Table2[Local IntensStDev Neg], "&lt;"&amp;A243)</f>
        <v>0</v>
      </c>
    </row>
    <row r="243" spans="1:5" x14ac:dyDescent="0.25">
      <c r="A243">
        <v>242</v>
      </c>
      <c r="B243">
        <f>COUNTIFS(Table2[Local IntensMean Pos], "&gt;="&amp;A243, Table2[Local IntensMean Pos], "&lt;"&amp;A244)</f>
        <v>0</v>
      </c>
      <c r="C243">
        <f>COUNTIFS(Table2[Local IntensMean Neg], "&gt;="&amp;A243, Table2[Local IntensMean Neg], "&lt;"&amp;A244)</f>
        <v>0</v>
      </c>
      <c r="D243">
        <f>COUNTIFS(Table2[Local IntensStDev Pos], "&gt;="&amp;A243, Table2[Local IntensStDev Pos], "&lt;"&amp;A244)</f>
        <v>0</v>
      </c>
      <c r="E243">
        <f>COUNTIFS(Table2[Local IntensStDev Neg], "&gt;="&amp;A243, Table2[Local IntensStDev Neg], "&lt;"&amp;A244)</f>
        <v>0</v>
      </c>
    </row>
    <row r="244" spans="1:5" x14ac:dyDescent="0.25">
      <c r="A244">
        <v>243</v>
      </c>
      <c r="B244">
        <f>COUNTIFS(Table2[Local IntensMean Pos], "&gt;="&amp;A244, Table2[Local IntensMean Pos], "&lt;"&amp;A245)</f>
        <v>0</v>
      </c>
      <c r="C244">
        <f>COUNTIFS(Table2[Local IntensMean Neg], "&gt;="&amp;A244, Table2[Local IntensMean Neg], "&lt;"&amp;A245)</f>
        <v>0</v>
      </c>
      <c r="D244">
        <f>COUNTIFS(Table2[Local IntensStDev Pos], "&gt;="&amp;A244, Table2[Local IntensStDev Pos], "&lt;"&amp;A245)</f>
        <v>0</v>
      </c>
      <c r="E244">
        <f>COUNTIFS(Table2[Local IntensStDev Neg], "&gt;="&amp;A244, Table2[Local IntensStDev Neg], "&lt;"&amp;A245)</f>
        <v>0</v>
      </c>
    </row>
    <row r="245" spans="1:5" x14ac:dyDescent="0.25">
      <c r="A245">
        <v>244</v>
      </c>
      <c r="B245">
        <f>COUNTIFS(Table2[Local IntensMean Pos], "&gt;="&amp;A245, Table2[Local IntensMean Pos], "&lt;"&amp;A246)</f>
        <v>0</v>
      </c>
      <c r="C245">
        <f>COUNTIFS(Table2[Local IntensMean Neg], "&gt;="&amp;A245, Table2[Local IntensMean Neg], "&lt;"&amp;A246)</f>
        <v>0</v>
      </c>
      <c r="D245">
        <f>COUNTIFS(Table2[Local IntensStDev Pos], "&gt;="&amp;A245, Table2[Local IntensStDev Pos], "&lt;"&amp;A246)</f>
        <v>0</v>
      </c>
      <c r="E245">
        <f>COUNTIFS(Table2[Local IntensStDev Neg], "&gt;="&amp;A245, Table2[Local IntensStDev Neg], "&lt;"&amp;A246)</f>
        <v>0</v>
      </c>
    </row>
    <row r="246" spans="1:5" x14ac:dyDescent="0.25">
      <c r="A246">
        <v>245</v>
      </c>
      <c r="B246">
        <f>COUNTIFS(Table2[Local IntensMean Pos], "&gt;="&amp;A246, Table2[Local IntensMean Pos], "&lt;"&amp;A247)</f>
        <v>0</v>
      </c>
      <c r="C246">
        <f>COUNTIFS(Table2[Local IntensMean Neg], "&gt;="&amp;A246, Table2[Local IntensMean Neg], "&lt;"&amp;A247)</f>
        <v>0</v>
      </c>
      <c r="D246">
        <f>COUNTIFS(Table2[Local IntensStDev Pos], "&gt;="&amp;A246, Table2[Local IntensStDev Pos], "&lt;"&amp;A247)</f>
        <v>0</v>
      </c>
      <c r="E246">
        <f>COUNTIFS(Table2[Local IntensStDev Neg], "&gt;="&amp;A246, Table2[Local IntensStDev Neg], "&lt;"&amp;A247)</f>
        <v>0</v>
      </c>
    </row>
    <row r="247" spans="1:5" x14ac:dyDescent="0.25">
      <c r="A247">
        <v>246</v>
      </c>
      <c r="B247">
        <f>COUNTIFS(Table2[Local IntensMean Pos], "&gt;="&amp;A247, Table2[Local IntensMean Pos], "&lt;"&amp;A248)</f>
        <v>0</v>
      </c>
      <c r="C247">
        <f>COUNTIFS(Table2[Local IntensMean Neg], "&gt;="&amp;A247, Table2[Local IntensMean Neg], "&lt;"&amp;A248)</f>
        <v>0</v>
      </c>
      <c r="D247">
        <f>COUNTIFS(Table2[Local IntensStDev Pos], "&gt;="&amp;A247, Table2[Local IntensStDev Pos], "&lt;"&amp;A248)</f>
        <v>0</v>
      </c>
      <c r="E247">
        <f>COUNTIFS(Table2[Local IntensStDev Neg], "&gt;="&amp;A247, Table2[Local IntensStDev Neg], "&lt;"&amp;A248)</f>
        <v>0</v>
      </c>
    </row>
    <row r="248" spans="1:5" x14ac:dyDescent="0.25">
      <c r="A248">
        <v>247</v>
      </c>
      <c r="B248">
        <f>COUNTIFS(Table2[Local IntensMean Pos], "&gt;="&amp;A248, Table2[Local IntensMean Pos], "&lt;"&amp;A249)</f>
        <v>0</v>
      </c>
      <c r="C248">
        <f>COUNTIFS(Table2[Local IntensMean Neg], "&gt;="&amp;A248, Table2[Local IntensMean Neg], "&lt;"&amp;A249)</f>
        <v>0</v>
      </c>
      <c r="D248">
        <f>COUNTIFS(Table2[Local IntensStDev Pos], "&gt;="&amp;A248, Table2[Local IntensStDev Pos], "&lt;"&amp;A249)</f>
        <v>0</v>
      </c>
      <c r="E248">
        <f>COUNTIFS(Table2[Local IntensStDev Neg], "&gt;="&amp;A248, Table2[Local IntensStDev Neg], "&lt;"&amp;A249)</f>
        <v>0</v>
      </c>
    </row>
    <row r="249" spans="1:5" x14ac:dyDescent="0.25">
      <c r="A249">
        <v>248</v>
      </c>
      <c r="B249">
        <f>COUNTIFS(Table2[Local IntensMean Pos], "&gt;="&amp;A249, Table2[Local IntensMean Pos], "&lt;"&amp;A250)</f>
        <v>0</v>
      </c>
      <c r="C249">
        <f>COUNTIFS(Table2[Local IntensMean Neg], "&gt;="&amp;A249, Table2[Local IntensMean Neg], "&lt;"&amp;A250)</f>
        <v>0</v>
      </c>
      <c r="D249">
        <f>COUNTIFS(Table2[Local IntensStDev Pos], "&gt;="&amp;A249, Table2[Local IntensStDev Pos], "&lt;"&amp;A250)</f>
        <v>0</v>
      </c>
      <c r="E249">
        <f>COUNTIFS(Table2[Local IntensStDev Neg], "&gt;="&amp;A249, Table2[Local IntensStDev Neg], "&lt;"&amp;A250)</f>
        <v>0</v>
      </c>
    </row>
    <row r="250" spans="1:5" x14ac:dyDescent="0.25">
      <c r="A250">
        <v>249</v>
      </c>
      <c r="B250">
        <f>COUNTIFS(Table2[Local IntensMean Pos], "&gt;="&amp;A250, Table2[Local IntensMean Pos], "&lt;"&amp;A251)</f>
        <v>0</v>
      </c>
      <c r="C250">
        <f>COUNTIFS(Table2[Local IntensMean Neg], "&gt;="&amp;A250, Table2[Local IntensMean Neg], "&lt;"&amp;A251)</f>
        <v>0</v>
      </c>
      <c r="D250">
        <f>COUNTIFS(Table2[Local IntensStDev Pos], "&gt;="&amp;A250, Table2[Local IntensStDev Pos], "&lt;"&amp;A251)</f>
        <v>0</v>
      </c>
      <c r="E250">
        <f>COUNTIFS(Table2[Local IntensStDev Neg], "&gt;="&amp;A250, Table2[Local IntensStDev Neg], "&lt;"&amp;A251)</f>
        <v>0</v>
      </c>
    </row>
    <row r="251" spans="1:5" x14ac:dyDescent="0.25">
      <c r="A251">
        <v>250</v>
      </c>
      <c r="B251">
        <f>COUNTIFS(Table2[Local IntensMean Pos], "&gt;="&amp;A251, Table2[Local IntensMean Pos], "&lt;"&amp;A252)</f>
        <v>0</v>
      </c>
      <c r="C251">
        <f>COUNTIFS(Table2[Local IntensMean Neg], "&gt;="&amp;A251, Table2[Local IntensMean Neg], "&lt;"&amp;A252)</f>
        <v>0</v>
      </c>
      <c r="D251">
        <f>COUNTIFS(Table2[Local IntensStDev Pos], "&gt;="&amp;A251, Table2[Local IntensStDev Pos], "&lt;"&amp;A252)</f>
        <v>0</v>
      </c>
      <c r="E251">
        <f>COUNTIFS(Table2[Local IntensStDev Neg], "&gt;="&amp;A251, Table2[Local IntensStDev Neg], "&lt;"&amp;A252)</f>
        <v>0</v>
      </c>
    </row>
    <row r="252" spans="1:5" x14ac:dyDescent="0.25">
      <c r="A252">
        <v>251</v>
      </c>
      <c r="B252">
        <f>COUNTIFS(Table2[Local IntensMean Pos], "&gt;="&amp;A252, Table2[Local IntensMean Pos], "&lt;"&amp;A253)</f>
        <v>0</v>
      </c>
      <c r="C252">
        <f>COUNTIFS(Table2[Local IntensMean Neg], "&gt;="&amp;A252, Table2[Local IntensMean Neg], "&lt;"&amp;A253)</f>
        <v>0</v>
      </c>
      <c r="D252">
        <f>COUNTIFS(Table2[Local IntensStDev Pos], "&gt;="&amp;A252, Table2[Local IntensStDev Pos], "&lt;"&amp;A253)</f>
        <v>0</v>
      </c>
      <c r="E252">
        <f>COUNTIFS(Table2[Local IntensStDev Neg], "&gt;="&amp;A252, Table2[Local IntensStDev Neg], "&lt;"&amp;A253)</f>
        <v>0</v>
      </c>
    </row>
    <row r="253" spans="1:5" x14ac:dyDescent="0.25">
      <c r="A253">
        <v>252</v>
      </c>
      <c r="B253">
        <f>COUNTIFS(Table2[Local IntensMean Pos], "&gt;="&amp;A253, Table2[Local IntensMean Pos], "&lt;"&amp;A254)</f>
        <v>0</v>
      </c>
      <c r="C253">
        <f>COUNTIFS(Table2[Local IntensMean Neg], "&gt;="&amp;A253, Table2[Local IntensMean Neg], "&lt;"&amp;A254)</f>
        <v>0</v>
      </c>
      <c r="D253">
        <f>COUNTIFS(Table2[Local IntensStDev Pos], "&gt;="&amp;A253, Table2[Local IntensStDev Pos], "&lt;"&amp;A254)</f>
        <v>0</v>
      </c>
      <c r="E253">
        <f>COUNTIFS(Table2[Local IntensStDev Neg], "&gt;="&amp;A253, Table2[Local IntensStDev Neg], "&lt;"&amp;A254)</f>
        <v>0</v>
      </c>
    </row>
    <row r="254" spans="1:5" x14ac:dyDescent="0.25">
      <c r="A254">
        <v>253</v>
      </c>
      <c r="B254">
        <f>COUNTIFS(Table2[Local IntensMean Pos], "&gt;="&amp;A254, Table2[Local IntensMean Pos], "&lt;"&amp;A255)</f>
        <v>0</v>
      </c>
      <c r="C254">
        <f>COUNTIFS(Table2[Local IntensMean Neg], "&gt;="&amp;A254, Table2[Local IntensMean Neg], "&lt;"&amp;A255)</f>
        <v>0</v>
      </c>
      <c r="D254">
        <f>COUNTIFS(Table2[Local IntensStDev Pos], "&gt;="&amp;A254, Table2[Local IntensStDev Pos], "&lt;"&amp;A255)</f>
        <v>0</v>
      </c>
      <c r="E254">
        <f>COUNTIFS(Table2[Local IntensStDev Neg], "&gt;="&amp;A254, Table2[Local IntensStDev Neg], "&lt;"&amp;A255)</f>
        <v>0</v>
      </c>
    </row>
    <row r="255" spans="1:5" x14ac:dyDescent="0.25">
      <c r="A255">
        <v>254</v>
      </c>
      <c r="B255">
        <f>COUNTIFS(Table2[Local IntensMean Pos], "&gt;="&amp;A255, Table2[Local IntensMean Pos], "&lt;"&amp;A256)</f>
        <v>0</v>
      </c>
      <c r="C255">
        <f>COUNTIFS(Table2[Local IntensMean Neg], "&gt;="&amp;A255, Table2[Local IntensMean Neg], "&lt;"&amp;A256)</f>
        <v>0</v>
      </c>
      <c r="D255">
        <f>COUNTIFS(Table2[Local IntensStDev Pos], "&gt;="&amp;A255, Table2[Local IntensStDev Pos], "&lt;"&amp;A256)</f>
        <v>0</v>
      </c>
      <c r="E255">
        <f>COUNTIFS(Table2[Local IntensStDev Neg], "&gt;="&amp;A255, Table2[Local IntensStDev Neg], "&lt;"&amp;A256)</f>
        <v>0</v>
      </c>
    </row>
    <row r="256" spans="1:5" x14ac:dyDescent="0.25">
      <c r="A256">
        <v>255</v>
      </c>
      <c r="B256">
        <f>COUNTIFS(Table2[Local IntensMean Pos], "&gt;="&amp;A256, Table2[Local IntensMean Pos], "&lt;"&amp;A257)</f>
        <v>0</v>
      </c>
      <c r="C256">
        <f>COUNTIFS(Table2[Local IntensMean Neg], "&gt;="&amp;A256, Table2[Local IntensMean Neg], "&lt;"&amp;A257)</f>
        <v>0</v>
      </c>
      <c r="D256">
        <f>COUNTIFS(Table2[Local IntensStDev Pos], "&gt;="&amp;A256, Table2[Local IntensStDev Pos], "&lt;"&amp;A257)</f>
        <v>0</v>
      </c>
      <c r="E256">
        <f>COUNTIFS(Table2[Local IntensStDev Neg], "&gt;="&amp;A256, Table2[Local IntensStDev Neg], "&lt;"&amp;A257)</f>
        <v>0</v>
      </c>
    </row>
    <row r="257" spans="1:5" x14ac:dyDescent="0.25">
      <c r="A257">
        <v>256</v>
      </c>
      <c r="B257">
        <f>COUNTIFS(Table2[Local IntensMean Pos], "&gt;="&amp;A257, Table2[Local IntensMean Pos], "&lt;"&amp;A258)</f>
        <v>0</v>
      </c>
      <c r="C257">
        <f>COUNTIFS(Table2[Local IntensMean Neg], "&gt;="&amp;A257, Table2[Local IntensMean Neg], "&lt;"&amp;A258)</f>
        <v>0</v>
      </c>
      <c r="D257">
        <f>COUNTIFS(Table2[Local IntensStDev Pos], "&gt;="&amp;A257, Table2[Local IntensStDev Pos], "&lt;"&amp;A258)</f>
        <v>0</v>
      </c>
      <c r="E257">
        <f>COUNTIFS(Table2[Local IntensStDev Neg], "&gt;="&amp;A257, Table2[Local IntensStDev Neg], "&lt;"&amp;A258)</f>
        <v>0</v>
      </c>
    </row>
  </sheetData>
  <mergeCells count="17">
    <mergeCell ref="J9:K9"/>
    <mergeCell ref="L9:M9"/>
    <mergeCell ref="I3:I4"/>
    <mergeCell ref="J3:K3"/>
    <mergeCell ref="L3:M3"/>
    <mergeCell ref="J8:K8"/>
    <mergeCell ref="L8:M8"/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8765-AEED-45F0-A47B-A7EEFFAFA446}">
  <dimension ref="A1:V205"/>
  <sheetViews>
    <sheetView workbookViewId="0">
      <selection activeCell="J5" sqref="J5"/>
    </sheetView>
  </sheetViews>
  <sheetFormatPr defaultRowHeight="15" x14ac:dyDescent="0.25"/>
  <cols>
    <col min="2" max="2" width="17.5703125" customWidth="1"/>
    <col min="3" max="3" width="18.140625" customWidth="1"/>
  </cols>
  <sheetData>
    <row r="1" spans="1:13" ht="36.75" customHeight="1" x14ac:dyDescent="0.25">
      <c r="B1" s="1" t="s">
        <v>46</v>
      </c>
      <c r="C1" s="1" t="s">
        <v>47</v>
      </c>
    </row>
    <row r="2" spans="1:13" ht="15.75" thickBot="1" x14ac:dyDescent="0.3">
      <c r="A2">
        <v>0</v>
      </c>
      <c r="B2">
        <f>COUNTIFS(Table2[Local GradMean Pos], "&gt;="&amp;A2, Table2[Local GradMean Pos], "&lt;"&amp;A3)</f>
        <v>0</v>
      </c>
      <c r="C2">
        <f>COUNTIFS(Table2[Local GradMean Neg], "&gt;="&amp;A2, Table2[Local GradMean Neg], "&lt;"&amp;A3)</f>
        <v>0</v>
      </c>
    </row>
    <row r="3" spans="1:13" x14ac:dyDescent="0.25">
      <c r="A3">
        <v>0.2</v>
      </c>
      <c r="B3">
        <f>COUNTIFS(Table2[Local GradMean Pos], "&gt;="&amp;A3, Table2[Local GradMean Pos], "&lt;"&amp;A4)</f>
        <v>0</v>
      </c>
      <c r="C3">
        <f>COUNTIFS(Table2[Local GradMean Neg], "&gt;="&amp;A3, Table2[Local GradMean Neg], "&lt;"&amp;A4)</f>
        <v>0</v>
      </c>
      <c r="I3" s="46"/>
      <c r="J3" s="44" t="s">
        <v>40</v>
      </c>
      <c r="K3" s="45"/>
      <c r="L3" s="42"/>
      <c r="M3" s="43"/>
    </row>
    <row r="4" spans="1:13" ht="15.75" thickBot="1" x14ac:dyDescent="0.3">
      <c r="A4">
        <v>0.4</v>
      </c>
      <c r="B4">
        <f>COUNTIFS(Table2[Local GradMean Pos], "&gt;="&amp;A4, Table2[Local GradMean Pos], "&lt;"&amp;A5)</f>
        <v>0</v>
      </c>
      <c r="C4">
        <f>COUNTIFS(Table2[Local GradMean Neg], "&gt;="&amp;A4, Table2[Local GradMean Neg], "&lt;"&amp;A5)</f>
        <v>0</v>
      </c>
      <c r="I4" s="46"/>
      <c r="J4" s="19" t="s">
        <v>4</v>
      </c>
      <c r="K4" s="20" t="s">
        <v>5</v>
      </c>
      <c r="L4" s="5"/>
      <c r="M4" s="6"/>
    </row>
    <row r="5" spans="1:13" x14ac:dyDescent="0.25">
      <c r="A5">
        <v>0.6</v>
      </c>
      <c r="B5">
        <f>COUNTIFS(Table2[Local GradMean Pos], "&gt;="&amp;A5, Table2[Local GradMean Pos], "&lt;"&amp;A6)</f>
        <v>0</v>
      </c>
      <c r="C5">
        <f>COUNTIFS(Table2[Local GradMean Neg], "&gt;="&amp;A5, Table2[Local GradMean Neg], "&lt;"&amp;A6)</f>
        <v>0</v>
      </c>
      <c r="I5" s="25" t="s">
        <v>2</v>
      </c>
      <c r="J5" s="21">
        <f>AVERAGE(Table2[Local GradMean Pos])</f>
        <v>10.395952076808994</v>
      </c>
      <c r="K5" s="21">
        <f>AVERAGE(Table2[Local GradMean Neg])</f>
        <v>4.3637577915721746</v>
      </c>
      <c r="L5" s="22"/>
      <c r="M5" s="23"/>
    </row>
    <row r="6" spans="1:13" x14ac:dyDescent="0.25">
      <c r="A6">
        <v>0.8</v>
      </c>
      <c r="B6">
        <f>COUNTIFS(Table2[Local GradMean Pos], "&gt;="&amp;A6, Table2[Local GradMean Pos], "&lt;"&amp;A7)</f>
        <v>0</v>
      </c>
      <c r="C6">
        <f>COUNTIFS(Table2[Local GradMean Neg], "&gt;="&amp;A6, Table2[Local GradMean Neg], "&lt;"&amp;A7)</f>
        <v>0</v>
      </c>
      <c r="I6" s="26" t="s">
        <v>3</v>
      </c>
      <c r="J6" s="18">
        <f>_xlfn.STDEV.P(Table2[Local GradMean Pos])</f>
        <v>3.2610399085259392</v>
      </c>
      <c r="K6" s="18">
        <f>_xlfn.STDEV.P(Table2[Local GradMean Neg])</f>
        <v>2.2085210875411749</v>
      </c>
      <c r="L6" s="28"/>
      <c r="M6" s="24"/>
    </row>
    <row r="7" spans="1:13" ht="15.75" thickBot="1" x14ac:dyDescent="0.3">
      <c r="A7">
        <v>1</v>
      </c>
      <c r="B7">
        <f>COUNTIFS(Table2[Local GradMean Pos], "&gt;="&amp;A7, Table2[Local GradMean Pos], "&lt;"&amp;A8)</f>
        <v>0</v>
      </c>
      <c r="C7">
        <f>COUNTIFS(Table2[Local GradMean Neg], "&gt;="&amp;A7, Table2[Local GradMean Neg], "&lt;"&amp;A8)</f>
        <v>0</v>
      </c>
      <c r="I7" s="27" t="s">
        <v>26</v>
      </c>
      <c r="J7" s="9">
        <f>MEDIAN(Table2[Local GradMean Pos])</f>
        <v>9.9772917425146055</v>
      </c>
      <c r="K7" s="9">
        <f>MEDIAN(Table2[Local GradMean Neg])</f>
        <v>3.5771615616539103</v>
      </c>
      <c r="L7" s="10"/>
      <c r="M7" s="11"/>
    </row>
    <row r="8" spans="1:13" x14ac:dyDescent="0.25">
      <c r="A8">
        <v>1.2</v>
      </c>
      <c r="B8">
        <f>COUNTIFS(Table2[Local GradMean Pos], "&gt;="&amp;A8, Table2[Local GradMean Pos], "&lt;"&amp;A9)</f>
        <v>0</v>
      </c>
      <c r="C8">
        <f>COUNTIFS(Table2[Local GradMean Neg], "&gt;="&amp;A8, Table2[Local GradMean Neg], "&lt;"&amp;A9)</f>
        <v>0</v>
      </c>
      <c r="J8" s="41" t="s">
        <v>16</v>
      </c>
      <c r="K8" s="41"/>
      <c r="L8" s="41" t="s">
        <v>17</v>
      </c>
      <c r="M8" s="41"/>
    </row>
    <row r="9" spans="1:13" x14ac:dyDescent="0.25">
      <c r="A9">
        <v>1.4</v>
      </c>
      <c r="B9">
        <f>COUNTIFS(Table2[Local GradMean Pos], "&gt;="&amp;A9, Table2[Local GradMean Pos], "&lt;"&amp;A10)</f>
        <v>0</v>
      </c>
      <c r="C9">
        <f>COUNTIFS(Table2[Local GradMean Neg], "&gt;="&amp;A9, Table2[Local GradMean Neg], "&lt;"&amp;A10)</f>
        <v>0</v>
      </c>
      <c r="I9" s="2" t="s">
        <v>6</v>
      </c>
      <c r="J9" s="47">
        <f>ABS(J5-K5)</f>
        <v>6.0321942852368196</v>
      </c>
      <c r="K9" s="47"/>
      <c r="L9" s="47">
        <f>ABS(L5-M5)</f>
        <v>0</v>
      </c>
      <c r="M9" s="47"/>
    </row>
    <row r="10" spans="1:13" x14ac:dyDescent="0.25">
      <c r="A10">
        <v>1.6</v>
      </c>
      <c r="B10">
        <f>COUNTIFS(Table2[Local GradMean Pos], "&gt;="&amp;A10, Table2[Local GradMean Pos], "&lt;"&amp;A11)</f>
        <v>0</v>
      </c>
      <c r="C10">
        <f>COUNTIFS(Table2[Local GradMean Neg], "&gt;="&amp;A10, Table2[Local GradMean Neg], "&lt;"&amp;A11)</f>
        <v>0</v>
      </c>
      <c r="I10" s="2" t="s">
        <v>7</v>
      </c>
      <c r="J10" s="47">
        <f>ABS(J6-K6)</f>
        <v>1.0525188209847642</v>
      </c>
      <c r="K10" s="47"/>
      <c r="L10" s="47">
        <f>ABS(L6-M6)</f>
        <v>0</v>
      </c>
      <c r="M10" s="47"/>
    </row>
    <row r="11" spans="1:13" x14ac:dyDescent="0.25">
      <c r="A11">
        <v>1.8</v>
      </c>
      <c r="B11">
        <f>COUNTIFS(Table2[Local GradMean Pos], "&gt;="&amp;A11, Table2[Local GradMean Pos], "&lt;"&amp;A12)</f>
        <v>0</v>
      </c>
      <c r="C11">
        <f>COUNTIFS(Table2[Local GradMean Neg], "&gt;="&amp;A11, Table2[Local GradMean Neg], "&lt;"&amp;A12)</f>
        <v>0</v>
      </c>
    </row>
    <row r="12" spans="1:13" x14ac:dyDescent="0.25">
      <c r="A12">
        <v>2</v>
      </c>
      <c r="B12">
        <f>COUNTIFS(Table2[Local GradMean Pos], "&gt;="&amp;A12, Table2[Local GradMean Pos], "&lt;"&amp;A13)</f>
        <v>0</v>
      </c>
      <c r="C12">
        <f>COUNTIFS(Table2[Local GradMean Neg], "&gt;="&amp;A12, Table2[Local GradMean Neg], "&lt;"&amp;A13)</f>
        <v>35</v>
      </c>
    </row>
    <row r="13" spans="1:13" ht="21" x14ac:dyDescent="0.35">
      <c r="A13">
        <v>2.2000000000000002</v>
      </c>
      <c r="B13">
        <f>COUNTIFS(Table2[Local GradMean Pos], "&gt;="&amp;A13, Table2[Local GradMean Pos], "&lt;"&amp;A14)</f>
        <v>0</v>
      </c>
      <c r="C13">
        <f>COUNTIFS(Table2[Local GradMean Neg], "&gt;="&amp;A13, Table2[Local GradMean Neg], "&lt;"&amp;A14)</f>
        <v>100</v>
      </c>
      <c r="G13" s="40" t="s">
        <v>42</v>
      </c>
      <c r="H13" s="40"/>
      <c r="I13" s="40"/>
      <c r="K13" s="40" t="s">
        <v>25</v>
      </c>
      <c r="L13" s="40"/>
      <c r="M13" s="40"/>
    </row>
    <row r="14" spans="1:13" ht="15.75" thickBot="1" x14ac:dyDescent="0.3">
      <c r="A14">
        <v>2.4</v>
      </c>
      <c r="B14">
        <f>COUNTIFS(Table2[Local GradMean Pos], "&gt;="&amp;A14, Table2[Local GradMean Pos], "&lt;"&amp;A15)</f>
        <v>0</v>
      </c>
      <c r="C14">
        <f>COUNTIFS(Table2[Local GradMean Neg], "&gt;="&amp;A14, Table2[Local GradMean Neg], "&lt;"&amp;A15)</f>
        <v>215</v>
      </c>
    </row>
    <row r="15" spans="1:13" ht="15.75" thickBot="1" x14ac:dyDescent="0.3">
      <c r="A15">
        <v>2.6</v>
      </c>
      <c r="B15">
        <f>COUNTIFS(Table2[Local GradMean Pos], "&gt;="&amp;A15, Table2[Local GradMean Pos], "&lt;"&amp;A16)</f>
        <v>0</v>
      </c>
      <c r="C15">
        <f>COUNTIFS(Table2[Local GradMean Neg], "&gt;="&amp;A15, Table2[Local GradMean Neg], "&lt;"&amp;A16)</f>
        <v>382</v>
      </c>
      <c r="G15" s="2"/>
      <c r="H15" s="4" t="s">
        <v>8</v>
      </c>
      <c r="I15" s="14" t="s">
        <v>11</v>
      </c>
      <c r="K15" s="2"/>
      <c r="L15" s="4" t="s">
        <v>8</v>
      </c>
      <c r="M15" s="14" t="s">
        <v>11</v>
      </c>
    </row>
    <row r="16" spans="1:13" x14ac:dyDescent="0.25">
      <c r="A16">
        <v>2.8</v>
      </c>
      <c r="B16">
        <f>COUNTIFS(Table2[Local GradMean Pos], "&gt;="&amp;A16, Table2[Local GradMean Pos], "&lt;"&amp;A17)</f>
        <v>0</v>
      </c>
      <c r="C16">
        <f>COUNTIFS(Table2[Local GradMean Neg], "&gt;="&amp;A16, Table2[Local GradMean Neg], "&lt;"&amp;A17)</f>
        <v>403</v>
      </c>
      <c r="G16" s="4" t="s">
        <v>10</v>
      </c>
      <c r="H16" s="15">
        <f>MIN(Table2[Local GradMean Pos])</f>
        <v>3.34922901199314</v>
      </c>
      <c r="I16" s="16">
        <f>MIN(Table2[Local GradMean Neg])</f>
        <v>2.0194427434170201</v>
      </c>
      <c r="K16" s="4" t="s">
        <v>10</v>
      </c>
      <c r="L16" s="15">
        <f>MIN(Table2[Local IntensStDev Pos])</f>
        <v>7.7422747030045702</v>
      </c>
      <c r="M16" s="16">
        <f>MIN(Table2[Local IntensStDev Neg])</f>
        <v>2.0426981846347401</v>
      </c>
    </row>
    <row r="17" spans="1:13" ht="15.75" thickBot="1" x14ac:dyDescent="0.3">
      <c r="A17">
        <v>3</v>
      </c>
      <c r="B17">
        <f>COUNTIFS(Table2[Local GradMean Pos], "&gt;="&amp;A17, Table2[Local GradMean Pos], "&lt;"&amp;A18)</f>
        <v>0</v>
      </c>
      <c r="C17">
        <f>COUNTIFS(Table2[Local GradMean Neg], "&gt;="&amp;A17, Table2[Local GradMean Neg], "&lt;"&amp;A18)</f>
        <v>366</v>
      </c>
      <c r="G17" s="3" t="s">
        <v>9</v>
      </c>
      <c r="H17" s="7">
        <f>MAX(Table2[Local GradMean Pos])</f>
        <v>25.142499999999998</v>
      </c>
      <c r="I17" s="8">
        <f>MAX(Table2[Local GradMean Neg])</f>
        <v>20.0668604651162</v>
      </c>
      <c r="K17" s="3" t="s">
        <v>9</v>
      </c>
      <c r="L17" s="7">
        <f>MAX(Table2[Local IntensStDev Pos])</f>
        <v>69.408667935671502</v>
      </c>
      <c r="M17" s="8">
        <f>MAX(Table2[Local IntensStDev Neg])</f>
        <v>48.384004249219402</v>
      </c>
    </row>
    <row r="18" spans="1:13" x14ac:dyDescent="0.25">
      <c r="A18">
        <v>3.2</v>
      </c>
      <c r="B18">
        <f>COUNTIFS(Table2[Local GradMean Pos], "&gt;="&amp;A18, Table2[Local GradMean Pos], "&lt;"&amp;A19)</f>
        <v>1</v>
      </c>
      <c r="C18">
        <f>COUNTIFS(Table2[Local GradMean Neg], "&gt;="&amp;A18, Table2[Local GradMean Neg], "&lt;"&amp;A19)</f>
        <v>301</v>
      </c>
    </row>
    <row r="19" spans="1:13" x14ac:dyDescent="0.25">
      <c r="A19">
        <v>3.4</v>
      </c>
      <c r="B19">
        <f>COUNTIFS(Table2[Local GradMean Pos], "&gt;="&amp;A19, Table2[Local GradMean Pos], "&lt;"&amp;A20)</f>
        <v>2</v>
      </c>
      <c r="C19">
        <f>COUNTIFS(Table2[Local GradMean Neg], "&gt;="&amp;A19, Table2[Local GradMean Neg], "&lt;"&amp;A20)</f>
        <v>223</v>
      </c>
    </row>
    <row r="20" spans="1:13" x14ac:dyDescent="0.25">
      <c r="A20">
        <v>3.6</v>
      </c>
      <c r="B20">
        <f>COUNTIFS(Table2[Local GradMean Pos], "&gt;="&amp;A20, Table2[Local GradMean Pos], "&lt;"&amp;A21)</f>
        <v>3</v>
      </c>
      <c r="C20">
        <f>COUNTIFS(Table2[Local GradMean Neg], "&gt;="&amp;A20, Table2[Local GradMean Neg], "&lt;"&amp;A21)</f>
        <v>201</v>
      </c>
      <c r="G20" s="2"/>
      <c r="K20" s="2"/>
    </row>
    <row r="21" spans="1:13" x14ac:dyDescent="0.25">
      <c r="A21">
        <v>3.8</v>
      </c>
      <c r="B21">
        <f>COUNTIFS(Table2[Local GradMean Pos], "&gt;="&amp;A21, Table2[Local GradMean Pos], "&lt;"&amp;A22)</f>
        <v>4</v>
      </c>
      <c r="C21">
        <f>COUNTIFS(Table2[Local GradMean Neg], "&gt;="&amp;A21, Table2[Local GradMean Neg], "&lt;"&amp;A22)</f>
        <v>184</v>
      </c>
      <c r="G21" s="13" t="s">
        <v>12</v>
      </c>
      <c r="K21" s="13" t="s">
        <v>12</v>
      </c>
    </row>
    <row r="22" spans="1:13" x14ac:dyDescent="0.25">
      <c r="A22">
        <v>4</v>
      </c>
      <c r="B22">
        <f>COUNTIFS(Table2[Local GradMean Pos], "&gt;="&amp;A22, Table2[Local GradMean Pos], "&lt;"&amp;A23)</f>
        <v>4</v>
      </c>
      <c r="C22">
        <f>COUNTIFS(Table2[Local GradMean Neg], "&gt;="&amp;A22, Table2[Local GradMean Neg], "&lt;"&amp;A23)</f>
        <v>158</v>
      </c>
      <c r="G22" s="12" t="s">
        <v>14</v>
      </c>
      <c r="H22">
        <f>COUNTIFS(Table2[Local GradMean Pos], "&gt;="&amp;I16, Table2[Local GradMean Pos], "&lt;="&amp;I17)</f>
        <v>3983</v>
      </c>
      <c r="K22" s="12" t="s">
        <v>14</v>
      </c>
      <c r="L22">
        <f>COUNTIFS(Table2[Local IntensStDev Pos], "&gt;="&amp;M16, Table2[Local IntensStDev Pos], "&lt;="&amp;M17)</f>
        <v>3319</v>
      </c>
    </row>
    <row r="23" spans="1:13" x14ac:dyDescent="0.25">
      <c r="A23">
        <v>4.2</v>
      </c>
      <c r="B23">
        <f>COUNTIFS(Table2[Local GradMean Pos], "&gt;="&amp;A23, Table2[Local GradMean Pos], "&lt;"&amp;A24)</f>
        <v>6</v>
      </c>
      <c r="C23">
        <f>COUNTIFS(Table2[Local GradMean Neg], "&gt;="&amp;A23, Table2[Local GradMean Neg], "&lt;"&amp;A24)</f>
        <v>139</v>
      </c>
      <c r="G23" s="29" t="s">
        <v>15</v>
      </c>
      <c r="H23">
        <f>H22/4000*100</f>
        <v>99.575000000000003</v>
      </c>
      <c r="K23" s="29" t="s">
        <v>15</v>
      </c>
      <c r="L23">
        <f>L22/4000*100</f>
        <v>82.974999999999994</v>
      </c>
    </row>
    <row r="24" spans="1:13" x14ac:dyDescent="0.25">
      <c r="A24">
        <v>4.4000000000000004</v>
      </c>
      <c r="B24">
        <f>COUNTIFS(Table2[Local GradMean Pos], "&gt;="&amp;A24, Table2[Local GradMean Pos], "&lt;"&amp;A25)</f>
        <v>14</v>
      </c>
      <c r="C24">
        <f>COUNTIFS(Table2[Local GradMean Neg], "&gt;="&amp;A24, Table2[Local GradMean Neg], "&lt;"&amp;A25)</f>
        <v>103</v>
      </c>
    </row>
    <row r="25" spans="1:13" x14ac:dyDescent="0.25">
      <c r="A25">
        <v>4.5999999999999996</v>
      </c>
      <c r="B25">
        <f>COUNTIFS(Table2[Local GradMean Pos], "&gt;="&amp;A25, Table2[Local GradMean Pos], "&lt;"&amp;A26)</f>
        <v>14</v>
      </c>
      <c r="C25">
        <f>COUNTIFS(Table2[Local GradMean Neg], "&gt;="&amp;A25, Table2[Local GradMean Neg], "&lt;"&amp;A26)</f>
        <v>124</v>
      </c>
      <c r="G25" s="13" t="s">
        <v>13</v>
      </c>
      <c r="K25" s="13" t="s">
        <v>13</v>
      </c>
    </row>
    <row r="26" spans="1:13" x14ac:dyDescent="0.25">
      <c r="A26">
        <v>4.8</v>
      </c>
      <c r="B26">
        <f>COUNTIFS(Table2[Local GradMean Pos], "&gt;="&amp;A26, Table2[Local GradMean Pos], "&lt;"&amp;A27)</f>
        <v>23</v>
      </c>
      <c r="C26">
        <f>COUNTIFS(Table2[Local GradMean Neg], "&gt;="&amp;A26, Table2[Local GradMean Neg], "&lt;"&amp;A27)</f>
        <v>105</v>
      </c>
      <c r="G26" s="29" t="s">
        <v>14</v>
      </c>
      <c r="H26">
        <f>COUNTIFS(Table2[Local GradMean Neg], "&gt;="&amp;H16, Table2[Local GradMean Neg], "&lt;="&amp;H17)</f>
        <v>2265</v>
      </c>
      <c r="K26" s="29" t="s">
        <v>14</v>
      </c>
      <c r="L26">
        <f>COUNTIFS(Table2[Local IntensStDev Neg], "&gt;="&amp;L16, Table2[Local IntensStDev Neg], "&lt;="&amp;L17)</f>
        <v>2442</v>
      </c>
    </row>
    <row r="27" spans="1:13" x14ac:dyDescent="0.25">
      <c r="A27">
        <v>5</v>
      </c>
      <c r="B27">
        <f>COUNTIFS(Table2[Local GradMean Pos], "&gt;="&amp;A27, Table2[Local GradMean Pos], "&lt;"&amp;A28)</f>
        <v>28</v>
      </c>
      <c r="C27">
        <f>COUNTIFS(Table2[Local GradMean Neg], "&gt;="&amp;A27, Table2[Local GradMean Neg], "&lt;"&amp;A28)</f>
        <v>82</v>
      </c>
      <c r="G27" s="12" t="s">
        <v>15</v>
      </c>
      <c r="H27">
        <f>H26/4000*100</f>
        <v>56.625</v>
      </c>
      <c r="K27" s="12" t="s">
        <v>15</v>
      </c>
      <c r="L27">
        <f>L26/4000*100</f>
        <v>61.050000000000004</v>
      </c>
    </row>
    <row r="28" spans="1:13" x14ac:dyDescent="0.25">
      <c r="A28">
        <v>5.2</v>
      </c>
      <c r="B28">
        <f>COUNTIFS(Table2[Local GradMean Pos], "&gt;="&amp;A28, Table2[Local GradMean Pos], "&lt;"&amp;A29)</f>
        <v>30</v>
      </c>
      <c r="C28">
        <f>COUNTIFS(Table2[Local GradMean Neg], "&gt;="&amp;A28, Table2[Local GradMean Neg], "&lt;"&amp;A29)</f>
        <v>61</v>
      </c>
    </row>
    <row r="29" spans="1:13" x14ac:dyDescent="0.25">
      <c r="A29">
        <v>5.4</v>
      </c>
      <c r="B29">
        <f>COUNTIFS(Table2[Local GradMean Pos], "&gt;="&amp;A29, Table2[Local GradMean Pos], "&lt;"&amp;A30)</f>
        <v>51</v>
      </c>
      <c r="C29">
        <f>COUNTIFS(Table2[Local GradMean Neg], "&gt;="&amp;A29, Table2[Local GradMean Neg], "&lt;"&amp;A30)</f>
        <v>72</v>
      </c>
    </row>
    <row r="30" spans="1:13" x14ac:dyDescent="0.25">
      <c r="A30">
        <v>5.6</v>
      </c>
      <c r="B30">
        <f>COUNTIFS(Table2[Local GradMean Pos], "&gt;="&amp;A30, Table2[Local GradMean Pos], "&lt;"&amp;A31)</f>
        <v>29</v>
      </c>
      <c r="C30">
        <f>COUNTIFS(Table2[Local GradMean Neg], "&gt;="&amp;A30, Table2[Local GradMean Neg], "&lt;"&amp;A31)</f>
        <v>42</v>
      </c>
      <c r="G30" s="13" t="s">
        <v>1</v>
      </c>
      <c r="K30" s="13" t="s">
        <v>1</v>
      </c>
    </row>
    <row r="31" spans="1:13" x14ac:dyDescent="0.25">
      <c r="A31">
        <v>5.8</v>
      </c>
      <c r="B31">
        <f>COUNTIFS(Table2[Local GradMean Pos], "&gt;="&amp;A31, Table2[Local GradMean Pos], "&lt;"&amp;A32)</f>
        <v>49</v>
      </c>
      <c r="C31">
        <f>COUNTIFS(Table2[Local GradMean Neg], "&gt;="&amp;A31, Table2[Local GradMean Neg], "&lt;"&amp;A32)</f>
        <v>56</v>
      </c>
      <c r="G31" t="s">
        <v>14</v>
      </c>
      <c r="H31">
        <f>H22+H26</f>
        <v>6248</v>
      </c>
      <c r="K31" t="s">
        <v>14</v>
      </c>
      <c r="L31">
        <f>L22+L26</f>
        <v>5761</v>
      </c>
    </row>
    <row r="32" spans="1:13" x14ac:dyDescent="0.25">
      <c r="A32">
        <v>6</v>
      </c>
      <c r="B32">
        <f>COUNTIFS(Table2[Local GradMean Pos], "&gt;="&amp;A32, Table2[Local GradMean Pos], "&lt;"&amp;A33)</f>
        <v>62</v>
      </c>
      <c r="C32">
        <f>COUNTIFS(Table2[Local GradMean Neg], "&gt;="&amp;A32, Table2[Local GradMean Neg], "&lt;"&amp;A33)</f>
        <v>37</v>
      </c>
      <c r="G32" t="s">
        <v>15</v>
      </c>
      <c r="H32">
        <f>H31/8000*100</f>
        <v>78.100000000000009</v>
      </c>
      <c r="K32" t="s">
        <v>15</v>
      </c>
      <c r="L32">
        <f>L31/8000*100</f>
        <v>72.012500000000003</v>
      </c>
    </row>
    <row r="33" spans="1:22" x14ac:dyDescent="0.25">
      <c r="A33">
        <v>6.2</v>
      </c>
      <c r="B33">
        <f>COUNTIFS(Table2[Local GradMean Pos], "&gt;="&amp;A33, Table2[Local GradMean Pos], "&lt;"&amp;A34)</f>
        <v>49</v>
      </c>
      <c r="C33">
        <f>COUNTIFS(Table2[Local GradMean Neg], "&gt;="&amp;A33, Table2[Local GradMean Neg], "&lt;"&amp;A34)</f>
        <v>45</v>
      </c>
    </row>
    <row r="34" spans="1:22" x14ac:dyDescent="0.25">
      <c r="A34">
        <v>6.4</v>
      </c>
      <c r="B34">
        <f>COUNTIFS(Table2[Local GradMean Pos], "&gt;="&amp;A34, Table2[Local GradMean Pos], "&lt;"&amp;A35)</f>
        <v>79</v>
      </c>
      <c r="C34">
        <f>COUNTIFS(Table2[Local GradMean Neg], "&gt;="&amp;A34, Table2[Local GradMean Neg], "&lt;"&amp;A35)</f>
        <v>42</v>
      </c>
    </row>
    <row r="35" spans="1:22" x14ac:dyDescent="0.25">
      <c r="A35">
        <v>6.6</v>
      </c>
      <c r="B35">
        <f>COUNTIFS(Table2[Local GradMean Pos], "&gt;="&amp;A35, Table2[Local GradMean Pos], "&lt;"&amp;A36)</f>
        <v>89</v>
      </c>
      <c r="C35">
        <f>COUNTIFS(Table2[Local GradMean Neg], "&gt;="&amp;A35, Table2[Local GradMean Neg], "&lt;"&amp;A36)</f>
        <v>40</v>
      </c>
    </row>
    <row r="36" spans="1:22" x14ac:dyDescent="0.25">
      <c r="A36">
        <v>6.8</v>
      </c>
      <c r="B36">
        <f>COUNTIFS(Table2[Local GradMean Pos], "&gt;="&amp;A36, Table2[Local GradMean Pos], "&lt;"&amp;A37)</f>
        <v>71</v>
      </c>
      <c r="C36">
        <f>COUNTIFS(Table2[Local GradMean Neg], "&gt;="&amp;A36, Table2[Local GradMean Neg], "&lt;"&amp;A37)</f>
        <v>27</v>
      </c>
    </row>
    <row r="37" spans="1:22" ht="24" thickBot="1" x14ac:dyDescent="0.4">
      <c r="A37">
        <v>7</v>
      </c>
      <c r="B37">
        <f>COUNTIFS(Table2[Local GradMean Pos], "&gt;="&amp;A37, Table2[Local GradMean Pos], "&lt;"&amp;A38)</f>
        <v>65</v>
      </c>
      <c r="C37">
        <f>COUNTIFS(Table2[Local GradMean Neg], "&gt;="&amp;A37, Table2[Local GradMean Neg], "&lt;"&amp;A38)</f>
        <v>30</v>
      </c>
      <c r="G37" s="39" t="s">
        <v>18</v>
      </c>
      <c r="H37" s="39"/>
      <c r="I37" s="39"/>
      <c r="J37" s="39"/>
      <c r="K37" s="39"/>
      <c r="L37" s="39"/>
      <c r="M37" s="39"/>
      <c r="P37" s="39" t="s">
        <v>27</v>
      </c>
      <c r="Q37" s="39"/>
      <c r="R37" s="39"/>
      <c r="S37" s="39"/>
      <c r="T37" s="39"/>
      <c r="U37" s="39"/>
      <c r="V37" s="39"/>
    </row>
    <row r="38" spans="1:22" x14ac:dyDescent="0.25">
      <c r="A38">
        <v>7.2</v>
      </c>
      <c r="B38">
        <f>COUNTIFS(Table2[Local GradMean Pos], "&gt;="&amp;A38, Table2[Local GradMean Pos], "&lt;"&amp;A39)</f>
        <v>78</v>
      </c>
      <c r="C38">
        <f>COUNTIFS(Table2[Local GradMean Neg], "&gt;="&amp;A38, Table2[Local GradMean Neg], "&lt;"&amp;A39)</f>
        <v>29</v>
      </c>
    </row>
    <row r="39" spans="1:22" x14ac:dyDescent="0.25">
      <c r="A39">
        <v>7.4</v>
      </c>
      <c r="B39">
        <f>COUNTIFS(Table2[Local GradMean Pos], "&gt;="&amp;A39, Table2[Local GradMean Pos], "&lt;"&amp;A40)</f>
        <v>72</v>
      </c>
      <c r="C39">
        <f>COUNTIFS(Table2[Local GradMean Neg], "&gt;="&amp;A39, Table2[Local GradMean Neg], "&lt;"&amp;A40)</f>
        <v>32</v>
      </c>
    </row>
    <row r="40" spans="1:22" ht="21" x14ac:dyDescent="0.35">
      <c r="A40">
        <v>7.6</v>
      </c>
      <c r="B40">
        <f>COUNTIFS(Table2[Local GradMean Pos], "&gt;="&amp;A40, Table2[Local GradMean Pos], "&lt;"&amp;A41)</f>
        <v>100</v>
      </c>
      <c r="C40">
        <f>COUNTIFS(Table2[Local GradMean Neg], "&gt;="&amp;A40, Table2[Local GradMean Neg], "&lt;"&amp;A41)</f>
        <v>27</v>
      </c>
      <c r="G40" s="40" t="s">
        <v>48</v>
      </c>
      <c r="H40" s="40"/>
      <c r="I40" s="40"/>
      <c r="K40" s="40" t="s">
        <v>25</v>
      </c>
      <c r="L40" s="40"/>
      <c r="M40" s="40"/>
      <c r="P40" s="40" t="s">
        <v>48</v>
      </c>
      <c r="Q40" s="40"/>
      <c r="R40" s="40"/>
      <c r="T40" s="40" t="s">
        <v>25</v>
      </c>
      <c r="U40" s="40"/>
      <c r="V40" s="40"/>
    </row>
    <row r="41" spans="1:22" x14ac:dyDescent="0.25">
      <c r="A41">
        <v>7.8</v>
      </c>
      <c r="B41">
        <f>COUNTIFS(Table2[Local GradMean Pos], "&gt;="&amp;A41, Table2[Local GradMean Pos], "&lt;"&amp;A42)</f>
        <v>83</v>
      </c>
      <c r="C41">
        <f>COUNTIFS(Table2[Local GradMean Neg], "&gt;="&amp;A41, Table2[Local GradMean Neg], "&lt;"&amp;A42)</f>
        <v>35</v>
      </c>
    </row>
    <row r="42" spans="1:22" x14ac:dyDescent="0.25">
      <c r="A42">
        <v>8</v>
      </c>
      <c r="B42">
        <f>COUNTIFS(Table2[Local GradMean Pos], "&gt;="&amp;A42, Table2[Local GradMean Pos], "&lt;"&amp;A43)</f>
        <v>103</v>
      </c>
      <c r="C42">
        <f>COUNTIFS(Table2[Local GradMean Neg], "&gt;="&amp;A42, Table2[Local GradMean Neg], "&lt;"&amp;A43)</f>
        <v>18</v>
      </c>
      <c r="G42" t="s">
        <v>19</v>
      </c>
      <c r="H42" s="17">
        <f>AVERAGE(J5:K5)</f>
        <v>7.3798549341905844</v>
      </c>
      <c r="K42" t="s">
        <v>19</v>
      </c>
      <c r="L42" s="17" t="e">
        <f>AVERAGE(L5:M5)</f>
        <v>#DIV/0!</v>
      </c>
      <c r="P42" t="s">
        <v>19</v>
      </c>
      <c r="Q42" s="17">
        <f>AVERAGE(J7:K7)</f>
        <v>6.7772266520842575</v>
      </c>
      <c r="T42" t="s">
        <v>19</v>
      </c>
      <c r="U42" s="17" t="e">
        <f>AVERAGE(L7:M7)</f>
        <v>#DIV/0!</v>
      </c>
    </row>
    <row r="43" spans="1:22" x14ac:dyDescent="0.25">
      <c r="A43">
        <v>8.1999999999999993</v>
      </c>
      <c r="B43">
        <f>COUNTIFS(Table2[Local GradMean Pos], "&gt;="&amp;A43, Table2[Local GradMean Pos], "&lt;"&amp;A44)</f>
        <v>98</v>
      </c>
      <c r="C43">
        <f>COUNTIFS(Table2[Local GradMean Neg], "&gt;="&amp;A43, Table2[Local GradMean Neg], "&lt;"&amp;A44)</f>
        <v>27</v>
      </c>
    </row>
    <row r="44" spans="1:22" x14ac:dyDescent="0.25">
      <c r="A44">
        <v>8.4</v>
      </c>
      <c r="B44">
        <f>COUNTIFS(Table2[Local GradMean Pos], "&gt;="&amp;A44, Table2[Local GradMean Pos], "&lt;"&amp;A45)</f>
        <v>91</v>
      </c>
      <c r="C44">
        <f>COUNTIFS(Table2[Local GradMean Neg], "&gt;="&amp;A44, Table2[Local GradMean Neg], "&lt;"&amp;A45)</f>
        <v>21</v>
      </c>
      <c r="G44" t="s">
        <v>23</v>
      </c>
      <c r="H44">
        <f>COUNTIF(Table2[Local GradMean Neg], "&gt;"&amp;H42)</f>
        <v>399</v>
      </c>
      <c r="K44" t="s">
        <v>23</v>
      </c>
      <c r="L44">
        <f>COUNTIF(Table2[Local IntensStDev Neg], "&gt;"&amp;L42)</f>
        <v>0</v>
      </c>
      <c r="P44" t="s">
        <v>23</v>
      </c>
      <c r="Q44">
        <f>COUNTIF(Table2[Local GradMean Neg], "&gt;"&amp;Q42)</f>
        <v>490</v>
      </c>
      <c r="T44" t="s">
        <v>23</v>
      </c>
      <c r="U44">
        <f>COUNTIF(Table2[Local IntensStDev Neg], "&gt;"&amp;U42)</f>
        <v>0</v>
      </c>
    </row>
    <row r="45" spans="1:22" x14ac:dyDescent="0.25">
      <c r="A45">
        <v>8.6</v>
      </c>
      <c r="B45">
        <f>COUNTIFS(Table2[Local GradMean Pos], "&gt;="&amp;A45, Table2[Local GradMean Pos], "&lt;"&amp;A46)</f>
        <v>98</v>
      </c>
      <c r="C45">
        <f>COUNTIFS(Table2[Local GradMean Neg], "&gt;="&amp;A45, Table2[Local GradMean Neg], "&lt;"&amp;A46)</f>
        <v>20</v>
      </c>
      <c r="G45" t="s">
        <v>24</v>
      </c>
      <c r="H45">
        <f>COUNTIF(Table2[Local GradMean Pos], "&lt;"&amp;H42)</f>
        <v>741</v>
      </c>
      <c r="K45" t="s">
        <v>24</v>
      </c>
      <c r="L45">
        <f>COUNTIF(Table2[Local IntensStDev Pos], "&lt;"&amp;L42)</f>
        <v>0</v>
      </c>
      <c r="P45" t="s">
        <v>24</v>
      </c>
      <c r="Q45">
        <f>COUNTIF(Table2[Local GradMean Pos], "&lt;"&amp;Q42)</f>
        <v>529</v>
      </c>
      <c r="T45" t="s">
        <v>24</v>
      </c>
      <c r="U45">
        <f>COUNTIF(Table2[Local IntensStDev Pos], "&lt;"&amp;U42)</f>
        <v>0</v>
      </c>
    </row>
    <row r="46" spans="1:22" x14ac:dyDescent="0.25">
      <c r="A46">
        <v>8.8000000000000007</v>
      </c>
      <c r="B46">
        <f>COUNTIFS(Table2[Local GradMean Pos], "&gt;="&amp;A46, Table2[Local GradMean Pos], "&lt;"&amp;A47)</f>
        <v>117</v>
      </c>
      <c r="C46">
        <f>COUNTIFS(Table2[Local GradMean Neg], "&gt;="&amp;A46, Table2[Local GradMean Neg], "&lt;"&amp;A47)</f>
        <v>10</v>
      </c>
    </row>
    <row r="47" spans="1:22" x14ac:dyDescent="0.25">
      <c r="A47">
        <v>9</v>
      </c>
      <c r="B47">
        <f>COUNTIFS(Table2[Local GradMean Pos], "&gt;="&amp;A47, Table2[Local GradMean Pos], "&lt;"&amp;A48)</f>
        <v>95</v>
      </c>
      <c r="C47">
        <f>COUNTIFS(Table2[Local GradMean Neg], "&gt;="&amp;A47, Table2[Local GradMean Neg], "&lt;"&amp;A48)</f>
        <v>17</v>
      </c>
    </row>
    <row r="48" spans="1:22" x14ac:dyDescent="0.25">
      <c r="A48">
        <v>9.1999999999999993</v>
      </c>
      <c r="B48">
        <f>COUNTIFS(Table2[Local GradMean Pos], "&gt;="&amp;A48, Table2[Local GradMean Pos], "&lt;"&amp;A49)</f>
        <v>104</v>
      </c>
      <c r="C48">
        <f>COUNTIFS(Table2[Local GradMean Neg], "&gt;="&amp;A48, Table2[Local GradMean Neg], "&lt;"&amp;A49)</f>
        <v>16</v>
      </c>
      <c r="G48" t="s">
        <v>22</v>
      </c>
      <c r="K48" t="s">
        <v>22</v>
      </c>
      <c r="P48" t="s">
        <v>22</v>
      </c>
      <c r="T48" t="s">
        <v>22</v>
      </c>
    </row>
    <row r="49" spans="1:21" x14ac:dyDescent="0.25">
      <c r="A49">
        <v>9.4</v>
      </c>
      <c r="B49">
        <f>COUNTIFS(Table2[Local GradMean Pos], "&gt;="&amp;A49, Table2[Local GradMean Pos], "&lt;"&amp;A50)</f>
        <v>102</v>
      </c>
      <c r="C49">
        <f>COUNTIFS(Table2[Local GradMean Neg], "&gt;="&amp;A49, Table2[Local GradMean Neg], "&lt;"&amp;A50)</f>
        <v>9</v>
      </c>
      <c r="G49" s="29" t="s">
        <v>14</v>
      </c>
      <c r="H49">
        <f>SUM(H44:H45)</f>
        <v>1140</v>
      </c>
      <c r="K49" s="29" t="s">
        <v>14</v>
      </c>
      <c r="L49">
        <f>SUM(L44:L45)</f>
        <v>0</v>
      </c>
      <c r="P49" s="29" t="s">
        <v>14</v>
      </c>
      <c r="Q49">
        <f>SUM(Q44:Q45)</f>
        <v>1019</v>
      </c>
      <c r="T49" s="29" t="s">
        <v>14</v>
      </c>
      <c r="U49">
        <f>SUM(U44:U45)</f>
        <v>0</v>
      </c>
    </row>
    <row r="50" spans="1:21" x14ac:dyDescent="0.25">
      <c r="A50">
        <v>9.6</v>
      </c>
      <c r="B50">
        <f>COUNTIFS(Table2[Local GradMean Pos], "&gt;="&amp;A50, Table2[Local GradMean Pos], "&lt;"&amp;A51)</f>
        <v>97</v>
      </c>
      <c r="C50">
        <f>COUNTIFS(Table2[Local GradMean Neg], "&gt;="&amp;A50, Table2[Local GradMean Neg], "&lt;"&amp;A51)</f>
        <v>9</v>
      </c>
      <c r="G50" s="29" t="s">
        <v>15</v>
      </c>
      <c r="H50">
        <f>H49/8000*100</f>
        <v>14.249999999999998</v>
      </c>
      <c r="K50" s="29" t="s">
        <v>15</v>
      </c>
      <c r="L50">
        <f>L49/8000*100</f>
        <v>0</v>
      </c>
      <c r="P50" s="29" t="s">
        <v>15</v>
      </c>
      <c r="Q50">
        <f>Q49/8000*100</f>
        <v>12.737499999999999</v>
      </c>
      <c r="T50" s="29" t="s">
        <v>15</v>
      </c>
      <c r="U50">
        <f>U49/8000*100</f>
        <v>0</v>
      </c>
    </row>
    <row r="51" spans="1:21" x14ac:dyDescent="0.25">
      <c r="A51">
        <v>9.8000000000000007</v>
      </c>
      <c r="B51">
        <f>COUNTIFS(Table2[Local GradMean Pos], "&gt;="&amp;A51, Table2[Local GradMean Pos], "&lt;"&amp;A52)</f>
        <v>102</v>
      </c>
      <c r="C51">
        <f>COUNTIFS(Table2[Local GradMean Neg], "&gt;="&amp;A51, Table2[Local GradMean Neg], "&lt;"&amp;A52)</f>
        <v>8</v>
      </c>
    </row>
    <row r="52" spans="1:21" x14ac:dyDescent="0.25">
      <c r="A52">
        <v>10</v>
      </c>
      <c r="B52">
        <f>COUNTIFS(Table2[Local GradMean Pos], "&gt;="&amp;A52, Table2[Local GradMean Pos], "&lt;"&amp;A53)</f>
        <v>106</v>
      </c>
      <c r="C52">
        <f>COUNTIFS(Table2[Local GradMean Neg], "&gt;="&amp;A52, Table2[Local GradMean Neg], "&lt;"&amp;A53)</f>
        <v>13</v>
      </c>
    </row>
    <row r="53" spans="1:21" x14ac:dyDescent="0.25">
      <c r="A53">
        <v>10.199999999999999</v>
      </c>
      <c r="B53">
        <f>COUNTIFS(Table2[Local GradMean Pos], "&gt;="&amp;A53, Table2[Local GradMean Pos], "&lt;"&amp;A54)</f>
        <v>82</v>
      </c>
      <c r="C53">
        <f>COUNTIFS(Table2[Local GradMean Neg], "&gt;="&amp;A53, Table2[Local GradMean Neg], "&lt;"&amp;A54)</f>
        <v>11</v>
      </c>
    </row>
    <row r="54" spans="1:21" x14ac:dyDescent="0.25">
      <c r="A54">
        <v>10.4</v>
      </c>
      <c r="B54">
        <f>COUNTIFS(Table2[Local GradMean Pos], "&gt;="&amp;A54, Table2[Local GradMean Pos], "&lt;"&amp;A55)</f>
        <v>98</v>
      </c>
      <c r="C54">
        <f>COUNTIFS(Table2[Local GradMean Neg], "&gt;="&amp;A54, Table2[Local GradMean Neg], "&lt;"&amp;A55)</f>
        <v>10</v>
      </c>
      <c r="N54" t="s">
        <v>49</v>
      </c>
      <c r="P54" t="s">
        <v>19</v>
      </c>
      <c r="Q54" s="17">
        <f>AVERAGE(J7:K7)-1</f>
        <v>5.7772266520842575</v>
      </c>
    </row>
    <row r="55" spans="1:21" x14ac:dyDescent="0.25">
      <c r="A55">
        <v>10.6</v>
      </c>
      <c r="B55">
        <f>COUNTIFS(Table2[Local GradMean Pos], "&gt;="&amp;A55, Table2[Local GradMean Pos], "&lt;"&amp;A56)</f>
        <v>78</v>
      </c>
      <c r="C55">
        <f>COUNTIFS(Table2[Local GradMean Neg], "&gt;="&amp;A55, Table2[Local GradMean Neg], "&lt;"&amp;A56)</f>
        <v>16</v>
      </c>
    </row>
    <row r="56" spans="1:21" x14ac:dyDescent="0.25">
      <c r="A56">
        <v>10.8</v>
      </c>
      <c r="B56">
        <f>COUNTIFS(Table2[Local GradMean Pos], "&gt;="&amp;A56, Table2[Local GradMean Pos], "&lt;"&amp;A57)</f>
        <v>78</v>
      </c>
      <c r="C56">
        <f>COUNTIFS(Table2[Local GradMean Neg], "&gt;="&amp;A56, Table2[Local GradMean Neg], "&lt;"&amp;A57)</f>
        <v>8</v>
      </c>
      <c r="P56" t="s">
        <v>23</v>
      </c>
      <c r="Q56">
        <f>COUNTIF(Table2[Local GradMean Neg], "&gt;"&amp;Q54)</f>
        <v>716</v>
      </c>
    </row>
    <row r="57" spans="1:21" x14ac:dyDescent="0.25">
      <c r="A57">
        <v>11</v>
      </c>
      <c r="B57">
        <f>COUNTIFS(Table2[Local GradMean Pos], "&gt;="&amp;A57, Table2[Local GradMean Pos], "&lt;"&amp;A58)</f>
        <v>88</v>
      </c>
      <c r="C57">
        <f>COUNTIFS(Table2[Local GradMean Neg], "&gt;="&amp;A57, Table2[Local GradMean Neg], "&lt;"&amp;A58)</f>
        <v>7</v>
      </c>
      <c r="P57" t="s">
        <v>24</v>
      </c>
      <c r="Q57">
        <f>COUNTIF(Table2[Local GradMean Pos], "&lt;"&amp;Q54)</f>
        <v>208</v>
      </c>
    </row>
    <row r="58" spans="1:21" x14ac:dyDescent="0.25">
      <c r="A58">
        <v>11.2</v>
      </c>
      <c r="B58">
        <f>COUNTIFS(Table2[Local GradMean Pos], "&gt;="&amp;A58, Table2[Local GradMean Pos], "&lt;"&amp;A59)</f>
        <v>81</v>
      </c>
      <c r="C58">
        <f>COUNTIFS(Table2[Local GradMean Neg], "&gt;="&amp;A58, Table2[Local GradMean Neg], "&lt;"&amp;A59)</f>
        <v>7</v>
      </c>
    </row>
    <row r="59" spans="1:21" x14ac:dyDescent="0.25">
      <c r="A59">
        <v>11.4</v>
      </c>
      <c r="B59">
        <f>COUNTIFS(Table2[Local GradMean Pos], "&gt;="&amp;A59, Table2[Local GradMean Pos], "&lt;"&amp;A60)</f>
        <v>79</v>
      </c>
      <c r="C59">
        <f>COUNTIFS(Table2[Local GradMean Neg], "&gt;="&amp;A59, Table2[Local GradMean Neg], "&lt;"&amp;A60)</f>
        <v>5</v>
      </c>
    </row>
    <row r="60" spans="1:21" x14ac:dyDescent="0.25">
      <c r="A60">
        <v>11.6</v>
      </c>
      <c r="B60">
        <f>COUNTIFS(Table2[Local GradMean Pos], "&gt;="&amp;A60, Table2[Local GradMean Pos], "&lt;"&amp;A61)</f>
        <v>64</v>
      </c>
      <c r="C60">
        <f>COUNTIFS(Table2[Local GradMean Neg], "&gt;="&amp;A60, Table2[Local GradMean Neg], "&lt;"&amp;A61)</f>
        <v>15</v>
      </c>
      <c r="P60" t="s">
        <v>22</v>
      </c>
    </row>
    <row r="61" spans="1:21" x14ac:dyDescent="0.25">
      <c r="A61">
        <v>11.8</v>
      </c>
      <c r="B61">
        <f>COUNTIFS(Table2[Local GradMean Pos], "&gt;="&amp;A61, Table2[Local GradMean Pos], "&lt;"&amp;A62)</f>
        <v>73</v>
      </c>
      <c r="C61">
        <f>COUNTIFS(Table2[Local GradMean Neg], "&gt;="&amp;A61, Table2[Local GradMean Neg], "&lt;"&amp;A62)</f>
        <v>5</v>
      </c>
      <c r="P61" s="29" t="s">
        <v>14</v>
      </c>
      <c r="Q61">
        <f>SUM(Q56:Q57)</f>
        <v>924</v>
      </c>
    </row>
    <row r="62" spans="1:21" x14ac:dyDescent="0.25">
      <c r="A62">
        <v>12</v>
      </c>
      <c r="B62">
        <f>COUNTIFS(Table2[Local GradMean Pos], "&gt;="&amp;A62, Table2[Local GradMean Pos], "&lt;"&amp;A63)</f>
        <v>54</v>
      </c>
      <c r="C62">
        <f>COUNTIFS(Table2[Local GradMean Neg], "&gt;="&amp;A62, Table2[Local GradMean Neg], "&lt;"&amp;A63)</f>
        <v>6</v>
      </c>
      <c r="P62" s="29" t="s">
        <v>15</v>
      </c>
      <c r="Q62">
        <f>Q61/8000*100</f>
        <v>11.55</v>
      </c>
    </row>
    <row r="63" spans="1:21" x14ac:dyDescent="0.25">
      <c r="A63">
        <v>12.2</v>
      </c>
      <c r="B63">
        <f>COUNTIFS(Table2[Local GradMean Pos], "&gt;="&amp;A63, Table2[Local GradMean Pos], "&lt;"&amp;A64)</f>
        <v>64</v>
      </c>
      <c r="C63">
        <f>COUNTIFS(Table2[Local GradMean Neg], "&gt;="&amp;A63, Table2[Local GradMean Neg], "&lt;"&amp;A64)</f>
        <v>5</v>
      </c>
    </row>
    <row r="64" spans="1:21" x14ac:dyDescent="0.25">
      <c r="A64">
        <v>12.4</v>
      </c>
      <c r="B64">
        <f>COUNTIFS(Table2[Local GradMean Pos], "&gt;="&amp;A64, Table2[Local GradMean Pos], "&lt;"&amp;A65)</f>
        <v>50</v>
      </c>
      <c r="C64">
        <f>COUNTIFS(Table2[Local GradMean Neg], "&gt;="&amp;A64, Table2[Local GradMean Neg], "&lt;"&amp;A65)</f>
        <v>5</v>
      </c>
    </row>
    <row r="65" spans="1:3" x14ac:dyDescent="0.25">
      <c r="A65">
        <v>12.6</v>
      </c>
      <c r="B65">
        <f>COUNTIFS(Table2[Local GradMean Pos], "&gt;="&amp;A65, Table2[Local GradMean Pos], "&lt;"&amp;A66)</f>
        <v>77</v>
      </c>
      <c r="C65">
        <f>COUNTIFS(Table2[Local GradMean Neg], "&gt;="&amp;A65, Table2[Local GradMean Neg], "&lt;"&amp;A66)</f>
        <v>6</v>
      </c>
    </row>
    <row r="66" spans="1:3" x14ac:dyDescent="0.25">
      <c r="A66">
        <v>12.8</v>
      </c>
      <c r="B66">
        <f>COUNTIFS(Table2[Local GradMean Pos], "&gt;="&amp;A66, Table2[Local GradMean Pos], "&lt;"&amp;A67)</f>
        <v>55</v>
      </c>
      <c r="C66">
        <f>COUNTIFS(Table2[Local GradMean Neg], "&gt;="&amp;A66, Table2[Local GradMean Neg], "&lt;"&amp;A67)</f>
        <v>1</v>
      </c>
    </row>
    <row r="67" spans="1:3" x14ac:dyDescent="0.25">
      <c r="A67">
        <v>13</v>
      </c>
      <c r="B67">
        <f>COUNTIFS(Table2[Local GradMean Pos], "&gt;="&amp;A67, Table2[Local GradMean Pos], "&lt;"&amp;A68)</f>
        <v>79</v>
      </c>
      <c r="C67">
        <f>COUNTIFS(Table2[Local GradMean Neg], "&gt;="&amp;A67, Table2[Local GradMean Neg], "&lt;"&amp;A68)</f>
        <v>4</v>
      </c>
    </row>
    <row r="68" spans="1:3" x14ac:dyDescent="0.25">
      <c r="A68">
        <v>13.2</v>
      </c>
      <c r="B68">
        <f>COUNTIFS(Table2[Local GradMean Pos], "&gt;="&amp;A68, Table2[Local GradMean Pos], "&lt;"&amp;A69)</f>
        <v>40</v>
      </c>
      <c r="C68">
        <f>COUNTIFS(Table2[Local GradMean Neg], "&gt;="&amp;A68, Table2[Local GradMean Neg], "&lt;"&amp;A69)</f>
        <v>3</v>
      </c>
    </row>
    <row r="69" spans="1:3" x14ac:dyDescent="0.25">
      <c r="A69">
        <v>13.4</v>
      </c>
      <c r="B69">
        <f>COUNTIFS(Table2[Local GradMean Pos], "&gt;="&amp;A69, Table2[Local GradMean Pos], "&lt;"&amp;A70)</f>
        <v>49</v>
      </c>
      <c r="C69">
        <f>COUNTIFS(Table2[Local GradMean Neg], "&gt;="&amp;A69, Table2[Local GradMean Neg], "&lt;"&amp;A70)</f>
        <v>2</v>
      </c>
    </row>
    <row r="70" spans="1:3" x14ac:dyDescent="0.25">
      <c r="A70">
        <v>13.6</v>
      </c>
      <c r="B70">
        <f>COUNTIFS(Table2[Local GradMean Pos], "&gt;="&amp;A70, Table2[Local GradMean Pos], "&lt;"&amp;A71)</f>
        <v>38</v>
      </c>
      <c r="C70">
        <f>COUNTIFS(Table2[Local GradMean Neg], "&gt;="&amp;A70, Table2[Local GradMean Neg], "&lt;"&amp;A71)</f>
        <v>1</v>
      </c>
    </row>
    <row r="71" spans="1:3" x14ac:dyDescent="0.25">
      <c r="A71">
        <v>13.8</v>
      </c>
      <c r="B71">
        <f>COUNTIFS(Table2[Local GradMean Pos], "&gt;="&amp;A71, Table2[Local GradMean Pos], "&lt;"&amp;A72)</f>
        <v>57</v>
      </c>
      <c r="C71">
        <f>COUNTIFS(Table2[Local GradMean Neg], "&gt;="&amp;A71, Table2[Local GradMean Neg], "&lt;"&amp;A72)</f>
        <v>0</v>
      </c>
    </row>
    <row r="72" spans="1:3" x14ac:dyDescent="0.25">
      <c r="A72">
        <v>14</v>
      </c>
      <c r="B72">
        <f>COUNTIFS(Table2[Local GradMean Pos], "&gt;="&amp;A72, Table2[Local GradMean Pos], "&lt;"&amp;A73)</f>
        <v>34</v>
      </c>
      <c r="C72">
        <f>COUNTIFS(Table2[Local GradMean Neg], "&gt;="&amp;A72, Table2[Local GradMean Neg], "&lt;"&amp;A73)</f>
        <v>3</v>
      </c>
    </row>
    <row r="73" spans="1:3" x14ac:dyDescent="0.25">
      <c r="A73">
        <v>14.2</v>
      </c>
      <c r="B73">
        <f>COUNTIFS(Table2[Local GradMean Pos], "&gt;="&amp;A73, Table2[Local GradMean Pos], "&lt;"&amp;A74)</f>
        <v>54</v>
      </c>
      <c r="C73">
        <f>COUNTIFS(Table2[Local GradMean Neg], "&gt;="&amp;A73, Table2[Local GradMean Neg], "&lt;"&amp;A74)</f>
        <v>0</v>
      </c>
    </row>
    <row r="74" spans="1:3" x14ac:dyDescent="0.25">
      <c r="A74">
        <v>14.4</v>
      </c>
      <c r="B74">
        <f>COUNTIFS(Table2[Local GradMean Pos], "&gt;="&amp;A74, Table2[Local GradMean Pos], "&lt;"&amp;A75)</f>
        <v>47</v>
      </c>
      <c r="C74">
        <f>COUNTIFS(Table2[Local GradMean Neg], "&gt;="&amp;A74, Table2[Local GradMean Neg], "&lt;"&amp;A75)</f>
        <v>0</v>
      </c>
    </row>
    <row r="75" spans="1:3" x14ac:dyDescent="0.25">
      <c r="A75">
        <v>14.6</v>
      </c>
      <c r="B75">
        <f>COUNTIFS(Table2[Local GradMean Pos], "&gt;="&amp;A75, Table2[Local GradMean Pos], "&lt;"&amp;A76)</f>
        <v>35</v>
      </c>
      <c r="C75">
        <f>COUNTIFS(Table2[Local GradMean Neg], "&gt;="&amp;A75, Table2[Local GradMean Neg], "&lt;"&amp;A76)</f>
        <v>1</v>
      </c>
    </row>
    <row r="76" spans="1:3" x14ac:dyDescent="0.25">
      <c r="A76">
        <v>14.8</v>
      </c>
      <c r="B76">
        <f>COUNTIFS(Table2[Local GradMean Pos], "&gt;="&amp;A76, Table2[Local GradMean Pos], "&lt;"&amp;A77)</f>
        <v>39</v>
      </c>
      <c r="C76">
        <f>COUNTIFS(Table2[Local GradMean Neg], "&gt;="&amp;A76, Table2[Local GradMean Neg], "&lt;"&amp;A77)</f>
        <v>2</v>
      </c>
    </row>
    <row r="77" spans="1:3" x14ac:dyDescent="0.25">
      <c r="A77">
        <v>15</v>
      </c>
      <c r="B77">
        <f>COUNTIFS(Table2[Local GradMean Pos], "&gt;="&amp;A77, Table2[Local GradMean Pos], "&lt;"&amp;A78)</f>
        <v>39</v>
      </c>
      <c r="C77">
        <f>COUNTIFS(Table2[Local GradMean Neg], "&gt;="&amp;A77, Table2[Local GradMean Neg], "&lt;"&amp;A78)</f>
        <v>2</v>
      </c>
    </row>
    <row r="78" spans="1:3" x14ac:dyDescent="0.25">
      <c r="A78">
        <v>15.2</v>
      </c>
      <c r="B78">
        <f>COUNTIFS(Table2[Local GradMean Pos], "&gt;="&amp;A78, Table2[Local GradMean Pos], "&lt;"&amp;A79)</f>
        <v>34</v>
      </c>
      <c r="C78">
        <f>COUNTIFS(Table2[Local GradMean Neg], "&gt;="&amp;A78, Table2[Local GradMean Neg], "&lt;"&amp;A79)</f>
        <v>0</v>
      </c>
    </row>
    <row r="79" spans="1:3" x14ac:dyDescent="0.25">
      <c r="A79">
        <v>15.4</v>
      </c>
      <c r="B79">
        <f>COUNTIFS(Table2[Local GradMean Pos], "&gt;="&amp;A79, Table2[Local GradMean Pos], "&lt;"&amp;A80)</f>
        <v>31</v>
      </c>
      <c r="C79">
        <f>COUNTIFS(Table2[Local GradMean Neg], "&gt;="&amp;A79, Table2[Local GradMean Neg], "&lt;"&amp;A80)</f>
        <v>2</v>
      </c>
    </row>
    <row r="80" spans="1:3" x14ac:dyDescent="0.25">
      <c r="A80">
        <v>15.6</v>
      </c>
      <c r="B80">
        <f>COUNTIFS(Table2[Local GradMean Pos], "&gt;="&amp;A80, Table2[Local GradMean Pos], "&lt;"&amp;A81)</f>
        <v>33</v>
      </c>
      <c r="C80">
        <f>COUNTIFS(Table2[Local GradMean Neg], "&gt;="&amp;A80, Table2[Local GradMean Neg], "&lt;"&amp;A81)</f>
        <v>0</v>
      </c>
    </row>
    <row r="81" spans="1:3" x14ac:dyDescent="0.25">
      <c r="A81">
        <v>15.8</v>
      </c>
      <c r="B81">
        <f>COUNTIFS(Table2[Local GradMean Pos], "&gt;="&amp;A81, Table2[Local GradMean Pos], "&lt;"&amp;A82)</f>
        <v>34</v>
      </c>
      <c r="C81">
        <f>COUNTIFS(Table2[Local GradMean Neg], "&gt;="&amp;A81, Table2[Local GradMean Neg], "&lt;"&amp;A82)</f>
        <v>1</v>
      </c>
    </row>
    <row r="82" spans="1:3" x14ac:dyDescent="0.25">
      <c r="A82">
        <v>16</v>
      </c>
      <c r="B82">
        <f>COUNTIFS(Table2[Local GradMean Pos], "&gt;="&amp;A82, Table2[Local GradMean Pos], "&lt;"&amp;A83)</f>
        <v>20</v>
      </c>
      <c r="C82">
        <f>COUNTIFS(Table2[Local GradMean Neg], "&gt;="&amp;A82, Table2[Local GradMean Neg], "&lt;"&amp;A83)</f>
        <v>2</v>
      </c>
    </row>
    <row r="83" spans="1:3" x14ac:dyDescent="0.25">
      <c r="A83">
        <v>16.2</v>
      </c>
      <c r="B83">
        <f>COUNTIFS(Table2[Local GradMean Pos], "&gt;="&amp;A83, Table2[Local GradMean Pos], "&lt;"&amp;A84)</f>
        <v>17</v>
      </c>
      <c r="C83">
        <f>COUNTIFS(Table2[Local GradMean Neg], "&gt;="&amp;A83, Table2[Local GradMean Neg], "&lt;"&amp;A84)</f>
        <v>0</v>
      </c>
    </row>
    <row r="84" spans="1:3" x14ac:dyDescent="0.25">
      <c r="A84">
        <v>16.399999999999999</v>
      </c>
      <c r="B84">
        <f>COUNTIFS(Table2[Local GradMean Pos], "&gt;="&amp;A84, Table2[Local GradMean Pos], "&lt;"&amp;A85)</f>
        <v>16</v>
      </c>
      <c r="C84">
        <f>COUNTIFS(Table2[Local GradMean Neg], "&gt;="&amp;A84, Table2[Local GradMean Neg], "&lt;"&amp;A85)</f>
        <v>1</v>
      </c>
    </row>
    <row r="85" spans="1:3" x14ac:dyDescent="0.25">
      <c r="A85">
        <v>16.600000000000001</v>
      </c>
      <c r="B85">
        <f>COUNTIFS(Table2[Local GradMean Pos], "&gt;="&amp;A85, Table2[Local GradMean Pos], "&lt;"&amp;A86)</f>
        <v>16</v>
      </c>
      <c r="C85">
        <f>COUNTIFS(Table2[Local GradMean Neg], "&gt;="&amp;A85, Table2[Local GradMean Neg], "&lt;"&amp;A86)</f>
        <v>0</v>
      </c>
    </row>
    <row r="86" spans="1:3" x14ac:dyDescent="0.25">
      <c r="A86">
        <v>16.8</v>
      </c>
      <c r="B86">
        <f>COUNTIFS(Table2[Local GradMean Pos], "&gt;="&amp;A86, Table2[Local GradMean Pos], "&lt;"&amp;A87)</f>
        <v>13</v>
      </c>
      <c r="C86">
        <f>COUNTIFS(Table2[Local GradMean Neg], "&gt;="&amp;A86, Table2[Local GradMean Neg], "&lt;"&amp;A87)</f>
        <v>0</v>
      </c>
    </row>
    <row r="87" spans="1:3" x14ac:dyDescent="0.25">
      <c r="A87">
        <v>17</v>
      </c>
      <c r="B87">
        <f>COUNTIFS(Table2[Local GradMean Pos], "&gt;="&amp;A87, Table2[Local GradMean Pos], "&lt;"&amp;A88)</f>
        <v>17</v>
      </c>
      <c r="C87">
        <f>COUNTIFS(Table2[Local GradMean Neg], "&gt;="&amp;A87, Table2[Local GradMean Neg], "&lt;"&amp;A88)</f>
        <v>0</v>
      </c>
    </row>
    <row r="88" spans="1:3" x14ac:dyDescent="0.25">
      <c r="A88">
        <v>17.2</v>
      </c>
      <c r="B88">
        <f>COUNTIFS(Table2[Local GradMean Pos], "&gt;="&amp;A88, Table2[Local GradMean Pos], "&lt;"&amp;A89)</f>
        <v>14</v>
      </c>
      <c r="C88">
        <f>COUNTIFS(Table2[Local GradMean Neg], "&gt;="&amp;A88, Table2[Local GradMean Neg], "&lt;"&amp;A89)</f>
        <v>1</v>
      </c>
    </row>
    <row r="89" spans="1:3" x14ac:dyDescent="0.25">
      <c r="A89">
        <v>17.399999999999999</v>
      </c>
      <c r="B89">
        <f>COUNTIFS(Table2[Local GradMean Pos], "&gt;="&amp;A89, Table2[Local GradMean Pos], "&lt;"&amp;A90)</f>
        <v>11</v>
      </c>
      <c r="C89">
        <f>COUNTIFS(Table2[Local GradMean Neg], "&gt;="&amp;A89, Table2[Local GradMean Neg], "&lt;"&amp;A90)</f>
        <v>3</v>
      </c>
    </row>
    <row r="90" spans="1:3" x14ac:dyDescent="0.25">
      <c r="A90">
        <v>17.600000000000001</v>
      </c>
      <c r="B90">
        <f>COUNTIFS(Table2[Local GradMean Pos], "&gt;="&amp;A90, Table2[Local GradMean Pos], "&lt;"&amp;A91)</f>
        <v>12</v>
      </c>
      <c r="C90">
        <f>COUNTIFS(Table2[Local GradMean Neg], "&gt;="&amp;A90, Table2[Local GradMean Neg], "&lt;"&amp;A91)</f>
        <v>0</v>
      </c>
    </row>
    <row r="91" spans="1:3" x14ac:dyDescent="0.25">
      <c r="A91">
        <v>17.8</v>
      </c>
      <c r="B91">
        <f>COUNTIFS(Table2[Local GradMean Pos], "&gt;="&amp;A91, Table2[Local GradMean Pos], "&lt;"&amp;A92)</f>
        <v>11</v>
      </c>
      <c r="C91">
        <f>COUNTIFS(Table2[Local GradMean Neg], "&gt;="&amp;A91, Table2[Local GradMean Neg], "&lt;"&amp;A92)</f>
        <v>0</v>
      </c>
    </row>
    <row r="92" spans="1:3" x14ac:dyDescent="0.25">
      <c r="A92">
        <v>18</v>
      </c>
      <c r="B92">
        <f>COUNTIFS(Table2[Local GradMean Pos], "&gt;="&amp;A92, Table2[Local GradMean Pos], "&lt;"&amp;A93)</f>
        <v>9</v>
      </c>
      <c r="C92">
        <f>COUNTIFS(Table2[Local GradMean Neg], "&gt;="&amp;A92, Table2[Local GradMean Neg], "&lt;"&amp;A93)</f>
        <v>0</v>
      </c>
    </row>
    <row r="93" spans="1:3" x14ac:dyDescent="0.25">
      <c r="A93">
        <v>18.2</v>
      </c>
      <c r="B93">
        <f>COUNTIFS(Table2[Local GradMean Pos], "&gt;="&amp;A93, Table2[Local GradMean Pos], "&lt;"&amp;A94)</f>
        <v>7</v>
      </c>
      <c r="C93">
        <f>COUNTIFS(Table2[Local GradMean Neg], "&gt;="&amp;A93, Table2[Local GradMean Neg], "&lt;"&amp;A94)</f>
        <v>0</v>
      </c>
    </row>
    <row r="94" spans="1:3" x14ac:dyDescent="0.25">
      <c r="A94">
        <v>18.399999999999999</v>
      </c>
      <c r="B94">
        <f>COUNTIFS(Table2[Local GradMean Pos], "&gt;="&amp;A94, Table2[Local GradMean Pos], "&lt;"&amp;A95)</f>
        <v>6</v>
      </c>
      <c r="C94">
        <f>COUNTIFS(Table2[Local GradMean Neg], "&gt;="&amp;A94, Table2[Local GradMean Neg], "&lt;"&amp;A95)</f>
        <v>0</v>
      </c>
    </row>
    <row r="95" spans="1:3" x14ac:dyDescent="0.25">
      <c r="A95">
        <v>18.600000000000001</v>
      </c>
      <c r="B95">
        <f>COUNTIFS(Table2[Local GradMean Pos], "&gt;="&amp;A95, Table2[Local GradMean Pos], "&lt;"&amp;A96)</f>
        <v>7</v>
      </c>
      <c r="C95">
        <f>COUNTIFS(Table2[Local GradMean Neg], "&gt;="&amp;A95, Table2[Local GradMean Neg], "&lt;"&amp;A96)</f>
        <v>0</v>
      </c>
    </row>
    <row r="96" spans="1:3" x14ac:dyDescent="0.25">
      <c r="A96">
        <v>18.8</v>
      </c>
      <c r="B96">
        <f>COUNTIFS(Table2[Local GradMean Pos], "&gt;="&amp;A96, Table2[Local GradMean Pos], "&lt;"&amp;A97)</f>
        <v>2</v>
      </c>
      <c r="C96">
        <f>COUNTIFS(Table2[Local GradMean Neg], "&gt;="&amp;A96, Table2[Local GradMean Neg], "&lt;"&amp;A97)</f>
        <v>0</v>
      </c>
    </row>
    <row r="97" spans="1:3" x14ac:dyDescent="0.25">
      <c r="A97">
        <v>19</v>
      </c>
      <c r="B97">
        <f>COUNTIFS(Table2[Local GradMean Pos], "&gt;="&amp;A97, Table2[Local GradMean Pos], "&lt;"&amp;A98)</f>
        <v>1</v>
      </c>
      <c r="C97">
        <f>COUNTIFS(Table2[Local GradMean Neg], "&gt;="&amp;A97, Table2[Local GradMean Neg], "&lt;"&amp;A98)</f>
        <v>0</v>
      </c>
    </row>
    <row r="98" spans="1:3" x14ac:dyDescent="0.25">
      <c r="A98">
        <v>19.2</v>
      </c>
      <c r="B98">
        <f>COUNTIFS(Table2[Local GradMean Pos], "&gt;="&amp;A98, Table2[Local GradMean Pos], "&lt;"&amp;A99)</f>
        <v>2</v>
      </c>
      <c r="C98">
        <f>COUNTIFS(Table2[Local GradMean Neg], "&gt;="&amp;A98, Table2[Local GradMean Neg], "&lt;"&amp;A99)</f>
        <v>0</v>
      </c>
    </row>
    <row r="99" spans="1:3" x14ac:dyDescent="0.25">
      <c r="A99">
        <v>19.399999999999999</v>
      </c>
      <c r="B99">
        <f>COUNTIFS(Table2[Local GradMean Pos], "&gt;="&amp;A99, Table2[Local GradMean Pos], "&lt;"&amp;A100)</f>
        <v>5</v>
      </c>
      <c r="C99">
        <f>COUNTIFS(Table2[Local GradMean Neg], "&gt;="&amp;A99, Table2[Local GradMean Neg], "&lt;"&amp;A100)</f>
        <v>0</v>
      </c>
    </row>
    <row r="100" spans="1:3" x14ac:dyDescent="0.25">
      <c r="A100">
        <v>19.600000000000001</v>
      </c>
      <c r="B100">
        <f>COUNTIFS(Table2[Local GradMean Pos], "&gt;="&amp;A100, Table2[Local GradMean Pos], "&lt;"&amp;A101)</f>
        <v>7</v>
      </c>
      <c r="C100">
        <f>COUNTIFS(Table2[Local GradMean Neg], "&gt;="&amp;A100, Table2[Local GradMean Neg], "&lt;"&amp;A101)</f>
        <v>0</v>
      </c>
    </row>
    <row r="101" spans="1:3" x14ac:dyDescent="0.25">
      <c r="A101">
        <v>19.8</v>
      </c>
      <c r="B101">
        <f>COUNTIFS(Table2[Local GradMean Pos], "&gt;="&amp;A101, Table2[Local GradMean Pos], "&lt;"&amp;A102)</f>
        <v>6</v>
      </c>
      <c r="C101">
        <f>COUNTIFS(Table2[Local GradMean Neg], "&gt;="&amp;A101, Table2[Local GradMean Neg], "&lt;"&amp;A102)</f>
        <v>0</v>
      </c>
    </row>
    <row r="102" spans="1:3" x14ac:dyDescent="0.25">
      <c r="A102">
        <v>20</v>
      </c>
      <c r="B102">
        <f>COUNTIFS(Table2[Local GradMean Pos], "&gt;="&amp;A102, Table2[Local GradMean Pos], "&lt;"&amp;A103)</f>
        <v>2</v>
      </c>
      <c r="C102">
        <f>COUNTIFS(Table2[Local GradMean Neg], "&gt;="&amp;A102, Table2[Local GradMean Neg], "&lt;"&amp;A103)</f>
        <v>1</v>
      </c>
    </row>
    <row r="103" spans="1:3" x14ac:dyDescent="0.25">
      <c r="A103">
        <v>20.2</v>
      </c>
      <c r="B103">
        <f>COUNTIFS(Table2[Local GradMean Pos], "&gt;="&amp;A103, Table2[Local GradMean Pos], "&lt;"&amp;A104)</f>
        <v>3</v>
      </c>
      <c r="C103">
        <f>COUNTIFS(Table2[Local GradMean Neg], "&gt;="&amp;A103, Table2[Local GradMean Neg], "&lt;"&amp;A104)</f>
        <v>0</v>
      </c>
    </row>
    <row r="104" spans="1:3" x14ac:dyDescent="0.25">
      <c r="A104">
        <v>20.399999999999999</v>
      </c>
      <c r="B104">
        <f>COUNTIFS(Table2[Local GradMean Pos], "&gt;="&amp;A104, Table2[Local GradMean Pos], "&lt;"&amp;A105)</f>
        <v>0</v>
      </c>
      <c r="C104">
        <f>COUNTIFS(Table2[Local GradMean Neg], "&gt;="&amp;A104, Table2[Local GradMean Neg], "&lt;"&amp;A105)</f>
        <v>0</v>
      </c>
    </row>
    <row r="105" spans="1:3" x14ac:dyDescent="0.25">
      <c r="A105">
        <v>20.6</v>
      </c>
      <c r="B105">
        <f>COUNTIFS(Table2[Local GradMean Pos], "&gt;="&amp;A105, Table2[Local GradMean Pos], "&lt;"&amp;A106)</f>
        <v>0</v>
      </c>
      <c r="C105">
        <f>COUNTIFS(Table2[Local GradMean Neg], "&gt;="&amp;A105, Table2[Local GradMean Neg], "&lt;"&amp;A106)</f>
        <v>0</v>
      </c>
    </row>
    <row r="106" spans="1:3" x14ac:dyDescent="0.25">
      <c r="A106">
        <v>20.8</v>
      </c>
      <c r="B106">
        <f>COUNTIFS(Table2[Local GradMean Pos], "&gt;="&amp;A106, Table2[Local GradMean Pos], "&lt;"&amp;A107)</f>
        <v>2</v>
      </c>
      <c r="C106">
        <f>COUNTIFS(Table2[Local GradMean Neg], "&gt;="&amp;A106, Table2[Local GradMean Neg], "&lt;"&amp;A107)</f>
        <v>0</v>
      </c>
    </row>
    <row r="107" spans="1:3" x14ac:dyDescent="0.25">
      <c r="A107">
        <v>21</v>
      </c>
      <c r="B107">
        <f>COUNTIFS(Table2[Local GradMean Pos], "&gt;="&amp;A107, Table2[Local GradMean Pos], "&lt;"&amp;A108)</f>
        <v>1</v>
      </c>
      <c r="C107">
        <f>COUNTIFS(Table2[Local GradMean Neg], "&gt;="&amp;A107, Table2[Local GradMean Neg], "&lt;"&amp;A108)</f>
        <v>0</v>
      </c>
    </row>
    <row r="108" spans="1:3" x14ac:dyDescent="0.25">
      <c r="A108">
        <v>21.2</v>
      </c>
      <c r="B108">
        <f>COUNTIFS(Table2[Local GradMean Pos], "&gt;="&amp;A108, Table2[Local GradMean Pos], "&lt;"&amp;A109)</f>
        <v>0</v>
      </c>
      <c r="C108">
        <f>COUNTIFS(Table2[Local GradMean Neg], "&gt;="&amp;A108, Table2[Local GradMean Neg], "&lt;"&amp;A109)</f>
        <v>0</v>
      </c>
    </row>
    <row r="109" spans="1:3" x14ac:dyDescent="0.25">
      <c r="A109">
        <v>21.4</v>
      </c>
      <c r="B109">
        <f>COUNTIFS(Table2[Local GradMean Pos], "&gt;="&amp;A109, Table2[Local GradMean Pos], "&lt;"&amp;A110)</f>
        <v>1</v>
      </c>
      <c r="C109">
        <f>COUNTIFS(Table2[Local GradMean Neg], "&gt;="&amp;A109, Table2[Local GradMean Neg], "&lt;"&amp;A110)</f>
        <v>0</v>
      </c>
    </row>
    <row r="110" spans="1:3" x14ac:dyDescent="0.25">
      <c r="A110">
        <v>21.6</v>
      </c>
      <c r="B110">
        <f>COUNTIFS(Table2[Local GradMean Pos], "&gt;="&amp;A110, Table2[Local GradMean Pos], "&lt;"&amp;A111)</f>
        <v>2</v>
      </c>
      <c r="C110">
        <f>COUNTIFS(Table2[Local GradMean Neg], "&gt;="&amp;A110, Table2[Local GradMean Neg], "&lt;"&amp;A111)</f>
        <v>0</v>
      </c>
    </row>
    <row r="111" spans="1:3" x14ac:dyDescent="0.25">
      <c r="A111">
        <v>21.8</v>
      </c>
      <c r="B111">
        <f>COUNTIFS(Table2[Local GradMean Pos], "&gt;="&amp;A111, Table2[Local GradMean Pos], "&lt;"&amp;A112)</f>
        <v>0</v>
      </c>
      <c r="C111">
        <f>COUNTIFS(Table2[Local GradMean Neg], "&gt;="&amp;A111, Table2[Local GradMean Neg], "&lt;"&amp;A112)</f>
        <v>0</v>
      </c>
    </row>
    <row r="112" spans="1:3" x14ac:dyDescent="0.25">
      <c r="A112">
        <v>22</v>
      </c>
      <c r="B112">
        <f>COUNTIFS(Table2[Local GradMean Pos], "&gt;="&amp;A112, Table2[Local GradMean Pos], "&lt;"&amp;A113)</f>
        <v>0</v>
      </c>
      <c r="C112">
        <f>COUNTIFS(Table2[Local GradMean Neg], "&gt;="&amp;A112, Table2[Local GradMean Neg], "&lt;"&amp;A113)</f>
        <v>0</v>
      </c>
    </row>
    <row r="113" spans="1:3" x14ac:dyDescent="0.25">
      <c r="A113">
        <v>22.2</v>
      </c>
      <c r="B113">
        <f>COUNTIFS(Table2[Local GradMean Pos], "&gt;="&amp;A113, Table2[Local GradMean Pos], "&lt;"&amp;A114)</f>
        <v>2</v>
      </c>
      <c r="C113">
        <f>COUNTIFS(Table2[Local GradMean Neg], "&gt;="&amp;A113, Table2[Local GradMean Neg], "&lt;"&amp;A114)</f>
        <v>0</v>
      </c>
    </row>
    <row r="114" spans="1:3" x14ac:dyDescent="0.25">
      <c r="A114">
        <v>22.4</v>
      </c>
      <c r="B114">
        <f>COUNTIFS(Table2[Local GradMean Pos], "&gt;="&amp;A114, Table2[Local GradMean Pos], "&lt;"&amp;A115)</f>
        <v>1</v>
      </c>
      <c r="C114">
        <f>COUNTIFS(Table2[Local GradMean Neg], "&gt;="&amp;A114, Table2[Local GradMean Neg], "&lt;"&amp;A115)</f>
        <v>0</v>
      </c>
    </row>
    <row r="115" spans="1:3" x14ac:dyDescent="0.25">
      <c r="A115">
        <v>22.6</v>
      </c>
      <c r="B115">
        <f>COUNTIFS(Table2[Local GradMean Pos], "&gt;="&amp;A115, Table2[Local GradMean Pos], "&lt;"&amp;A116)</f>
        <v>0</v>
      </c>
      <c r="C115">
        <f>COUNTIFS(Table2[Local GradMean Neg], "&gt;="&amp;A115, Table2[Local GradMean Neg], "&lt;"&amp;A116)</f>
        <v>0</v>
      </c>
    </row>
    <row r="116" spans="1:3" x14ac:dyDescent="0.25">
      <c r="A116">
        <v>22.8</v>
      </c>
      <c r="B116">
        <f>COUNTIFS(Table2[Local GradMean Pos], "&gt;="&amp;A116, Table2[Local GradMean Pos], "&lt;"&amp;A117)</f>
        <v>0</v>
      </c>
      <c r="C116">
        <f>COUNTIFS(Table2[Local GradMean Neg], "&gt;="&amp;A116, Table2[Local GradMean Neg], "&lt;"&amp;A117)</f>
        <v>0</v>
      </c>
    </row>
    <row r="117" spans="1:3" x14ac:dyDescent="0.25">
      <c r="A117">
        <v>23</v>
      </c>
      <c r="B117">
        <f>COUNTIFS(Table2[Local GradMean Pos], "&gt;="&amp;A117, Table2[Local GradMean Pos], "&lt;"&amp;A118)</f>
        <v>0</v>
      </c>
      <c r="C117">
        <f>COUNTIFS(Table2[Local GradMean Neg], "&gt;="&amp;A117, Table2[Local GradMean Neg], "&lt;"&amp;A118)</f>
        <v>0</v>
      </c>
    </row>
    <row r="118" spans="1:3" x14ac:dyDescent="0.25">
      <c r="A118">
        <v>23.2</v>
      </c>
      <c r="B118">
        <f>COUNTIFS(Table2[Local GradMean Pos], "&gt;="&amp;A118, Table2[Local GradMean Pos], "&lt;"&amp;A119)</f>
        <v>0</v>
      </c>
      <c r="C118">
        <f>COUNTIFS(Table2[Local GradMean Neg], "&gt;="&amp;A118, Table2[Local GradMean Neg], "&lt;"&amp;A119)</f>
        <v>0</v>
      </c>
    </row>
    <row r="119" spans="1:3" x14ac:dyDescent="0.25">
      <c r="A119">
        <v>23.4</v>
      </c>
      <c r="B119">
        <f>COUNTIFS(Table2[Local GradMean Pos], "&gt;="&amp;A119, Table2[Local GradMean Pos], "&lt;"&amp;A120)</f>
        <v>0</v>
      </c>
      <c r="C119">
        <f>COUNTIFS(Table2[Local GradMean Neg], "&gt;="&amp;A119, Table2[Local GradMean Neg], "&lt;"&amp;A120)</f>
        <v>0</v>
      </c>
    </row>
    <row r="120" spans="1:3" x14ac:dyDescent="0.25">
      <c r="A120">
        <v>23.6</v>
      </c>
      <c r="B120">
        <f>COUNTIFS(Table2[Local GradMean Pos], "&gt;="&amp;A120, Table2[Local GradMean Pos], "&lt;"&amp;A121)</f>
        <v>0</v>
      </c>
      <c r="C120">
        <f>COUNTIFS(Table2[Local GradMean Neg], "&gt;="&amp;A120, Table2[Local GradMean Neg], "&lt;"&amp;A121)</f>
        <v>0</v>
      </c>
    </row>
    <row r="121" spans="1:3" x14ac:dyDescent="0.25">
      <c r="A121">
        <v>23.8</v>
      </c>
      <c r="B121">
        <f>COUNTIFS(Table2[Local GradMean Pos], "&gt;="&amp;A121, Table2[Local GradMean Pos], "&lt;"&amp;A122)</f>
        <v>0</v>
      </c>
      <c r="C121">
        <f>COUNTIFS(Table2[Local GradMean Neg], "&gt;="&amp;A121, Table2[Local GradMean Neg], "&lt;"&amp;A122)</f>
        <v>0</v>
      </c>
    </row>
    <row r="122" spans="1:3" x14ac:dyDescent="0.25">
      <c r="A122">
        <v>24</v>
      </c>
      <c r="B122">
        <f>COUNTIFS(Table2[Local GradMean Pos], "&gt;="&amp;A122, Table2[Local GradMean Pos], "&lt;"&amp;A123)</f>
        <v>3</v>
      </c>
      <c r="C122">
        <f>COUNTIFS(Table2[Local GradMean Neg], "&gt;="&amp;A122, Table2[Local GradMean Neg], "&lt;"&amp;A123)</f>
        <v>0</v>
      </c>
    </row>
    <row r="123" spans="1:3" x14ac:dyDescent="0.25">
      <c r="A123">
        <v>24.2</v>
      </c>
      <c r="B123">
        <f>COUNTIFS(Table2[Local GradMean Pos], "&gt;="&amp;A123, Table2[Local GradMean Pos], "&lt;"&amp;A124)</f>
        <v>0</v>
      </c>
      <c r="C123">
        <f>COUNTIFS(Table2[Local GradMean Neg], "&gt;="&amp;A123, Table2[Local GradMean Neg], "&lt;"&amp;A124)</f>
        <v>0</v>
      </c>
    </row>
    <row r="124" spans="1:3" x14ac:dyDescent="0.25">
      <c r="A124">
        <v>24.4</v>
      </c>
      <c r="B124">
        <f>COUNTIFS(Table2[Local GradMean Pos], "&gt;="&amp;A124, Table2[Local GradMean Pos], "&lt;"&amp;A125)</f>
        <v>0</v>
      </c>
      <c r="C124">
        <f>COUNTIFS(Table2[Local GradMean Neg], "&gt;="&amp;A124, Table2[Local GradMean Neg], "&lt;"&amp;A125)</f>
        <v>0</v>
      </c>
    </row>
    <row r="125" spans="1:3" x14ac:dyDescent="0.25">
      <c r="A125">
        <v>24.6</v>
      </c>
      <c r="B125">
        <f>COUNTIFS(Table2[Local GradMean Pos], "&gt;="&amp;A125, Table2[Local GradMean Pos], "&lt;"&amp;A126)</f>
        <v>0</v>
      </c>
      <c r="C125">
        <f>COUNTIFS(Table2[Local GradMean Neg], "&gt;="&amp;A125, Table2[Local GradMean Neg], "&lt;"&amp;A126)</f>
        <v>0</v>
      </c>
    </row>
    <row r="126" spans="1:3" x14ac:dyDescent="0.25">
      <c r="A126">
        <v>24.8</v>
      </c>
      <c r="B126">
        <f>COUNTIFS(Table2[Local GradMean Pos], "&gt;="&amp;A126, Table2[Local GradMean Pos], "&lt;"&amp;A127)</f>
        <v>0</v>
      </c>
      <c r="C126">
        <f>COUNTIFS(Table2[Local GradMean Neg], "&gt;="&amp;A126, Table2[Local GradMean Neg], "&lt;"&amp;A127)</f>
        <v>0</v>
      </c>
    </row>
    <row r="127" spans="1:3" x14ac:dyDescent="0.25">
      <c r="A127">
        <v>25</v>
      </c>
      <c r="B127">
        <f>COUNTIFS(Table2[Local GradMean Pos], "&gt;="&amp;A127, Table2[Local GradMean Pos], "&lt;"&amp;A128)</f>
        <v>1</v>
      </c>
      <c r="C127">
        <f>COUNTIFS(Table2[Local GradMean Neg], "&gt;="&amp;A127, Table2[Local GradMean Neg], "&lt;"&amp;A128)</f>
        <v>0</v>
      </c>
    </row>
    <row r="128" spans="1:3" x14ac:dyDescent="0.25">
      <c r="A128">
        <v>25.2</v>
      </c>
      <c r="B128">
        <f>COUNTIFS(Table2[Local GradMean Pos], "&gt;="&amp;A128, Table2[Local GradMean Pos], "&lt;"&amp;A129)</f>
        <v>0</v>
      </c>
      <c r="C128">
        <f>COUNTIFS(Table2[Local GradMean Neg], "&gt;="&amp;A128, Table2[Local GradMean Neg], "&lt;"&amp;A129)</f>
        <v>0</v>
      </c>
    </row>
    <row r="129" spans="1:3" x14ac:dyDescent="0.25">
      <c r="A129">
        <v>25.4</v>
      </c>
      <c r="B129">
        <f>COUNTIFS(Table2[Local GradMean Pos], "&gt;="&amp;A129, Table2[Local GradMean Pos], "&lt;"&amp;A130)</f>
        <v>0</v>
      </c>
      <c r="C129">
        <f>COUNTIFS(Table2[Local GradMean Neg], "&gt;="&amp;A129, Table2[Local GradMean Neg], "&lt;"&amp;A130)</f>
        <v>0</v>
      </c>
    </row>
    <row r="130" spans="1:3" x14ac:dyDescent="0.25">
      <c r="A130">
        <v>25.6</v>
      </c>
      <c r="B130">
        <f>COUNTIFS(Table2[Local GradMean Pos], "&gt;="&amp;A130, Table2[Local GradMean Pos], "&lt;"&amp;A131)</f>
        <v>0</v>
      </c>
      <c r="C130">
        <f>COUNTIFS(Table2[Local GradMean Neg], "&gt;="&amp;A130, Table2[Local GradMean Neg], "&lt;"&amp;A131)</f>
        <v>0</v>
      </c>
    </row>
    <row r="131" spans="1:3" x14ac:dyDescent="0.25">
      <c r="A131">
        <v>25.8</v>
      </c>
      <c r="B131">
        <f>COUNTIFS(Table2[Local GradMean Pos], "&gt;="&amp;A131, Table2[Local GradMean Pos], "&lt;"&amp;A132)</f>
        <v>0</v>
      </c>
      <c r="C131">
        <f>COUNTIFS(Table2[Local GradMean Neg], "&gt;="&amp;A131, Table2[Local GradMean Neg], "&lt;"&amp;A132)</f>
        <v>0</v>
      </c>
    </row>
    <row r="132" spans="1:3" x14ac:dyDescent="0.25">
      <c r="A132">
        <v>26</v>
      </c>
      <c r="B132">
        <f>COUNTIFS(Table2[Local GradMean Pos], "&gt;="&amp;A132, Table2[Local GradMean Pos], "&lt;"&amp;A133)</f>
        <v>0</v>
      </c>
      <c r="C132">
        <f>COUNTIFS(Table2[Local GradMean Neg], "&gt;="&amp;A132, Table2[Local GradMean Neg], "&lt;"&amp;A133)</f>
        <v>0</v>
      </c>
    </row>
    <row r="133" spans="1:3" x14ac:dyDescent="0.25">
      <c r="A133">
        <v>26.2</v>
      </c>
      <c r="B133">
        <f>COUNTIFS(Table2[Local GradMean Pos], "&gt;="&amp;A133, Table2[Local GradMean Pos], "&lt;"&amp;A134)</f>
        <v>0</v>
      </c>
      <c r="C133">
        <f>COUNTIFS(Table2[Local GradMean Neg], "&gt;="&amp;A133, Table2[Local GradMean Neg], "&lt;"&amp;A134)</f>
        <v>0</v>
      </c>
    </row>
    <row r="134" spans="1:3" x14ac:dyDescent="0.25">
      <c r="A134">
        <v>26.4</v>
      </c>
      <c r="B134">
        <f>COUNTIFS(Table2[Local GradMean Pos], "&gt;="&amp;A134, Table2[Local GradMean Pos], "&lt;"&amp;A135)</f>
        <v>0</v>
      </c>
      <c r="C134">
        <f>COUNTIFS(Table2[Local GradMean Neg], "&gt;="&amp;A134, Table2[Local GradMean Neg], "&lt;"&amp;A135)</f>
        <v>0</v>
      </c>
    </row>
    <row r="135" spans="1:3" x14ac:dyDescent="0.25">
      <c r="A135">
        <v>26.6</v>
      </c>
      <c r="B135">
        <f>COUNTIFS(Table2[Local GradMean Pos], "&gt;="&amp;A135, Table2[Local GradMean Pos], "&lt;"&amp;A136)</f>
        <v>0</v>
      </c>
      <c r="C135">
        <f>COUNTIFS(Table2[Local GradMean Neg], "&gt;="&amp;A135, Table2[Local GradMean Neg], "&lt;"&amp;A136)</f>
        <v>0</v>
      </c>
    </row>
    <row r="136" spans="1:3" x14ac:dyDescent="0.25">
      <c r="A136">
        <v>26.8</v>
      </c>
      <c r="B136">
        <f>COUNTIFS(Table2[Local GradMean Pos], "&gt;="&amp;A136, Table2[Local GradMean Pos], "&lt;"&amp;A137)</f>
        <v>0</v>
      </c>
      <c r="C136">
        <f>COUNTIFS(Table2[Local GradMean Neg], "&gt;="&amp;A136, Table2[Local GradMean Neg], "&lt;"&amp;A137)</f>
        <v>0</v>
      </c>
    </row>
    <row r="137" spans="1:3" x14ac:dyDescent="0.25">
      <c r="A137">
        <v>27</v>
      </c>
      <c r="B137">
        <f>COUNTIFS(Table2[Local GradMean Pos], "&gt;="&amp;A137, Table2[Local GradMean Pos], "&lt;"&amp;A138)</f>
        <v>0</v>
      </c>
      <c r="C137">
        <f>COUNTIFS(Table2[Local GradMean Neg], "&gt;="&amp;A137, Table2[Local GradMean Neg], "&lt;"&amp;A138)</f>
        <v>0</v>
      </c>
    </row>
    <row r="138" spans="1:3" x14ac:dyDescent="0.25">
      <c r="A138">
        <v>27.2</v>
      </c>
      <c r="B138">
        <f>COUNTIFS(Table2[Local GradMean Pos], "&gt;="&amp;A138, Table2[Local GradMean Pos], "&lt;"&amp;A139)</f>
        <v>0</v>
      </c>
      <c r="C138">
        <f>COUNTIFS(Table2[Local GradMean Neg], "&gt;="&amp;A138, Table2[Local GradMean Neg], "&lt;"&amp;A139)</f>
        <v>0</v>
      </c>
    </row>
    <row r="139" spans="1:3" x14ac:dyDescent="0.25">
      <c r="A139">
        <v>27.4</v>
      </c>
      <c r="B139">
        <f>COUNTIFS(Table2[Local GradMean Pos], "&gt;="&amp;A139, Table2[Local GradMean Pos], "&lt;"&amp;A140)</f>
        <v>0</v>
      </c>
      <c r="C139">
        <f>COUNTIFS(Table2[Local GradMean Neg], "&gt;="&amp;A139, Table2[Local GradMean Neg], "&lt;"&amp;A140)</f>
        <v>0</v>
      </c>
    </row>
    <row r="140" spans="1:3" x14ac:dyDescent="0.25">
      <c r="A140">
        <v>27.6</v>
      </c>
      <c r="B140">
        <f>COUNTIFS(Table2[Local GradMean Pos], "&gt;="&amp;A140, Table2[Local GradMean Pos], "&lt;"&amp;A141)</f>
        <v>0</v>
      </c>
      <c r="C140">
        <f>COUNTIFS(Table2[Local GradMean Neg], "&gt;="&amp;A140, Table2[Local GradMean Neg], "&lt;"&amp;A141)</f>
        <v>0</v>
      </c>
    </row>
    <row r="141" spans="1:3" x14ac:dyDescent="0.25">
      <c r="A141">
        <v>27.8</v>
      </c>
      <c r="B141">
        <f>COUNTIFS(Table2[Local GradMean Pos], "&gt;="&amp;A141, Table2[Local GradMean Pos], "&lt;"&amp;A142)</f>
        <v>0</v>
      </c>
      <c r="C141">
        <f>COUNTIFS(Table2[Local GradMean Neg], "&gt;="&amp;A141, Table2[Local GradMean Neg], "&lt;"&amp;A142)</f>
        <v>0</v>
      </c>
    </row>
    <row r="142" spans="1:3" x14ac:dyDescent="0.25">
      <c r="A142">
        <v>28</v>
      </c>
      <c r="B142">
        <f>COUNTIFS(Table2[Local GradMean Pos], "&gt;="&amp;A142, Table2[Local GradMean Pos], "&lt;"&amp;A143)</f>
        <v>0</v>
      </c>
      <c r="C142">
        <f>COUNTIFS(Table2[Local GradMean Neg], "&gt;="&amp;A142, Table2[Local GradMean Neg], "&lt;"&amp;A143)</f>
        <v>0</v>
      </c>
    </row>
    <row r="143" spans="1:3" x14ac:dyDescent="0.25">
      <c r="A143">
        <v>28.2</v>
      </c>
      <c r="B143">
        <f>COUNTIFS(Table2[Local GradMean Pos], "&gt;="&amp;A143, Table2[Local GradMean Pos], "&lt;"&amp;A144)</f>
        <v>0</v>
      </c>
      <c r="C143">
        <f>COUNTIFS(Table2[Local GradMean Neg], "&gt;="&amp;A143, Table2[Local GradMean Neg], "&lt;"&amp;A144)</f>
        <v>0</v>
      </c>
    </row>
    <row r="144" spans="1:3" x14ac:dyDescent="0.25">
      <c r="A144">
        <v>28.4</v>
      </c>
      <c r="B144">
        <f>COUNTIFS(Table2[Local GradMean Pos], "&gt;="&amp;A144, Table2[Local GradMean Pos], "&lt;"&amp;A145)</f>
        <v>0</v>
      </c>
      <c r="C144">
        <f>COUNTIFS(Table2[Local GradMean Neg], "&gt;="&amp;A144, Table2[Local GradMean Neg], "&lt;"&amp;A145)</f>
        <v>0</v>
      </c>
    </row>
    <row r="145" spans="1:3" x14ac:dyDescent="0.25">
      <c r="A145">
        <v>28.6</v>
      </c>
      <c r="B145">
        <f>COUNTIFS(Table2[Local GradMean Pos], "&gt;="&amp;A145, Table2[Local GradMean Pos], "&lt;"&amp;A146)</f>
        <v>0</v>
      </c>
      <c r="C145">
        <f>COUNTIFS(Table2[Local GradMean Neg], "&gt;="&amp;A145, Table2[Local GradMean Neg], "&lt;"&amp;A146)</f>
        <v>0</v>
      </c>
    </row>
    <row r="146" spans="1:3" x14ac:dyDescent="0.25">
      <c r="A146">
        <v>28.8</v>
      </c>
      <c r="B146">
        <f>COUNTIFS(Table2[Local GradMean Pos], "&gt;="&amp;A146, Table2[Local GradMean Pos], "&lt;"&amp;A147)</f>
        <v>0</v>
      </c>
      <c r="C146">
        <f>COUNTIFS(Table2[Local GradMean Neg], "&gt;="&amp;A146, Table2[Local GradMean Neg], "&lt;"&amp;A147)</f>
        <v>0</v>
      </c>
    </row>
    <row r="147" spans="1:3" x14ac:dyDescent="0.25">
      <c r="A147">
        <v>29</v>
      </c>
      <c r="B147">
        <f>COUNTIFS(Table2[Local GradMean Pos], "&gt;="&amp;A147, Table2[Local GradMean Pos], "&lt;"&amp;A148)</f>
        <v>0</v>
      </c>
      <c r="C147">
        <f>COUNTIFS(Table2[Local GradMean Neg], "&gt;="&amp;A147, Table2[Local GradMean Neg], "&lt;"&amp;A148)</f>
        <v>0</v>
      </c>
    </row>
    <row r="148" spans="1:3" x14ac:dyDescent="0.25">
      <c r="A148">
        <v>29.2</v>
      </c>
      <c r="B148">
        <f>COUNTIFS(Table2[Local GradMean Pos], "&gt;="&amp;A148, Table2[Local GradMean Pos], "&lt;"&amp;A149)</f>
        <v>0</v>
      </c>
      <c r="C148">
        <f>COUNTIFS(Table2[Local GradMean Neg], "&gt;="&amp;A148, Table2[Local GradMean Neg], "&lt;"&amp;A149)</f>
        <v>0</v>
      </c>
    </row>
    <row r="149" spans="1:3" x14ac:dyDescent="0.25">
      <c r="A149">
        <v>29.4</v>
      </c>
      <c r="B149">
        <f>COUNTIFS(Table2[Local GradMean Pos], "&gt;="&amp;A149, Table2[Local GradMean Pos], "&lt;"&amp;A150)</f>
        <v>0</v>
      </c>
      <c r="C149">
        <f>COUNTIFS(Table2[Local GradMean Neg], "&gt;="&amp;A149, Table2[Local GradMean Neg], "&lt;"&amp;A150)</f>
        <v>0</v>
      </c>
    </row>
    <row r="150" spans="1:3" x14ac:dyDescent="0.25">
      <c r="A150">
        <v>29.6</v>
      </c>
      <c r="B150">
        <f>COUNTIFS(Table2[Local GradMean Pos], "&gt;="&amp;A150, Table2[Local GradMean Pos], "&lt;"&amp;A151)</f>
        <v>0</v>
      </c>
      <c r="C150">
        <f>COUNTIFS(Table2[Local GradMean Neg], "&gt;="&amp;A150, Table2[Local GradMean Neg], "&lt;"&amp;A151)</f>
        <v>0</v>
      </c>
    </row>
    <row r="151" spans="1:3" x14ac:dyDescent="0.25">
      <c r="A151">
        <v>29.8</v>
      </c>
      <c r="B151">
        <f>COUNTIFS(Table2[Local GradMean Pos], "&gt;="&amp;A151, Table2[Local GradMean Pos], "&lt;"&amp;A152)</f>
        <v>0</v>
      </c>
      <c r="C151">
        <f>COUNTIFS(Table2[Local GradMean Neg], "&gt;="&amp;A151, Table2[Local GradMean Neg], "&lt;"&amp;A152)</f>
        <v>0</v>
      </c>
    </row>
    <row r="152" spans="1:3" x14ac:dyDescent="0.25">
      <c r="A152">
        <v>30</v>
      </c>
      <c r="B152">
        <f>COUNTIFS(Table2[Local GradMean Pos], "&gt;="&amp;A152, Table2[Local GradMean Pos], "&lt;"&amp;A153)</f>
        <v>0</v>
      </c>
      <c r="C152">
        <f>COUNTIFS(Table2[Local GradMean Neg], "&gt;="&amp;A152, Table2[Local GradMean Neg], "&lt;"&amp;A153)</f>
        <v>0</v>
      </c>
    </row>
    <row r="153" spans="1:3" x14ac:dyDescent="0.25">
      <c r="A153">
        <v>30.2</v>
      </c>
      <c r="B153">
        <f>COUNTIFS(Table2[Local GradMean Pos], "&gt;="&amp;A153, Table2[Local GradMean Pos], "&lt;"&amp;A154)</f>
        <v>0</v>
      </c>
      <c r="C153">
        <f>COUNTIFS(Table2[Local GradMean Neg], "&gt;="&amp;A153, Table2[Local GradMean Neg], "&lt;"&amp;A154)</f>
        <v>0</v>
      </c>
    </row>
    <row r="154" spans="1:3" x14ac:dyDescent="0.25">
      <c r="A154">
        <v>30.4</v>
      </c>
      <c r="B154">
        <f>COUNTIFS(Table2[Local GradMean Pos], "&gt;="&amp;A154, Table2[Local GradMean Pos], "&lt;"&amp;A155)</f>
        <v>0</v>
      </c>
      <c r="C154">
        <f>COUNTIFS(Table2[Local GradMean Neg], "&gt;="&amp;A154, Table2[Local GradMean Neg], "&lt;"&amp;A155)</f>
        <v>0</v>
      </c>
    </row>
    <row r="155" spans="1:3" x14ac:dyDescent="0.25">
      <c r="A155">
        <v>30.6</v>
      </c>
      <c r="B155">
        <f>COUNTIFS(Table2[Local GradMean Pos], "&gt;="&amp;A155, Table2[Local GradMean Pos], "&lt;"&amp;A156)</f>
        <v>0</v>
      </c>
      <c r="C155">
        <f>COUNTIFS(Table2[Local GradMean Neg], "&gt;="&amp;A155, Table2[Local GradMean Neg], "&lt;"&amp;A156)</f>
        <v>0</v>
      </c>
    </row>
    <row r="156" spans="1:3" x14ac:dyDescent="0.25">
      <c r="A156">
        <v>30.8</v>
      </c>
      <c r="B156">
        <f>COUNTIFS(Table2[Local GradMean Pos], "&gt;="&amp;A156, Table2[Local GradMean Pos], "&lt;"&amp;A157)</f>
        <v>0</v>
      </c>
      <c r="C156">
        <f>COUNTIFS(Table2[Local GradMean Neg], "&gt;="&amp;A156, Table2[Local GradMean Neg], "&lt;"&amp;A157)</f>
        <v>0</v>
      </c>
    </row>
    <row r="157" spans="1:3" x14ac:dyDescent="0.25">
      <c r="A157">
        <v>31</v>
      </c>
      <c r="B157">
        <f>COUNTIFS(Table2[Local GradMean Pos], "&gt;="&amp;A157, Table2[Local GradMean Pos], "&lt;"&amp;A158)</f>
        <v>0</v>
      </c>
      <c r="C157">
        <f>COUNTIFS(Table2[Local GradMean Neg], "&gt;="&amp;A157, Table2[Local GradMean Neg], "&lt;"&amp;A158)</f>
        <v>0</v>
      </c>
    </row>
    <row r="158" spans="1:3" x14ac:dyDescent="0.25">
      <c r="A158">
        <v>31.2</v>
      </c>
      <c r="B158">
        <f>COUNTIFS(Table2[Local GradMean Pos], "&gt;="&amp;A158, Table2[Local GradMean Pos], "&lt;"&amp;A159)</f>
        <v>0</v>
      </c>
      <c r="C158">
        <f>COUNTIFS(Table2[Local GradMean Neg], "&gt;="&amp;A158, Table2[Local GradMean Neg], "&lt;"&amp;A159)</f>
        <v>0</v>
      </c>
    </row>
    <row r="159" spans="1:3" x14ac:dyDescent="0.25">
      <c r="A159">
        <v>31.4</v>
      </c>
      <c r="B159">
        <f>COUNTIFS(Table2[Local GradMean Pos], "&gt;="&amp;A159, Table2[Local GradMean Pos], "&lt;"&amp;A160)</f>
        <v>0</v>
      </c>
      <c r="C159">
        <f>COUNTIFS(Table2[Local GradMean Neg], "&gt;="&amp;A159, Table2[Local GradMean Neg], "&lt;"&amp;A160)</f>
        <v>0</v>
      </c>
    </row>
    <row r="160" spans="1:3" x14ac:dyDescent="0.25">
      <c r="A160">
        <v>31.6</v>
      </c>
      <c r="B160">
        <f>COUNTIFS(Table2[Local GradMean Pos], "&gt;="&amp;A160, Table2[Local GradMean Pos], "&lt;"&amp;A161)</f>
        <v>0</v>
      </c>
      <c r="C160">
        <f>COUNTIFS(Table2[Local GradMean Neg], "&gt;="&amp;A160, Table2[Local GradMean Neg], "&lt;"&amp;A161)</f>
        <v>0</v>
      </c>
    </row>
    <row r="161" spans="1:3" x14ac:dyDescent="0.25">
      <c r="A161">
        <v>31.8</v>
      </c>
      <c r="B161">
        <f>COUNTIFS(Table2[Local GradMean Pos], "&gt;="&amp;A161, Table2[Local GradMean Pos], "&lt;"&amp;A162)</f>
        <v>0</v>
      </c>
      <c r="C161">
        <f>COUNTIFS(Table2[Local GradMean Neg], "&gt;="&amp;A161, Table2[Local GradMean Neg], "&lt;"&amp;A162)</f>
        <v>0</v>
      </c>
    </row>
    <row r="162" spans="1:3" x14ac:dyDescent="0.25">
      <c r="A162">
        <v>32</v>
      </c>
      <c r="B162">
        <f>COUNTIFS(Table2[Local GradMean Pos], "&gt;="&amp;A162, Table2[Local GradMean Pos], "&lt;"&amp;A163)</f>
        <v>0</v>
      </c>
      <c r="C162">
        <f>COUNTIFS(Table2[Local GradMean Neg], "&gt;="&amp;A162, Table2[Local GradMean Neg], "&lt;"&amp;A163)</f>
        <v>0</v>
      </c>
    </row>
    <row r="163" spans="1:3" x14ac:dyDescent="0.25">
      <c r="A163">
        <v>32.200000000000003</v>
      </c>
      <c r="B163">
        <f>COUNTIFS(Table2[Local GradMean Pos], "&gt;="&amp;A163, Table2[Local GradMean Pos], "&lt;"&amp;A164)</f>
        <v>0</v>
      </c>
      <c r="C163">
        <f>COUNTIFS(Table2[Local GradMean Neg], "&gt;="&amp;A163, Table2[Local GradMean Neg], "&lt;"&amp;A164)</f>
        <v>0</v>
      </c>
    </row>
    <row r="164" spans="1:3" x14ac:dyDescent="0.25">
      <c r="A164">
        <v>32.4</v>
      </c>
      <c r="B164">
        <f>COUNTIFS(Table2[Local GradMean Pos], "&gt;="&amp;A164, Table2[Local GradMean Pos], "&lt;"&amp;A165)</f>
        <v>0</v>
      </c>
      <c r="C164">
        <f>COUNTIFS(Table2[Local GradMean Neg], "&gt;="&amp;A164, Table2[Local GradMean Neg], "&lt;"&amp;A165)</f>
        <v>0</v>
      </c>
    </row>
    <row r="165" spans="1:3" x14ac:dyDescent="0.25">
      <c r="A165">
        <v>32.6</v>
      </c>
      <c r="B165">
        <f>COUNTIFS(Table2[Local GradMean Pos], "&gt;="&amp;A165, Table2[Local GradMean Pos], "&lt;"&amp;A166)</f>
        <v>0</v>
      </c>
      <c r="C165">
        <f>COUNTIFS(Table2[Local GradMean Neg], "&gt;="&amp;A165, Table2[Local GradMean Neg], "&lt;"&amp;A166)</f>
        <v>0</v>
      </c>
    </row>
    <row r="166" spans="1:3" x14ac:dyDescent="0.25">
      <c r="A166">
        <v>32.799999999999997</v>
      </c>
      <c r="B166">
        <f>COUNTIFS(Table2[Local GradMean Pos], "&gt;="&amp;A166, Table2[Local GradMean Pos], "&lt;"&amp;A167)</f>
        <v>0</v>
      </c>
      <c r="C166">
        <f>COUNTIFS(Table2[Local GradMean Neg], "&gt;="&amp;A166, Table2[Local GradMean Neg], "&lt;"&amp;A167)</f>
        <v>0</v>
      </c>
    </row>
    <row r="167" spans="1:3" x14ac:dyDescent="0.25">
      <c r="A167">
        <v>33</v>
      </c>
      <c r="B167">
        <f>COUNTIFS(Table2[Local GradMean Pos], "&gt;="&amp;A167, Table2[Local GradMean Pos], "&lt;"&amp;A168)</f>
        <v>0</v>
      </c>
      <c r="C167">
        <f>COUNTIFS(Table2[Local GradMean Neg], "&gt;="&amp;A167, Table2[Local GradMean Neg], "&lt;"&amp;A168)</f>
        <v>0</v>
      </c>
    </row>
    <row r="168" spans="1:3" x14ac:dyDescent="0.25">
      <c r="A168">
        <v>33.200000000000003</v>
      </c>
      <c r="B168">
        <f>COUNTIFS(Table2[Local GradMean Pos], "&gt;="&amp;A168, Table2[Local GradMean Pos], "&lt;"&amp;A169)</f>
        <v>0</v>
      </c>
      <c r="C168">
        <f>COUNTIFS(Table2[Local GradMean Neg], "&gt;="&amp;A168, Table2[Local GradMean Neg], "&lt;"&amp;A169)</f>
        <v>0</v>
      </c>
    </row>
    <row r="169" spans="1:3" x14ac:dyDescent="0.25">
      <c r="A169">
        <v>33.4</v>
      </c>
      <c r="B169">
        <f>COUNTIFS(Table2[Local GradMean Pos], "&gt;="&amp;A169, Table2[Local GradMean Pos], "&lt;"&amp;A170)</f>
        <v>0</v>
      </c>
      <c r="C169">
        <f>COUNTIFS(Table2[Local GradMean Neg], "&gt;="&amp;A169, Table2[Local GradMean Neg], "&lt;"&amp;A170)</f>
        <v>0</v>
      </c>
    </row>
    <row r="170" spans="1:3" x14ac:dyDescent="0.25">
      <c r="A170">
        <v>33.6</v>
      </c>
      <c r="B170">
        <f>COUNTIFS(Table2[Local GradMean Pos], "&gt;="&amp;A170, Table2[Local GradMean Pos], "&lt;"&amp;A171)</f>
        <v>0</v>
      </c>
      <c r="C170">
        <f>COUNTIFS(Table2[Local GradMean Neg], "&gt;="&amp;A170, Table2[Local GradMean Neg], "&lt;"&amp;A171)</f>
        <v>0</v>
      </c>
    </row>
    <row r="171" spans="1:3" x14ac:dyDescent="0.25">
      <c r="A171">
        <v>33.799999999999997</v>
      </c>
      <c r="B171">
        <f>COUNTIFS(Table2[Local GradMean Pos], "&gt;="&amp;A171, Table2[Local GradMean Pos], "&lt;"&amp;A172)</f>
        <v>0</v>
      </c>
      <c r="C171">
        <f>COUNTIFS(Table2[Local GradMean Neg], "&gt;="&amp;A171, Table2[Local GradMean Neg], "&lt;"&amp;A172)</f>
        <v>0</v>
      </c>
    </row>
    <row r="172" spans="1:3" x14ac:dyDescent="0.25">
      <c r="A172">
        <v>34</v>
      </c>
      <c r="B172">
        <f>COUNTIFS(Table2[Local GradMean Pos], "&gt;="&amp;A172, Table2[Local GradMean Pos], "&lt;"&amp;A173)</f>
        <v>0</v>
      </c>
      <c r="C172">
        <f>COUNTIFS(Table2[Local GradMean Neg], "&gt;="&amp;A172, Table2[Local GradMean Neg], "&lt;"&amp;A173)</f>
        <v>0</v>
      </c>
    </row>
    <row r="173" spans="1:3" x14ac:dyDescent="0.25">
      <c r="A173">
        <v>34.200000000000003</v>
      </c>
      <c r="B173">
        <f>COUNTIFS(Table2[Local GradMean Pos], "&gt;="&amp;A173, Table2[Local GradMean Pos], "&lt;"&amp;A174)</f>
        <v>0</v>
      </c>
      <c r="C173">
        <f>COUNTIFS(Table2[Local GradMean Neg], "&gt;="&amp;A173, Table2[Local GradMean Neg], "&lt;"&amp;A174)</f>
        <v>0</v>
      </c>
    </row>
    <row r="174" spans="1:3" x14ac:dyDescent="0.25">
      <c r="A174">
        <v>34.4</v>
      </c>
      <c r="B174">
        <f>COUNTIFS(Table2[Local GradMean Pos], "&gt;="&amp;A174, Table2[Local GradMean Pos], "&lt;"&amp;A175)</f>
        <v>0</v>
      </c>
      <c r="C174">
        <f>COUNTIFS(Table2[Local GradMean Neg], "&gt;="&amp;A174, Table2[Local GradMean Neg], "&lt;"&amp;A175)</f>
        <v>0</v>
      </c>
    </row>
    <row r="175" spans="1:3" x14ac:dyDescent="0.25">
      <c r="A175">
        <v>34.6</v>
      </c>
      <c r="B175">
        <f>COUNTIFS(Table2[Local GradMean Pos], "&gt;="&amp;A175, Table2[Local GradMean Pos], "&lt;"&amp;A176)</f>
        <v>0</v>
      </c>
      <c r="C175">
        <f>COUNTIFS(Table2[Local GradMean Neg], "&gt;="&amp;A175, Table2[Local GradMean Neg], "&lt;"&amp;A176)</f>
        <v>0</v>
      </c>
    </row>
    <row r="176" spans="1:3" x14ac:dyDescent="0.25">
      <c r="A176">
        <v>34.799999999999997</v>
      </c>
      <c r="B176">
        <f>COUNTIFS(Table2[Local GradMean Pos], "&gt;="&amp;A176, Table2[Local GradMean Pos], "&lt;"&amp;A177)</f>
        <v>0</v>
      </c>
      <c r="C176">
        <f>COUNTIFS(Table2[Local GradMean Neg], "&gt;="&amp;A176, Table2[Local GradMean Neg], "&lt;"&amp;A177)</f>
        <v>0</v>
      </c>
    </row>
    <row r="177" spans="1:3" x14ac:dyDescent="0.25">
      <c r="A177">
        <v>35</v>
      </c>
      <c r="B177">
        <f>COUNTIFS(Table2[Local GradMean Pos], "&gt;="&amp;A177, Table2[Local GradMean Pos], "&lt;"&amp;A178)</f>
        <v>0</v>
      </c>
      <c r="C177">
        <f>COUNTIFS(Table2[Local GradMean Neg], "&gt;="&amp;A177, Table2[Local GradMean Neg], "&lt;"&amp;A178)</f>
        <v>0</v>
      </c>
    </row>
    <row r="178" spans="1:3" x14ac:dyDescent="0.25">
      <c r="A178">
        <v>35.200000000000003</v>
      </c>
      <c r="B178">
        <f>COUNTIFS(Table2[Local GradMean Pos], "&gt;="&amp;A178, Table2[Local GradMean Pos], "&lt;"&amp;A179)</f>
        <v>0</v>
      </c>
      <c r="C178">
        <f>COUNTIFS(Table2[Local GradMean Neg], "&gt;="&amp;A178, Table2[Local GradMean Neg], "&lt;"&amp;A179)</f>
        <v>0</v>
      </c>
    </row>
    <row r="179" spans="1:3" x14ac:dyDescent="0.25">
      <c r="A179">
        <v>35.4</v>
      </c>
      <c r="B179">
        <f>COUNTIFS(Table2[Local GradMean Pos], "&gt;="&amp;A179, Table2[Local GradMean Pos], "&lt;"&amp;A180)</f>
        <v>0</v>
      </c>
      <c r="C179">
        <f>COUNTIFS(Table2[Local GradMean Neg], "&gt;="&amp;A179, Table2[Local GradMean Neg], "&lt;"&amp;A180)</f>
        <v>0</v>
      </c>
    </row>
    <row r="180" spans="1:3" x14ac:dyDescent="0.25">
      <c r="A180">
        <v>35.6</v>
      </c>
      <c r="B180">
        <f>COUNTIFS(Table2[Local GradMean Pos], "&gt;="&amp;A180, Table2[Local GradMean Pos], "&lt;"&amp;A181)</f>
        <v>0</v>
      </c>
      <c r="C180">
        <f>COUNTIFS(Table2[Local GradMean Neg], "&gt;="&amp;A180, Table2[Local GradMean Neg], "&lt;"&amp;A181)</f>
        <v>0</v>
      </c>
    </row>
    <row r="181" spans="1:3" x14ac:dyDescent="0.25">
      <c r="A181">
        <v>35.799999999999997</v>
      </c>
      <c r="B181">
        <f>COUNTIFS(Table2[Local GradMean Pos], "&gt;="&amp;A181, Table2[Local GradMean Pos], "&lt;"&amp;A182)</f>
        <v>0</v>
      </c>
      <c r="C181">
        <f>COUNTIFS(Table2[Local GradMean Neg], "&gt;="&amp;A181, Table2[Local GradMean Neg], "&lt;"&amp;A182)</f>
        <v>0</v>
      </c>
    </row>
    <row r="182" spans="1:3" x14ac:dyDescent="0.25">
      <c r="A182">
        <v>36</v>
      </c>
      <c r="B182">
        <f>COUNTIFS(Table2[Local GradMean Pos], "&gt;="&amp;A182, Table2[Local GradMean Pos], "&lt;"&amp;A183)</f>
        <v>0</v>
      </c>
      <c r="C182">
        <f>COUNTIFS(Table2[Local GradMean Neg], "&gt;="&amp;A182, Table2[Local GradMean Neg], "&lt;"&amp;A183)</f>
        <v>0</v>
      </c>
    </row>
    <row r="183" spans="1:3" x14ac:dyDescent="0.25">
      <c r="A183">
        <v>36.200000000000003</v>
      </c>
      <c r="B183">
        <f>COUNTIFS(Table2[Local GradMean Pos], "&gt;="&amp;A183, Table2[Local GradMean Pos], "&lt;"&amp;A184)</f>
        <v>0</v>
      </c>
      <c r="C183">
        <f>COUNTIFS(Table2[Local GradMean Neg], "&gt;="&amp;A183, Table2[Local GradMean Neg], "&lt;"&amp;A184)</f>
        <v>0</v>
      </c>
    </row>
    <row r="184" spans="1:3" x14ac:dyDescent="0.25">
      <c r="A184">
        <v>36.4</v>
      </c>
      <c r="B184">
        <f>COUNTIFS(Table2[Local GradMean Pos], "&gt;="&amp;A184, Table2[Local GradMean Pos], "&lt;"&amp;A185)</f>
        <v>0</v>
      </c>
      <c r="C184">
        <f>COUNTIFS(Table2[Local GradMean Neg], "&gt;="&amp;A184, Table2[Local GradMean Neg], "&lt;"&amp;A185)</f>
        <v>0</v>
      </c>
    </row>
    <row r="185" spans="1:3" x14ac:dyDescent="0.25">
      <c r="A185">
        <v>36.6</v>
      </c>
      <c r="B185">
        <f>COUNTIFS(Table2[Local GradMean Pos], "&gt;="&amp;A185, Table2[Local GradMean Pos], "&lt;"&amp;A186)</f>
        <v>0</v>
      </c>
      <c r="C185">
        <f>COUNTIFS(Table2[Local GradMean Neg], "&gt;="&amp;A185, Table2[Local GradMean Neg], "&lt;"&amp;A186)</f>
        <v>0</v>
      </c>
    </row>
    <row r="186" spans="1:3" x14ac:dyDescent="0.25">
      <c r="A186">
        <v>36.799999999999997</v>
      </c>
      <c r="B186">
        <f>COUNTIFS(Table2[Local GradMean Pos], "&gt;="&amp;A186, Table2[Local GradMean Pos], "&lt;"&amp;A187)</f>
        <v>0</v>
      </c>
      <c r="C186">
        <f>COUNTIFS(Table2[Local GradMean Neg], "&gt;="&amp;A186, Table2[Local GradMean Neg], "&lt;"&amp;A187)</f>
        <v>0</v>
      </c>
    </row>
    <row r="187" spans="1:3" x14ac:dyDescent="0.25">
      <c r="A187">
        <v>37</v>
      </c>
      <c r="B187">
        <f>COUNTIFS(Table2[Local GradMean Pos], "&gt;="&amp;A187, Table2[Local GradMean Pos], "&lt;"&amp;A188)</f>
        <v>0</v>
      </c>
      <c r="C187">
        <f>COUNTIFS(Table2[Local GradMean Neg], "&gt;="&amp;A187, Table2[Local GradMean Neg], "&lt;"&amp;A188)</f>
        <v>0</v>
      </c>
    </row>
    <row r="188" spans="1:3" x14ac:dyDescent="0.25">
      <c r="A188">
        <v>37.200000000000003</v>
      </c>
      <c r="B188">
        <f>COUNTIFS(Table2[Local GradMean Pos], "&gt;="&amp;A188, Table2[Local GradMean Pos], "&lt;"&amp;A189)</f>
        <v>0</v>
      </c>
      <c r="C188">
        <f>COUNTIFS(Table2[Local GradMean Neg], "&gt;="&amp;A188, Table2[Local GradMean Neg], "&lt;"&amp;A189)</f>
        <v>0</v>
      </c>
    </row>
    <row r="189" spans="1:3" x14ac:dyDescent="0.25">
      <c r="A189">
        <v>37.4</v>
      </c>
      <c r="B189">
        <f>COUNTIFS(Table2[Local GradMean Pos], "&gt;="&amp;A189, Table2[Local GradMean Pos], "&lt;"&amp;A190)</f>
        <v>0</v>
      </c>
      <c r="C189">
        <f>COUNTIFS(Table2[Local GradMean Neg], "&gt;="&amp;A189, Table2[Local GradMean Neg], "&lt;"&amp;A190)</f>
        <v>0</v>
      </c>
    </row>
    <row r="190" spans="1:3" x14ac:dyDescent="0.25">
      <c r="A190">
        <v>37.6</v>
      </c>
      <c r="B190">
        <f>COUNTIFS(Table2[Local GradMean Pos], "&gt;="&amp;A190, Table2[Local GradMean Pos], "&lt;"&amp;A191)</f>
        <v>0</v>
      </c>
      <c r="C190">
        <f>COUNTIFS(Table2[Local GradMean Neg], "&gt;="&amp;A190, Table2[Local GradMean Neg], "&lt;"&amp;A191)</f>
        <v>0</v>
      </c>
    </row>
    <row r="191" spans="1:3" x14ac:dyDescent="0.25">
      <c r="A191">
        <v>37.799999999999997</v>
      </c>
      <c r="B191">
        <f>COUNTIFS(Table2[Local GradMean Pos], "&gt;="&amp;A191, Table2[Local GradMean Pos], "&lt;"&amp;A192)</f>
        <v>0</v>
      </c>
      <c r="C191">
        <f>COUNTIFS(Table2[Local GradMean Neg], "&gt;="&amp;A191, Table2[Local GradMean Neg], "&lt;"&amp;A192)</f>
        <v>0</v>
      </c>
    </row>
    <row r="192" spans="1:3" x14ac:dyDescent="0.25">
      <c r="A192">
        <v>38</v>
      </c>
      <c r="B192">
        <f>COUNTIFS(Table2[Local GradMean Pos], "&gt;="&amp;A192, Table2[Local GradMean Pos], "&lt;"&amp;A193)</f>
        <v>0</v>
      </c>
      <c r="C192">
        <f>COUNTIFS(Table2[Local GradMean Neg], "&gt;="&amp;A192, Table2[Local GradMean Neg], "&lt;"&amp;A193)</f>
        <v>0</v>
      </c>
    </row>
    <row r="193" spans="1:3" x14ac:dyDescent="0.25">
      <c r="A193">
        <v>38.200000000000003</v>
      </c>
      <c r="B193">
        <f>COUNTIFS(Table2[Local GradMean Pos], "&gt;="&amp;A193, Table2[Local GradMean Pos], "&lt;"&amp;A194)</f>
        <v>0</v>
      </c>
      <c r="C193">
        <f>COUNTIFS(Table2[Local GradMean Neg], "&gt;="&amp;A193, Table2[Local GradMean Neg], "&lt;"&amp;A194)</f>
        <v>0</v>
      </c>
    </row>
    <row r="194" spans="1:3" x14ac:dyDescent="0.25">
      <c r="A194">
        <v>38.4</v>
      </c>
      <c r="B194">
        <f>COUNTIFS(Table2[Local GradMean Pos], "&gt;="&amp;A194, Table2[Local GradMean Pos], "&lt;"&amp;A195)</f>
        <v>0</v>
      </c>
      <c r="C194">
        <f>COUNTIFS(Table2[Local GradMean Neg], "&gt;="&amp;A194, Table2[Local GradMean Neg], "&lt;"&amp;A195)</f>
        <v>0</v>
      </c>
    </row>
    <row r="195" spans="1:3" x14ac:dyDescent="0.25">
      <c r="A195">
        <v>38.6</v>
      </c>
      <c r="B195">
        <f>COUNTIFS(Table2[Local GradMean Pos], "&gt;="&amp;A195, Table2[Local GradMean Pos], "&lt;"&amp;A196)</f>
        <v>0</v>
      </c>
      <c r="C195">
        <f>COUNTIFS(Table2[Local GradMean Neg], "&gt;="&amp;A195, Table2[Local GradMean Neg], "&lt;"&amp;A196)</f>
        <v>0</v>
      </c>
    </row>
    <row r="196" spans="1:3" x14ac:dyDescent="0.25">
      <c r="A196">
        <v>38.799999999999997</v>
      </c>
      <c r="B196">
        <f>COUNTIFS(Table2[Local GradMean Pos], "&gt;="&amp;A196, Table2[Local GradMean Pos], "&lt;"&amp;A197)</f>
        <v>0</v>
      </c>
      <c r="C196">
        <f>COUNTIFS(Table2[Local GradMean Neg], "&gt;="&amp;A196, Table2[Local GradMean Neg], "&lt;"&amp;A197)</f>
        <v>0</v>
      </c>
    </row>
    <row r="197" spans="1:3" x14ac:dyDescent="0.25">
      <c r="A197">
        <v>39</v>
      </c>
      <c r="B197">
        <f>COUNTIFS(Table2[Local GradMean Pos], "&gt;="&amp;A197, Table2[Local GradMean Pos], "&lt;"&amp;A198)</f>
        <v>0</v>
      </c>
      <c r="C197">
        <f>COUNTIFS(Table2[Local GradMean Neg], "&gt;="&amp;A197, Table2[Local GradMean Neg], "&lt;"&amp;A198)</f>
        <v>0</v>
      </c>
    </row>
    <row r="198" spans="1:3" x14ac:dyDescent="0.25">
      <c r="A198">
        <v>39.200000000000003</v>
      </c>
      <c r="B198">
        <f>COUNTIFS(Table2[Local GradMean Pos], "&gt;="&amp;A198, Table2[Local GradMean Pos], "&lt;"&amp;A199)</f>
        <v>0</v>
      </c>
      <c r="C198">
        <f>COUNTIFS(Table2[Local GradMean Neg], "&gt;="&amp;A198, Table2[Local GradMean Neg], "&lt;"&amp;A199)</f>
        <v>0</v>
      </c>
    </row>
    <row r="199" spans="1:3" x14ac:dyDescent="0.25">
      <c r="A199">
        <v>39.4</v>
      </c>
      <c r="B199">
        <f>COUNTIFS(Table2[Local GradMean Pos], "&gt;="&amp;A199, Table2[Local GradMean Pos], "&lt;"&amp;A200)</f>
        <v>0</v>
      </c>
      <c r="C199">
        <f>COUNTIFS(Table2[Local GradMean Neg], "&gt;="&amp;A199, Table2[Local GradMean Neg], "&lt;"&amp;A200)</f>
        <v>0</v>
      </c>
    </row>
    <row r="200" spans="1:3" x14ac:dyDescent="0.25">
      <c r="A200">
        <v>39.6</v>
      </c>
      <c r="B200">
        <f>COUNTIFS(Table2[Local GradMean Pos], "&gt;="&amp;A200, Table2[Local GradMean Pos], "&lt;"&amp;A201)</f>
        <v>0</v>
      </c>
      <c r="C200">
        <f>COUNTIFS(Table2[Local GradMean Neg], "&gt;="&amp;A200, Table2[Local GradMean Neg], "&lt;"&amp;A201)</f>
        <v>0</v>
      </c>
    </row>
    <row r="201" spans="1:3" x14ac:dyDescent="0.25">
      <c r="A201">
        <v>39.799999999999997</v>
      </c>
      <c r="B201">
        <f>COUNTIFS(Table2[Local GradMean Pos], "&gt;="&amp;A201, Table2[Local GradMean Pos], "&lt;"&amp;A202)</f>
        <v>0</v>
      </c>
      <c r="C201">
        <f>COUNTIFS(Table2[Local GradMean Neg], "&gt;="&amp;A201, Table2[Local GradMean Neg], "&lt;"&amp;A202)</f>
        <v>0</v>
      </c>
    </row>
    <row r="202" spans="1:3" x14ac:dyDescent="0.25">
      <c r="A202">
        <v>40</v>
      </c>
      <c r="B202">
        <f>COUNTIFS(Table2[Local GradMean Pos], "&gt;="&amp;A202, Table2[Local GradMean Pos], "&lt;"&amp;A203)</f>
        <v>0</v>
      </c>
      <c r="C202">
        <f>COUNTIFS(Table2[Local GradMean Neg], "&gt;="&amp;A202, Table2[Local GradMean Neg], "&lt;"&amp;A203)</f>
        <v>0</v>
      </c>
    </row>
    <row r="203" spans="1:3" x14ac:dyDescent="0.25">
      <c r="A203">
        <v>40.200000000000003</v>
      </c>
      <c r="B203">
        <f>COUNTIFS(Table2[Local GradMean Pos], "&gt;="&amp;A203, Table2[Local GradMean Pos], "&lt;"&amp;A204)</f>
        <v>0</v>
      </c>
      <c r="C203">
        <f>COUNTIFS(Table2[Local GradMean Neg], "&gt;="&amp;A203, Table2[Local GradMean Neg], "&lt;"&amp;A204)</f>
        <v>0</v>
      </c>
    </row>
    <row r="204" spans="1:3" x14ac:dyDescent="0.25">
      <c r="A204">
        <v>40.4</v>
      </c>
      <c r="B204">
        <f>COUNTIFS(Table2[Local GradMean Pos], "&gt;="&amp;A204, Table2[Local GradMean Pos], "&lt;"&amp;A205)</f>
        <v>0</v>
      </c>
      <c r="C204">
        <f>COUNTIFS(Table2[Local GradMean Neg], "&gt;="&amp;A204, Table2[Local GradMean Neg], "&lt;"&amp;A205)</f>
        <v>0</v>
      </c>
    </row>
    <row r="205" spans="1:3" x14ac:dyDescent="0.25">
      <c r="A205">
        <v>40.6</v>
      </c>
      <c r="B205">
        <f>COUNTIFS(Table2[Local GradMean Pos], "&gt;="&amp;A205, Table2[Local GradMean Pos], "&lt;"&amp;A206)</f>
        <v>0</v>
      </c>
      <c r="C205">
        <f>COUNTIFS(Table2[Local GradMean Neg], "&gt;="&amp;A205, Table2[Local GradMean Neg], "&lt;"&amp;A206)</f>
        <v>0</v>
      </c>
    </row>
  </sheetData>
  <mergeCells count="17">
    <mergeCell ref="J9:K9"/>
    <mergeCell ref="L9:M9"/>
    <mergeCell ref="I3:I4"/>
    <mergeCell ref="J3:K3"/>
    <mergeCell ref="L3:M3"/>
    <mergeCell ref="J8:K8"/>
    <mergeCell ref="L8:M8"/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9B00-7B3D-440A-8C6E-FDF31AD140F5}">
  <dimension ref="A1:V162"/>
  <sheetViews>
    <sheetView tabSelected="1" workbookViewId="0">
      <selection activeCell="S53" sqref="S53"/>
    </sheetView>
  </sheetViews>
  <sheetFormatPr defaultRowHeight="15" x14ac:dyDescent="0.25"/>
  <cols>
    <col min="2" max="2" width="10.42578125" customWidth="1"/>
    <col min="3" max="3" width="12.5703125" customWidth="1"/>
  </cols>
  <sheetData>
    <row r="1" spans="1:13" ht="33.75" customHeight="1" x14ac:dyDescent="0.25">
      <c r="B1" s="1" t="s">
        <v>50</v>
      </c>
      <c r="C1" s="1" t="s">
        <v>51</v>
      </c>
      <c r="G1" s="1"/>
      <c r="H1" s="1"/>
    </row>
    <row r="2" spans="1:13" ht="15.75" thickBot="1" x14ac:dyDescent="0.3">
      <c r="A2">
        <v>0.2</v>
      </c>
      <c r="B2">
        <f>COUNTIFS(Table2[Ratio Pos], "&gt;="&amp;A2, Table2[Ratio Pos], "&lt;"&amp;A3)</f>
        <v>8</v>
      </c>
      <c r="C2">
        <f>COUNTIFS(Table2[Ratio Neg], "&gt;="&amp;A2, Table2[Ratio Neg], "&lt;"&amp;A3)</f>
        <v>0</v>
      </c>
    </row>
    <row r="3" spans="1:13" x14ac:dyDescent="0.25">
      <c r="A3">
        <v>0.20499999999999999</v>
      </c>
      <c r="B3">
        <f>COUNTIFS(Table2[Ratio Pos], "&gt;="&amp;A3, Table2[Ratio Pos], "&lt;"&amp;A4)</f>
        <v>8</v>
      </c>
      <c r="C3">
        <f>COUNTIFS(Table2[Ratio Neg], "&gt;="&amp;A3, Table2[Ratio Neg], "&lt;"&amp;A4)</f>
        <v>0</v>
      </c>
      <c r="I3" s="46"/>
      <c r="J3" s="44" t="s">
        <v>40</v>
      </c>
      <c r="K3" s="45"/>
      <c r="L3" s="42"/>
      <c r="M3" s="43"/>
    </row>
    <row r="4" spans="1:13" ht="15.75" thickBot="1" x14ac:dyDescent="0.3">
      <c r="A4">
        <v>0.21</v>
      </c>
      <c r="B4">
        <f>COUNTIFS(Table2[Ratio Pos], "&gt;="&amp;A4, Table2[Ratio Pos], "&lt;"&amp;A5)</f>
        <v>6</v>
      </c>
      <c r="C4">
        <f>COUNTIFS(Table2[Ratio Neg], "&gt;="&amp;A4, Table2[Ratio Neg], "&lt;"&amp;A5)</f>
        <v>0</v>
      </c>
      <c r="I4" s="46"/>
      <c r="J4" s="19" t="s">
        <v>4</v>
      </c>
      <c r="K4" s="20" t="s">
        <v>5</v>
      </c>
      <c r="L4" s="5"/>
      <c r="M4" s="6"/>
    </row>
    <row r="5" spans="1:13" x14ac:dyDescent="0.25">
      <c r="A5">
        <v>0.215</v>
      </c>
      <c r="B5">
        <f>COUNTIFS(Table2[Ratio Pos], "&gt;="&amp;A5, Table2[Ratio Pos], "&lt;"&amp;A6)</f>
        <v>16</v>
      </c>
      <c r="C5">
        <f>COUNTIFS(Table2[Ratio Neg], "&gt;="&amp;A5, Table2[Ratio Neg], "&lt;"&amp;A6)</f>
        <v>0</v>
      </c>
      <c r="I5" s="25" t="s">
        <v>2</v>
      </c>
      <c r="J5" s="30">
        <f>AVERAGE(Table2[Ratio Pos])</f>
        <v>0.39185589836800749</v>
      </c>
      <c r="K5" s="30">
        <f>AVERAGE(Table2[Ratio Neg])</f>
        <v>0.8703169152931709</v>
      </c>
      <c r="L5" s="22"/>
      <c r="M5" s="23"/>
    </row>
    <row r="6" spans="1:13" x14ac:dyDescent="0.25">
      <c r="A6">
        <v>0.22</v>
      </c>
      <c r="B6">
        <f>COUNTIFS(Table2[Ratio Pos], "&gt;="&amp;A6, Table2[Ratio Pos], "&lt;"&amp;A7)</f>
        <v>13</v>
      </c>
      <c r="C6">
        <f>COUNTIFS(Table2[Ratio Neg], "&gt;="&amp;A6, Table2[Ratio Neg], "&lt;"&amp;A7)</f>
        <v>0</v>
      </c>
      <c r="I6" s="26" t="s">
        <v>3</v>
      </c>
      <c r="J6" s="31">
        <f>_xlfn.STDEV.P(Table2[Ratio Pos])</f>
        <v>9.8569718056910394E-2</v>
      </c>
      <c r="K6" s="31">
        <f>_xlfn.STDEV.P(Table2[Ratio Neg])</f>
        <v>8.2816387976854089E-2</v>
      </c>
      <c r="L6" s="28"/>
      <c r="M6" s="24"/>
    </row>
    <row r="7" spans="1:13" ht="15.75" thickBot="1" x14ac:dyDescent="0.3">
      <c r="A7">
        <v>0.22500000000000001</v>
      </c>
      <c r="B7">
        <f>COUNTIFS(Table2[Ratio Pos], "&gt;="&amp;A7, Table2[Ratio Pos], "&lt;"&amp;A8)</f>
        <v>14</v>
      </c>
      <c r="C7">
        <f>COUNTIFS(Table2[Ratio Neg], "&gt;="&amp;A7, Table2[Ratio Neg], "&lt;"&amp;A8)</f>
        <v>0</v>
      </c>
      <c r="I7" s="27" t="s">
        <v>26</v>
      </c>
      <c r="J7" s="32">
        <f>MEDIAN(Table2[Ratio Pos])</f>
        <v>0.37775062103080148</v>
      </c>
      <c r="K7" s="32">
        <f>MEDIAN(Table2[Ratio Neg])</f>
        <v>0.896625710571607</v>
      </c>
      <c r="L7" s="10"/>
      <c r="M7" s="11"/>
    </row>
    <row r="8" spans="1:13" x14ac:dyDescent="0.25">
      <c r="A8">
        <v>0.23</v>
      </c>
      <c r="B8">
        <f>COUNTIFS(Table2[Ratio Pos], "&gt;="&amp;A8, Table2[Ratio Pos], "&lt;"&amp;A9)</f>
        <v>19</v>
      </c>
      <c r="C8">
        <f>COUNTIFS(Table2[Ratio Neg], "&gt;="&amp;A8, Table2[Ratio Neg], "&lt;"&amp;A9)</f>
        <v>0</v>
      </c>
      <c r="J8" s="41" t="s">
        <v>16</v>
      </c>
      <c r="K8" s="41"/>
      <c r="L8" s="41" t="s">
        <v>17</v>
      </c>
      <c r="M8" s="41"/>
    </row>
    <row r="9" spans="1:13" x14ac:dyDescent="0.25">
      <c r="A9">
        <v>0.23499999999999999</v>
      </c>
      <c r="B9">
        <f>COUNTIFS(Table2[Ratio Pos], "&gt;="&amp;A9, Table2[Ratio Pos], "&lt;"&amp;A10)</f>
        <v>20</v>
      </c>
      <c r="C9">
        <f>COUNTIFS(Table2[Ratio Neg], "&gt;="&amp;A9, Table2[Ratio Neg], "&lt;"&amp;A10)</f>
        <v>0</v>
      </c>
      <c r="I9" s="2" t="s">
        <v>6</v>
      </c>
      <c r="J9" s="47">
        <f>ABS(J5-K5)</f>
        <v>0.47846101692516341</v>
      </c>
      <c r="K9" s="47"/>
      <c r="L9" s="47">
        <f>ABS(L5-M5)</f>
        <v>0</v>
      </c>
      <c r="M9" s="47"/>
    </row>
    <row r="10" spans="1:13" x14ac:dyDescent="0.25">
      <c r="A10">
        <v>0.24</v>
      </c>
      <c r="B10">
        <f>COUNTIFS(Table2[Ratio Pos], "&gt;="&amp;A10, Table2[Ratio Pos], "&lt;"&amp;A11)</f>
        <v>16</v>
      </c>
      <c r="C10">
        <f>COUNTIFS(Table2[Ratio Neg], "&gt;="&amp;A10, Table2[Ratio Neg], "&lt;"&amp;A11)</f>
        <v>0</v>
      </c>
      <c r="I10" s="2" t="s">
        <v>7</v>
      </c>
      <c r="J10" s="47">
        <f>ABS(J6-K6)</f>
        <v>1.5753330080056305E-2</v>
      </c>
      <c r="K10" s="47"/>
      <c r="L10" s="47">
        <f>ABS(L6-M6)</f>
        <v>0</v>
      </c>
      <c r="M10" s="47"/>
    </row>
    <row r="11" spans="1:13" x14ac:dyDescent="0.25">
      <c r="A11">
        <v>0.245</v>
      </c>
      <c r="B11">
        <f>COUNTIFS(Table2[Ratio Pos], "&gt;="&amp;A11, Table2[Ratio Pos], "&lt;"&amp;A12)</f>
        <v>21</v>
      </c>
      <c r="C11">
        <f>COUNTIFS(Table2[Ratio Neg], "&gt;="&amp;A11, Table2[Ratio Neg], "&lt;"&amp;A12)</f>
        <v>0</v>
      </c>
    </row>
    <row r="12" spans="1:13" x14ac:dyDescent="0.25">
      <c r="A12">
        <v>0.25</v>
      </c>
      <c r="B12">
        <f>COUNTIFS(Table2[Ratio Pos], "&gt;="&amp;A12, Table2[Ratio Pos], "&lt;"&amp;A13)</f>
        <v>27</v>
      </c>
      <c r="C12">
        <f>COUNTIFS(Table2[Ratio Neg], "&gt;="&amp;A12, Table2[Ratio Neg], "&lt;"&amp;A13)</f>
        <v>0</v>
      </c>
    </row>
    <row r="13" spans="1:13" ht="21" x14ac:dyDescent="0.35">
      <c r="A13">
        <v>0.255</v>
      </c>
      <c r="B13">
        <f>COUNTIFS(Table2[Ratio Pos], "&gt;="&amp;A13, Table2[Ratio Pos], "&lt;"&amp;A14)</f>
        <v>36</v>
      </c>
      <c r="C13">
        <f>COUNTIFS(Table2[Ratio Neg], "&gt;="&amp;A13, Table2[Ratio Neg], "&lt;"&amp;A14)</f>
        <v>0</v>
      </c>
      <c r="G13" s="40" t="s">
        <v>42</v>
      </c>
      <c r="H13" s="40"/>
      <c r="I13" s="40"/>
      <c r="K13" s="40" t="s">
        <v>25</v>
      </c>
      <c r="L13" s="40"/>
      <c r="M13" s="40"/>
    </row>
    <row r="14" spans="1:13" ht="15.75" thickBot="1" x14ac:dyDescent="0.3">
      <c r="A14">
        <v>0.26</v>
      </c>
      <c r="B14">
        <f>COUNTIFS(Table2[Ratio Pos], "&gt;="&amp;A14, Table2[Ratio Pos], "&lt;"&amp;A15)</f>
        <v>40</v>
      </c>
      <c r="C14">
        <f>COUNTIFS(Table2[Ratio Neg], "&gt;="&amp;A14, Table2[Ratio Neg], "&lt;"&amp;A15)</f>
        <v>0</v>
      </c>
    </row>
    <row r="15" spans="1:13" ht="15.75" thickBot="1" x14ac:dyDescent="0.3">
      <c r="A15">
        <v>0.26500000000000001</v>
      </c>
      <c r="B15">
        <f>COUNTIFS(Table2[Ratio Pos], "&gt;="&amp;A15, Table2[Ratio Pos], "&lt;"&amp;A16)</f>
        <v>43</v>
      </c>
      <c r="C15">
        <f>COUNTIFS(Table2[Ratio Neg], "&gt;="&amp;A15, Table2[Ratio Neg], "&lt;"&amp;A16)</f>
        <v>0</v>
      </c>
      <c r="G15" s="2"/>
      <c r="H15" s="4" t="s">
        <v>8</v>
      </c>
      <c r="I15" s="14" t="s">
        <v>11</v>
      </c>
      <c r="K15" s="2"/>
      <c r="L15" s="4" t="s">
        <v>8</v>
      </c>
      <c r="M15" s="14" t="s">
        <v>11</v>
      </c>
    </row>
    <row r="16" spans="1:13" x14ac:dyDescent="0.25">
      <c r="A16">
        <v>0.27</v>
      </c>
      <c r="B16">
        <f>COUNTIFS(Table2[Ratio Pos], "&gt;="&amp;A16, Table2[Ratio Pos], "&lt;"&amp;A17)</f>
        <v>50</v>
      </c>
      <c r="C16">
        <f>COUNTIFS(Table2[Ratio Neg], "&gt;="&amp;A16, Table2[Ratio Neg], "&lt;"&amp;A17)</f>
        <v>0</v>
      </c>
      <c r="G16" s="4" t="s">
        <v>10</v>
      </c>
      <c r="H16" s="33">
        <f>MIN(Table2[Ratio Pos])</f>
        <v>0.15071844266675899</v>
      </c>
      <c r="I16" s="34">
        <f>MIN(Table2[Ratio Neg])</f>
        <v>0.39793562220698803</v>
      </c>
      <c r="K16" s="4" t="s">
        <v>10</v>
      </c>
      <c r="L16" s="15">
        <f>MIN(Table2[Local IntensStDev Pos])</f>
        <v>7.7422747030045702</v>
      </c>
      <c r="M16" s="16">
        <f>MIN(Table2[Local IntensStDev Neg])</f>
        <v>2.0426981846347401</v>
      </c>
    </row>
    <row r="17" spans="1:13" ht="15.75" thickBot="1" x14ac:dyDescent="0.3">
      <c r="A17">
        <v>0.27500000000000002</v>
      </c>
      <c r="B17">
        <f>COUNTIFS(Table2[Ratio Pos], "&gt;="&amp;A17, Table2[Ratio Pos], "&lt;"&amp;A18)</f>
        <v>52</v>
      </c>
      <c r="C17">
        <f>COUNTIFS(Table2[Ratio Neg], "&gt;="&amp;A17, Table2[Ratio Neg], "&lt;"&amp;A18)</f>
        <v>0</v>
      </c>
      <c r="G17" s="3" t="s">
        <v>9</v>
      </c>
      <c r="H17" s="35">
        <f>MAX(Table2[Ratio Pos])</f>
        <v>0.89999406076277899</v>
      </c>
      <c r="I17" s="36">
        <f>MAX(Table2[Ratio Neg])</f>
        <v>0.97707817544922304</v>
      </c>
      <c r="K17" s="3" t="s">
        <v>9</v>
      </c>
      <c r="L17" s="7">
        <f>MAX(Table2[Local IntensStDev Pos])</f>
        <v>69.408667935671502</v>
      </c>
      <c r="M17" s="8">
        <f>MAX(Table2[Local IntensStDev Neg])</f>
        <v>48.384004249219402</v>
      </c>
    </row>
    <row r="18" spans="1:13" x14ac:dyDescent="0.25">
      <c r="A18">
        <v>0.28000000000000003</v>
      </c>
      <c r="B18">
        <f>COUNTIFS(Table2[Ratio Pos], "&gt;="&amp;A18, Table2[Ratio Pos], "&lt;"&amp;A19)</f>
        <v>40</v>
      </c>
      <c r="C18">
        <f>COUNTIFS(Table2[Ratio Neg], "&gt;="&amp;A18, Table2[Ratio Neg], "&lt;"&amp;A19)</f>
        <v>0</v>
      </c>
    </row>
    <row r="19" spans="1:13" x14ac:dyDescent="0.25">
      <c r="A19">
        <v>0.28499999999999998</v>
      </c>
      <c r="B19">
        <f>COUNTIFS(Table2[Ratio Pos], "&gt;="&amp;A19, Table2[Ratio Pos], "&lt;"&amp;A20)</f>
        <v>64</v>
      </c>
      <c r="C19">
        <f>COUNTIFS(Table2[Ratio Neg], "&gt;="&amp;A19, Table2[Ratio Neg], "&lt;"&amp;A20)</f>
        <v>0</v>
      </c>
    </row>
    <row r="20" spans="1:13" x14ac:dyDescent="0.25">
      <c r="A20">
        <v>0.28999999999999998</v>
      </c>
      <c r="B20">
        <f>COUNTIFS(Table2[Ratio Pos], "&gt;="&amp;A20, Table2[Ratio Pos], "&lt;"&amp;A21)</f>
        <v>57</v>
      </c>
      <c r="C20">
        <f>COUNTIFS(Table2[Ratio Neg], "&gt;="&amp;A20, Table2[Ratio Neg], "&lt;"&amp;A21)</f>
        <v>0</v>
      </c>
      <c r="G20" s="2"/>
      <c r="K20" s="2"/>
    </row>
    <row r="21" spans="1:13" x14ac:dyDescent="0.25">
      <c r="A21">
        <v>0.29499999999999998</v>
      </c>
      <c r="B21">
        <f>COUNTIFS(Table2[Ratio Pos], "&gt;="&amp;A21, Table2[Ratio Pos], "&lt;"&amp;A22)</f>
        <v>84</v>
      </c>
      <c r="C21">
        <f>COUNTIFS(Table2[Ratio Neg], "&gt;="&amp;A21, Table2[Ratio Neg], "&lt;"&amp;A22)</f>
        <v>0</v>
      </c>
      <c r="G21" s="13" t="s">
        <v>12</v>
      </c>
      <c r="K21" s="13" t="s">
        <v>12</v>
      </c>
    </row>
    <row r="22" spans="1:13" x14ac:dyDescent="0.25">
      <c r="A22">
        <v>0.3</v>
      </c>
      <c r="B22">
        <f>COUNTIFS(Table2[Ratio Pos], "&gt;="&amp;A22, Table2[Ratio Pos], "&lt;"&amp;A23)</f>
        <v>69</v>
      </c>
      <c r="C22">
        <f>COUNTIFS(Table2[Ratio Neg], "&gt;="&amp;A22, Table2[Ratio Neg], "&lt;"&amp;A23)</f>
        <v>0</v>
      </c>
      <c r="G22" s="12" t="s">
        <v>14</v>
      </c>
      <c r="H22">
        <f>COUNTIFS(Table2[Ratio Pos], "&gt;="&amp;I16, Table2[Ratio Pos], "&lt;="&amp;I17)</f>
        <v>1710</v>
      </c>
      <c r="K22" s="12" t="s">
        <v>14</v>
      </c>
      <c r="L22">
        <f>COUNTIFS(Table2[Local IntensStDev Pos], "&gt;="&amp;M16, Table2[Local IntensStDev Pos], "&lt;="&amp;M17)</f>
        <v>3319</v>
      </c>
    </row>
    <row r="23" spans="1:13" x14ac:dyDescent="0.25">
      <c r="A23">
        <v>0.30499999999999999</v>
      </c>
      <c r="B23">
        <f>COUNTIFS(Table2[Ratio Pos], "&gt;="&amp;A23, Table2[Ratio Pos], "&lt;"&amp;A24)</f>
        <v>82</v>
      </c>
      <c r="C23">
        <f>COUNTIFS(Table2[Ratio Neg], "&gt;="&amp;A23, Table2[Ratio Neg], "&lt;"&amp;A24)</f>
        <v>0</v>
      </c>
      <c r="G23" s="29" t="s">
        <v>15</v>
      </c>
      <c r="H23">
        <f>H22/4000*100</f>
        <v>42.75</v>
      </c>
      <c r="K23" s="29" t="s">
        <v>15</v>
      </c>
      <c r="L23">
        <f>L22/4000*100</f>
        <v>82.974999999999994</v>
      </c>
    </row>
    <row r="24" spans="1:13" x14ac:dyDescent="0.25">
      <c r="A24">
        <v>0.31</v>
      </c>
      <c r="B24">
        <f>COUNTIFS(Table2[Ratio Pos], "&gt;="&amp;A24, Table2[Ratio Pos], "&lt;"&amp;A25)</f>
        <v>67</v>
      </c>
      <c r="C24">
        <f>COUNTIFS(Table2[Ratio Neg], "&gt;="&amp;A24, Table2[Ratio Neg], "&lt;"&amp;A25)</f>
        <v>0</v>
      </c>
    </row>
    <row r="25" spans="1:13" x14ac:dyDescent="0.25">
      <c r="A25">
        <v>0.315</v>
      </c>
      <c r="B25">
        <f>COUNTIFS(Table2[Ratio Pos], "&gt;="&amp;A25, Table2[Ratio Pos], "&lt;"&amp;A26)</f>
        <v>62</v>
      </c>
      <c r="C25">
        <f>COUNTIFS(Table2[Ratio Neg], "&gt;="&amp;A25, Table2[Ratio Neg], "&lt;"&amp;A26)</f>
        <v>0</v>
      </c>
      <c r="G25" s="13" t="s">
        <v>13</v>
      </c>
      <c r="K25" s="13" t="s">
        <v>13</v>
      </c>
    </row>
    <row r="26" spans="1:13" x14ac:dyDescent="0.25">
      <c r="A26">
        <v>0.32</v>
      </c>
      <c r="B26">
        <f>COUNTIFS(Table2[Ratio Pos], "&gt;="&amp;A26, Table2[Ratio Pos], "&lt;"&amp;A27)</f>
        <v>83</v>
      </c>
      <c r="C26">
        <f>COUNTIFS(Table2[Ratio Neg], "&gt;="&amp;A26, Table2[Ratio Neg], "&lt;"&amp;A27)</f>
        <v>0</v>
      </c>
      <c r="G26" s="29" t="s">
        <v>14</v>
      </c>
      <c r="H26">
        <f>COUNTIFS(Table2[Ratio Neg], "&gt;="&amp;H16, Table2[Ratio Neg], "&lt;="&amp;H17)</f>
        <v>2081</v>
      </c>
      <c r="K26" s="29" t="s">
        <v>14</v>
      </c>
      <c r="L26">
        <f>COUNTIFS(Table2[Local IntensStDev Neg], "&gt;="&amp;L16, Table2[Local IntensStDev Neg], "&lt;="&amp;L17)</f>
        <v>2442</v>
      </c>
    </row>
    <row r="27" spans="1:13" x14ac:dyDescent="0.25">
      <c r="A27">
        <v>0.32500000000000001</v>
      </c>
      <c r="B27">
        <f>COUNTIFS(Table2[Ratio Pos], "&gt;="&amp;A27, Table2[Ratio Pos], "&lt;"&amp;A28)</f>
        <v>87</v>
      </c>
      <c r="C27">
        <f>COUNTIFS(Table2[Ratio Neg], "&gt;="&amp;A27, Table2[Ratio Neg], "&lt;"&amp;A28)</f>
        <v>0</v>
      </c>
      <c r="G27" s="12" t="s">
        <v>15</v>
      </c>
      <c r="H27">
        <f>H26/4000*100</f>
        <v>52.024999999999999</v>
      </c>
      <c r="K27" s="12" t="s">
        <v>15</v>
      </c>
      <c r="L27">
        <f>L26/4000*100</f>
        <v>61.050000000000004</v>
      </c>
    </row>
    <row r="28" spans="1:13" x14ac:dyDescent="0.25">
      <c r="A28">
        <v>0.33</v>
      </c>
      <c r="B28">
        <f>COUNTIFS(Table2[Ratio Pos], "&gt;="&amp;A28, Table2[Ratio Pos], "&lt;"&amp;A29)</f>
        <v>93</v>
      </c>
      <c r="C28">
        <f>COUNTIFS(Table2[Ratio Neg], "&gt;="&amp;A28, Table2[Ratio Neg], "&lt;"&amp;A29)</f>
        <v>0</v>
      </c>
    </row>
    <row r="29" spans="1:13" x14ac:dyDescent="0.25">
      <c r="A29">
        <v>0.33500000000000002</v>
      </c>
      <c r="B29">
        <f>COUNTIFS(Table2[Ratio Pos], "&gt;="&amp;A29, Table2[Ratio Pos], "&lt;"&amp;A30)</f>
        <v>84</v>
      </c>
      <c r="C29">
        <f>COUNTIFS(Table2[Ratio Neg], "&gt;="&amp;A29, Table2[Ratio Neg], "&lt;"&amp;A30)</f>
        <v>0</v>
      </c>
    </row>
    <row r="30" spans="1:13" x14ac:dyDescent="0.25">
      <c r="A30">
        <v>0.34</v>
      </c>
      <c r="B30">
        <f>COUNTIFS(Table2[Ratio Pos], "&gt;="&amp;A30, Table2[Ratio Pos], "&lt;"&amp;A31)</f>
        <v>82</v>
      </c>
      <c r="C30">
        <f>COUNTIFS(Table2[Ratio Neg], "&gt;="&amp;A30, Table2[Ratio Neg], "&lt;"&amp;A31)</f>
        <v>0</v>
      </c>
      <c r="G30" s="13" t="s">
        <v>1</v>
      </c>
      <c r="K30" s="13" t="s">
        <v>1</v>
      </c>
    </row>
    <row r="31" spans="1:13" x14ac:dyDescent="0.25">
      <c r="A31">
        <v>0.34499999999999997</v>
      </c>
      <c r="B31">
        <f>COUNTIFS(Table2[Ratio Pos], "&gt;="&amp;A31, Table2[Ratio Pos], "&lt;"&amp;A32)</f>
        <v>96</v>
      </c>
      <c r="C31">
        <f>COUNTIFS(Table2[Ratio Neg], "&gt;="&amp;A31, Table2[Ratio Neg], "&lt;"&amp;A32)</f>
        <v>0</v>
      </c>
      <c r="G31" t="s">
        <v>14</v>
      </c>
      <c r="H31">
        <f>H22+H26</f>
        <v>3791</v>
      </c>
      <c r="K31" t="s">
        <v>14</v>
      </c>
      <c r="L31">
        <f>L22+L26</f>
        <v>5761</v>
      </c>
    </row>
    <row r="32" spans="1:13" x14ac:dyDescent="0.25">
      <c r="A32">
        <v>0.35</v>
      </c>
      <c r="B32">
        <f>COUNTIFS(Table2[Ratio Pos], "&gt;="&amp;A32, Table2[Ratio Pos], "&lt;"&amp;A33)</f>
        <v>83</v>
      </c>
      <c r="C32">
        <f>COUNTIFS(Table2[Ratio Neg], "&gt;="&amp;A32, Table2[Ratio Neg], "&lt;"&amp;A33)</f>
        <v>0</v>
      </c>
      <c r="G32" t="s">
        <v>15</v>
      </c>
      <c r="H32">
        <f>H31/8000*100</f>
        <v>47.387499999999996</v>
      </c>
      <c r="K32" t="s">
        <v>15</v>
      </c>
      <c r="L32">
        <f>L31/8000*100</f>
        <v>72.012500000000003</v>
      </c>
    </row>
    <row r="33" spans="1:22" x14ac:dyDescent="0.25">
      <c r="A33">
        <v>0.35499999999999998</v>
      </c>
      <c r="B33">
        <f>COUNTIFS(Table2[Ratio Pos], "&gt;="&amp;A33, Table2[Ratio Pos], "&lt;"&amp;A34)</f>
        <v>90</v>
      </c>
      <c r="C33">
        <f>COUNTIFS(Table2[Ratio Neg], "&gt;="&amp;A33, Table2[Ratio Neg], "&lt;"&amp;A34)</f>
        <v>0</v>
      </c>
    </row>
    <row r="34" spans="1:22" x14ac:dyDescent="0.25">
      <c r="A34">
        <v>0.36</v>
      </c>
      <c r="B34">
        <f>COUNTIFS(Table2[Ratio Pos], "&gt;="&amp;A34, Table2[Ratio Pos], "&lt;"&amp;A35)</f>
        <v>94</v>
      </c>
      <c r="C34">
        <f>COUNTIFS(Table2[Ratio Neg], "&gt;="&amp;A34, Table2[Ratio Neg], "&lt;"&amp;A35)</f>
        <v>0</v>
      </c>
    </row>
    <row r="35" spans="1:22" x14ac:dyDescent="0.25">
      <c r="A35">
        <v>0.36499999999999999</v>
      </c>
      <c r="B35">
        <f>COUNTIFS(Table2[Ratio Pos], "&gt;="&amp;A35, Table2[Ratio Pos], "&lt;"&amp;A36)</f>
        <v>113</v>
      </c>
      <c r="C35">
        <f>COUNTIFS(Table2[Ratio Neg], "&gt;="&amp;A35, Table2[Ratio Neg], "&lt;"&amp;A36)</f>
        <v>0</v>
      </c>
    </row>
    <row r="36" spans="1:22" x14ac:dyDescent="0.25">
      <c r="A36">
        <v>0.37</v>
      </c>
      <c r="B36">
        <f>COUNTIFS(Table2[Ratio Pos], "&gt;="&amp;A36, Table2[Ratio Pos], "&lt;"&amp;A37)</f>
        <v>89</v>
      </c>
      <c r="C36">
        <f>COUNTIFS(Table2[Ratio Neg], "&gt;="&amp;A36, Table2[Ratio Neg], "&lt;"&amp;A37)</f>
        <v>0</v>
      </c>
    </row>
    <row r="37" spans="1:22" ht="24" thickBot="1" x14ac:dyDescent="0.4">
      <c r="A37">
        <v>0.375</v>
      </c>
      <c r="B37">
        <f>COUNTIFS(Table2[Ratio Pos], "&gt;="&amp;A37, Table2[Ratio Pos], "&lt;"&amp;A38)</f>
        <v>82</v>
      </c>
      <c r="C37">
        <f>COUNTIFS(Table2[Ratio Neg], "&gt;="&amp;A37, Table2[Ratio Neg], "&lt;"&amp;A38)</f>
        <v>0</v>
      </c>
      <c r="G37" s="39" t="s">
        <v>18</v>
      </c>
      <c r="H37" s="39"/>
      <c r="I37" s="39"/>
      <c r="J37" s="39"/>
      <c r="K37" s="39"/>
      <c r="L37" s="39"/>
      <c r="M37" s="39"/>
      <c r="P37" s="39" t="s">
        <v>27</v>
      </c>
      <c r="Q37" s="39"/>
      <c r="R37" s="39"/>
      <c r="S37" s="39"/>
      <c r="T37" s="39"/>
      <c r="U37" s="39"/>
      <c r="V37" s="39"/>
    </row>
    <row r="38" spans="1:22" x14ac:dyDescent="0.25">
      <c r="A38">
        <v>0.38</v>
      </c>
      <c r="B38">
        <f>COUNTIFS(Table2[Ratio Pos], "&gt;="&amp;A38, Table2[Ratio Pos], "&lt;"&amp;A39)</f>
        <v>83</v>
      </c>
      <c r="C38">
        <f>COUNTIFS(Table2[Ratio Neg], "&gt;="&amp;A38, Table2[Ratio Neg], "&lt;"&amp;A39)</f>
        <v>0</v>
      </c>
    </row>
    <row r="39" spans="1:22" x14ac:dyDescent="0.25">
      <c r="A39">
        <v>0.38500000000000001</v>
      </c>
      <c r="B39">
        <f>COUNTIFS(Table2[Ratio Pos], "&gt;="&amp;A39, Table2[Ratio Pos], "&lt;"&amp;A40)</f>
        <v>75</v>
      </c>
      <c r="C39">
        <f>COUNTIFS(Table2[Ratio Neg], "&gt;="&amp;A39, Table2[Ratio Neg], "&lt;"&amp;A40)</f>
        <v>0</v>
      </c>
    </row>
    <row r="40" spans="1:22" ht="21" x14ac:dyDescent="0.35">
      <c r="A40">
        <v>0.39</v>
      </c>
      <c r="B40">
        <f>COUNTIFS(Table2[Ratio Pos], "&gt;="&amp;A40, Table2[Ratio Pos], "&lt;"&amp;A41)</f>
        <v>71</v>
      </c>
      <c r="C40">
        <f>COUNTIFS(Table2[Ratio Neg], "&gt;="&amp;A40, Table2[Ratio Neg], "&lt;"&amp;A41)</f>
        <v>0</v>
      </c>
      <c r="G40" s="40" t="s">
        <v>48</v>
      </c>
      <c r="H40" s="40"/>
      <c r="I40" s="40"/>
      <c r="K40" s="40" t="s">
        <v>25</v>
      </c>
      <c r="L40" s="40"/>
      <c r="M40" s="40"/>
      <c r="P40" s="40" t="s">
        <v>48</v>
      </c>
      <c r="Q40" s="40"/>
      <c r="R40" s="40"/>
      <c r="T40" s="40" t="s">
        <v>25</v>
      </c>
      <c r="U40" s="40"/>
      <c r="V40" s="40"/>
    </row>
    <row r="41" spans="1:22" x14ac:dyDescent="0.25">
      <c r="A41">
        <v>0.39500000000000002</v>
      </c>
      <c r="B41">
        <f>COUNTIFS(Table2[Ratio Pos], "&gt;="&amp;A41, Table2[Ratio Pos], "&lt;"&amp;A42)</f>
        <v>62</v>
      </c>
      <c r="C41">
        <f>COUNTIFS(Table2[Ratio Neg], "&gt;="&amp;A41, Table2[Ratio Neg], "&lt;"&amp;A42)</f>
        <v>1</v>
      </c>
    </row>
    <row r="42" spans="1:22" x14ac:dyDescent="0.25">
      <c r="A42">
        <v>0.4</v>
      </c>
      <c r="B42">
        <f>COUNTIFS(Table2[Ratio Pos], "&gt;="&amp;A42, Table2[Ratio Pos], "&lt;"&amp;A43)</f>
        <v>81</v>
      </c>
      <c r="C42">
        <f>COUNTIFS(Table2[Ratio Neg], "&gt;="&amp;A42, Table2[Ratio Neg], "&lt;"&amp;A43)</f>
        <v>0</v>
      </c>
      <c r="G42" t="s">
        <v>19</v>
      </c>
      <c r="H42" s="38">
        <f>AVERAGE(J5:K5)</f>
        <v>0.63108640683058925</v>
      </c>
      <c r="K42" t="s">
        <v>19</v>
      </c>
      <c r="L42" s="17" t="e">
        <f>AVERAGE(L5:M5)</f>
        <v>#DIV/0!</v>
      </c>
      <c r="P42" t="s">
        <v>19</v>
      </c>
      <c r="Q42" s="17">
        <f>AVERAGE(J7:K7)</f>
        <v>0.63718816580120419</v>
      </c>
      <c r="T42" t="s">
        <v>19</v>
      </c>
      <c r="U42" s="17" t="e">
        <f>AVERAGE(L7:M7)</f>
        <v>#DIV/0!</v>
      </c>
    </row>
    <row r="43" spans="1:22" x14ac:dyDescent="0.25">
      <c r="A43">
        <v>0.40500000000000003</v>
      </c>
      <c r="B43">
        <f>COUNTIFS(Table2[Ratio Pos], "&gt;="&amp;A43, Table2[Ratio Pos], "&lt;"&amp;A44)</f>
        <v>58</v>
      </c>
      <c r="C43">
        <f>COUNTIFS(Table2[Ratio Neg], "&gt;="&amp;A43, Table2[Ratio Neg], "&lt;"&amp;A44)</f>
        <v>0</v>
      </c>
    </row>
    <row r="44" spans="1:22" x14ac:dyDescent="0.25">
      <c r="A44">
        <v>0.41</v>
      </c>
      <c r="B44">
        <f>COUNTIFS(Table2[Ratio Pos], "&gt;="&amp;A44, Table2[Ratio Pos], "&lt;"&amp;A45)</f>
        <v>79</v>
      </c>
      <c r="C44">
        <f>COUNTIFS(Table2[Ratio Neg], "&gt;="&amp;A44, Table2[Ratio Neg], "&lt;"&amp;A45)</f>
        <v>0</v>
      </c>
      <c r="G44" t="s">
        <v>20</v>
      </c>
      <c r="H44">
        <f>COUNTIF(Table2[Ratio Neg], "&lt;"&amp;H42)</f>
        <v>88</v>
      </c>
      <c r="K44" t="s">
        <v>23</v>
      </c>
      <c r="L44">
        <f>COUNTIF(Table2[Local IntensStDev Neg], "&gt;"&amp;L42)</f>
        <v>0</v>
      </c>
      <c r="P44" t="s">
        <v>20</v>
      </c>
      <c r="Q44">
        <f>COUNTIF(Table2[Ratio Neg], "&lt;"&amp;Q42)</f>
        <v>95</v>
      </c>
      <c r="T44" t="s">
        <v>23</v>
      </c>
      <c r="U44">
        <f>COUNTIF(Table2[Local IntensStDev Neg], "&gt;"&amp;U42)</f>
        <v>0</v>
      </c>
    </row>
    <row r="45" spans="1:22" x14ac:dyDescent="0.25">
      <c r="A45">
        <v>0.41499999999999998</v>
      </c>
      <c r="B45">
        <f>COUNTIFS(Table2[Ratio Pos], "&gt;="&amp;A45, Table2[Ratio Pos], "&lt;"&amp;A46)</f>
        <v>71</v>
      </c>
      <c r="C45">
        <f>COUNTIFS(Table2[Ratio Neg], "&gt;="&amp;A45, Table2[Ratio Neg], "&lt;"&amp;A46)</f>
        <v>0</v>
      </c>
      <c r="G45" t="s">
        <v>21</v>
      </c>
      <c r="H45">
        <f>COUNTIF(Table2[Ratio Pos], "&gt;"&amp;H42)</f>
        <v>81</v>
      </c>
      <c r="K45" t="s">
        <v>24</v>
      </c>
      <c r="L45">
        <f>COUNTIF(Table2[Local IntensStDev Pos], "&lt;"&amp;L42)</f>
        <v>0</v>
      </c>
      <c r="P45" t="s">
        <v>21</v>
      </c>
      <c r="Q45">
        <f>COUNTIF(Table2[Ratio Pos], "&gt;"&amp;Q42)</f>
        <v>75</v>
      </c>
      <c r="T45" t="s">
        <v>24</v>
      </c>
      <c r="U45">
        <f>COUNTIF(Table2[Local IntensStDev Pos], "&lt;"&amp;U42)</f>
        <v>0</v>
      </c>
    </row>
    <row r="46" spans="1:22" x14ac:dyDescent="0.25">
      <c r="A46">
        <v>0.42</v>
      </c>
      <c r="B46">
        <f>COUNTIFS(Table2[Ratio Pos], "&gt;="&amp;A46, Table2[Ratio Pos], "&lt;"&amp;A47)</f>
        <v>79</v>
      </c>
      <c r="C46">
        <f>COUNTIFS(Table2[Ratio Neg], "&gt;="&amp;A46, Table2[Ratio Neg], "&lt;"&amp;A47)</f>
        <v>0</v>
      </c>
    </row>
    <row r="47" spans="1:22" x14ac:dyDescent="0.25">
      <c r="A47">
        <v>0.42499999999999999</v>
      </c>
      <c r="B47">
        <f>COUNTIFS(Table2[Ratio Pos], "&gt;="&amp;A47, Table2[Ratio Pos], "&lt;"&amp;A48)</f>
        <v>58</v>
      </c>
      <c r="C47">
        <f>COUNTIFS(Table2[Ratio Neg], "&gt;="&amp;A47, Table2[Ratio Neg], "&lt;"&amp;A48)</f>
        <v>0</v>
      </c>
    </row>
    <row r="48" spans="1:22" x14ac:dyDescent="0.25">
      <c r="A48">
        <v>0.43</v>
      </c>
      <c r="B48">
        <f>COUNTIFS(Table2[Ratio Pos], "&gt;="&amp;A48, Table2[Ratio Pos], "&lt;"&amp;A49)</f>
        <v>70</v>
      </c>
      <c r="C48">
        <f>COUNTIFS(Table2[Ratio Neg], "&gt;="&amp;A48, Table2[Ratio Neg], "&lt;"&amp;A49)</f>
        <v>0</v>
      </c>
      <c r="G48" t="s">
        <v>22</v>
      </c>
      <c r="K48" t="s">
        <v>22</v>
      </c>
      <c r="P48" t="s">
        <v>22</v>
      </c>
      <c r="T48" t="s">
        <v>22</v>
      </c>
    </row>
    <row r="49" spans="1:21" x14ac:dyDescent="0.25">
      <c r="A49">
        <v>0.435</v>
      </c>
      <c r="B49">
        <f>COUNTIFS(Table2[Ratio Pos], "&gt;="&amp;A49, Table2[Ratio Pos], "&lt;"&amp;A50)</f>
        <v>68</v>
      </c>
      <c r="C49">
        <f>COUNTIFS(Table2[Ratio Neg], "&gt;="&amp;A49, Table2[Ratio Neg], "&lt;"&amp;A50)</f>
        <v>0</v>
      </c>
      <c r="G49" s="29" t="s">
        <v>14</v>
      </c>
      <c r="H49">
        <f>SUM(H44:H45)</f>
        <v>169</v>
      </c>
      <c r="K49" s="29" t="s">
        <v>14</v>
      </c>
      <c r="L49">
        <f>SUM(L44:L45)</f>
        <v>0</v>
      </c>
      <c r="P49" s="29" t="s">
        <v>14</v>
      </c>
      <c r="Q49">
        <f>SUM(Q44:Q45)</f>
        <v>170</v>
      </c>
      <c r="T49" s="29" t="s">
        <v>14</v>
      </c>
      <c r="U49">
        <f>SUM(U44:U45)</f>
        <v>0</v>
      </c>
    </row>
    <row r="50" spans="1:21" x14ac:dyDescent="0.25">
      <c r="A50">
        <v>0.44</v>
      </c>
      <c r="B50">
        <f>COUNTIFS(Table2[Ratio Pos], "&gt;="&amp;A50, Table2[Ratio Pos], "&lt;"&amp;A51)</f>
        <v>64</v>
      </c>
      <c r="C50">
        <f>COUNTIFS(Table2[Ratio Neg], "&gt;="&amp;A50, Table2[Ratio Neg], "&lt;"&amp;A51)</f>
        <v>0</v>
      </c>
      <c r="G50" s="29" t="s">
        <v>15</v>
      </c>
      <c r="H50" s="37">
        <f>H49/8000*100</f>
        <v>2.1125000000000003</v>
      </c>
      <c r="K50" s="29" t="s">
        <v>15</v>
      </c>
      <c r="L50">
        <f>L49/8000*100</f>
        <v>0</v>
      </c>
      <c r="P50" s="29" t="s">
        <v>15</v>
      </c>
      <c r="Q50">
        <f>Q49/8000*100</f>
        <v>2.125</v>
      </c>
      <c r="T50" s="29" t="s">
        <v>15</v>
      </c>
      <c r="U50">
        <f>U49/8000*100</f>
        <v>0</v>
      </c>
    </row>
    <row r="51" spans="1:21" x14ac:dyDescent="0.25">
      <c r="A51">
        <v>0.44500000000000001</v>
      </c>
      <c r="B51">
        <f>COUNTIFS(Table2[Ratio Pos], "&gt;="&amp;A51, Table2[Ratio Pos], "&lt;"&amp;A52)</f>
        <v>54</v>
      </c>
      <c r="C51">
        <f>COUNTIFS(Table2[Ratio Neg], "&gt;="&amp;A51, Table2[Ratio Neg], "&lt;"&amp;A52)</f>
        <v>0</v>
      </c>
    </row>
    <row r="52" spans="1:21" x14ac:dyDescent="0.25">
      <c r="A52">
        <v>0.45</v>
      </c>
      <c r="B52">
        <f>COUNTIFS(Table2[Ratio Pos], "&gt;="&amp;A52, Table2[Ratio Pos], "&lt;"&amp;A53)</f>
        <v>61</v>
      </c>
      <c r="C52">
        <f>COUNTIFS(Table2[Ratio Neg], "&gt;="&amp;A52, Table2[Ratio Neg], "&lt;"&amp;A53)</f>
        <v>1</v>
      </c>
    </row>
    <row r="53" spans="1:21" x14ac:dyDescent="0.25">
      <c r="A53">
        <v>0.45500000000000002</v>
      </c>
      <c r="B53">
        <f>COUNTIFS(Table2[Ratio Pos], "&gt;="&amp;A53, Table2[Ratio Pos], "&lt;"&amp;A54)</f>
        <v>52</v>
      </c>
      <c r="C53">
        <f>COUNTIFS(Table2[Ratio Neg], "&gt;="&amp;A53, Table2[Ratio Neg], "&lt;"&amp;A54)</f>
        <v>0</v>
      </c>
    </row>
    <row r="54" spans="1:21" x14ac:dyDescent="0.25">
      <c r="A54">
        <v>0.46</v>
      </c>
      <c r="B54">
        <f>COUNTIFS(Table2[Ratio Pos], "&gt;="&amp;A54, Table2[Ratio Pos], "&lt;"&amp;A55)</f>
        <v>55</v>
      </c>
      <c r="C54">
        <f>COUNTIFS(Table2[Ratio Neg], "&gt;="&amp;A54, Table2[Ratio Neg], "&lt;"&amp;A55)</f>
        <v>1</v>
      </c>
      <c r="N54" t="s">
        <v>49</v>
      </c>
      <c r="P54" t="s">
        <v>19</v>
      </c>
      <c r="Q54" s="17">
        <f>AVERAGE(J7:K7)-1</f>
        <v>-0.36281183419879581</v>
      </c>
    </row>
    <row r="55" spans="1:21" x14ac:dyDescent="0.25">
      <c r="A55">
        <v>0.46500000000000002</v>
      </c>
      <c r="B55">
        <f>COUNTIFS(Table2[Ratio Pos], "&gt;="&amp;A55, Table2[Ratio Pos], "&lt;"&amp;A56)</f>
        <v>64</v>
      </c>
      <c r="C55">
        <f>COUNTIFS(Table2[Ratio Neg], "&gt;="&amp;A55, Table2[Ratio Neg], "&lt;"&amp;A56)</f>
        <v>4</v>
      </c>
    </row>
    <row r="56" spans="1:21" x14ac:dyDescent="0.25">
      <c r="A56">
        <v>0.47</v>
      </c>
      <c r="B56">
        <f>COUNTIFS(Table2[Ratio Pos], "&gt;="&amp;A56, Table2[Ratio Pos], "&lt;"&amp;A57)</f>
        <v>45</v>
      </c>
      <c r="C56">
        <f>COUNTIFS(Table2[Ratio Neg], "&gt;="&amp;A56, Table2[Ratio Neg], "&lt;"&amp;A57)</f>
        <v>1</v>
      </c>
      <c r="P56" t="s">
        <v>23</v>
      </c>
      <c r="Q56">
        <f>COUNTIF(Table2[Local GradMean Neg], "&gt;"&amp;Q54)</f>
        <v>4000</v>
      </c>
    </row>
    <row r="57" spans="1:21" x14ac:dyDescent="0.25">
      <c r="A57">
        <v>0.47499999999999998</v>
      </c>
      <c r="B57">
        <f>COUNTIFS(Table2[Ratio Pos], "&gt;="&amp;A57, Table2[Ratio Pos], "&lt;"&amp;A58)</f>
        <v>47</v>
      </c>
      <c r="C57">
        <f>COUNTIFS(Table2[Ratio Neg], "&gt;="&amp;A57, Table2[Ratio Neg], "&lt;"&amp;A58)</f>
        <v>1</v>
      </c>
      <c r="P57" t="s">
        <v>24</v>
      </c>
      <c r="Q57">
        <f>COUNTIF(Table2[Local GradMean Pos], "&lt;"&amp;Q54)</f>
        <v>0</v>
      </c>
    </row>
    <row r="58" spans="1:21" x14ac:dyDescent="0.25">
      <c r="A58">
        <v>0.48</v>
      </c>
      <c r="B58">
        <f>COUNTIFS(Table2[Ratio Pos], "&gt;="&amp;A58, Table2[Ratio Pos], "&lt;"&amp;A59)</f>
        <v>37</v>
      </c>
      <c r="C58">
        <f>COUNTIFS(Table2[Ratio Neg], "&gt;="&amp;A58, Table2[Ratio Neg], "&lt;"&amp;A59)</f>
        <v>1</v>
      </c>
    </row>
    <row r="59" spans="1:21" x14ac:dyDescent="0.25">
      <c r="A59">
        <v>0.48499999999999999</v>
      </c>
      <c r="B59">
        <f>COUNTIFS(Table2[Ratio Pos], "&gt;="&amp;A59, Table2[Ratio Pos], "&lt;"&amp;A60)</f>
        <v>51</v>
      </c>
      <c r="C59">
        <f>COUNTIFS(Table2[Ratio Neg], "&gt;="&amp;A59, Table2[Ratio Neg], "&lt;"&amp;A60)</f>
        <v>1</v>
      </c>
    </row>
    <row r="60" spans="1:21" x14ac:dyDescent="0.25">
      <c r="A60">
        <v>0.49</v>
      </c>
      <c r="B60">
        <f>COUNTIFS(Table2[Ratio Pos], "&gt;="&amp;A60, Table2[Ratio Pos], "&lt;"&amp;A61)</f>
        <v>34</v>
      </c>
      <c r="C60">
        <f>COUNTIFS(Table2[Ratio Neg], "&gt;="&amp;A60, Table2[Ratio Neg], "&lt;"&amp;A61)</f>
        <v>0</v>
      </c>
      <c r="P60" t="s">
        <v>22</v>
      </c>
    </row>
    <row r="61" spans="1:21" x14ac:dyDescent="0.25">
      <c r="A61">
        <v>0.495</v>
      </c>
      <c r="B61">
        <f>COUNTIFS(Table2[Ratio Pos], "&gt;="&amp;A61, Table2[Ratio Pos], "&lt;"&amp;A62)</f>
        <v>32</v>
      </c>
      <c r="C61">
        <f>COUNTIFS(Table2[Ratio Neg], "&gt;="&amp;A61, Table2[Ratio Neg], "&lt;"&amp;A62)</f>
        <v>3</v>
      </c>
      <c r="P61" s="29" t="s">
        <v>14</v>
      </c>
      <c r="Q61">
        <f>SUM(Q56:Q57)</f>
        <v>4000</v>
      </c>
    </row>
    <row r="62" spans="1:21" x14ac:dyDescent="0.25">
      <c r="A62">
        <v>0.5</v>
      </c>
      <c r="B62">
        <f>COUNTIFS(Table2[Ratio Pos], "&gt;="&amp;A62, Table2[Ratio Pos], "&lt;"&amp;A63)</f>
        <v>28</v>
      </c>
      <c r="C62">
        <f>COUNTIFS(Table2[Ratio Neg], "&gt;="&amp;A62, Table2[Ratio Neg], "&lt;"&amp;A63)</f>
        <v>2</v>
      </c>
      <c r="P62" s="29" t="s">
        <v>15</v>
      </c>
      <c r="Q62">
        <f>Q61/8000*100</f>
        <v>50</v>
      </c>
    </row>
    <row r="63" spans="1:21" x14ac:dyDescent="0.25">
      <c r="A63">
        <v>0.505</v>
      </c>
      <c r="B63">
        <f>COUNTIFS(Table2[Ratio Pos], "&gt;="&amp;A63, Table2[Ratio Pos], "&lt;"&amp;A64)</f>
        <v>26</v>
      </c>
      <c r="C63">
        <f>COUNTIFS(Table2[Ratio Neg], "&gt;="&amp;A63, Table2[Ratio Neg], "&lt;"&amp;A64)</f>
        <v>0</v>
      </c>
    </row>
    <row r="64" spans="1:21" x14ac:dyDescent="0.25">
      <c r="A64">
        <v>0.51</v>
      </c>
      <c r="B64">
        <f>COUNTIFS(Table2[Ratio Pos], "&gt;="&amp;A64, Table2[Ratio Pos], "&lt;"&amp;A65)</f>
        <v>34</v>
      </c>
      <c r="C64">
        <f>COUNTIFS(Table2[Ratio Neg], "&gt;="&amp;A64, Table2[Ratio Neg], "&lt;"&amp;A65)</f>
        <v>0</v>
      </c>
    </row>
    <row r="65" spans="1:3" x14ac:dyDescent="0.25">
      <c r="A65">
        <v>0.51500000000000001</v>
      </c>
      <c r="B65">
        <f>COUNTIFS(Table2[Ratio Pos], "&gt;="&amp;A65, Table2[Ratio Pos], "&lt;"&amp;A66)</f>
        <v>24</v>
      </c>
      <c r="C65">
        <f>COUNTIFS(Table2[Ratio Neg], "&gt;="&amp;A65, Table2[Ratio Neg], "&lt;"&amp;A66)</f>
        <v>0</v>
      </c>
    </row>
    <row r="66" spans="1:3" x14ac:dyDescent="0.25">
      <c r="A66">
        <v>0.52</v>
      </c>
      <c r="B66">
        <f>COUNTIFS(Table2[Ratio Pos], "&gt;="&amp;A66, Table2[Ratio Pos], "&lt;"&amp;A67)</f>
        <v>24</v>
      </c>
      <c r="C66">
        <f>COUNTIFS(Table2[Ratio Neg], "&gt;="&amp;A66, Table2[Ratio Neg], "&lt;"&amp;A67)</f>
        <v>0</v>
      </c>
    </row>
    <row r="67" spans="1:3" x14ac:dyDescent="0.25">
      <c r="A67">
        <v>0.52500000000000002</v>
      </c>
      <c r="B67">
        <f>COUNTIFS(Table2[Ratio Pos], "&gt;="&amp;A67, Table2[Ratio Pos], "&lt;"&amp;A68)</f>
        <v>25</v>
      </c>
      <c r="C67">
        <f>COUNTIFS(Table2[Ratio Neg], "&gt;="&amp;A67, Table2[Ratio Neg], "&lt;"&amp;A68)</f>
        <v>1</v>
      </c>
    </row>
    <row r="68" spans="1:3" x14ac:dyDescent="0.25">
      <c r="A68">
        <v>0.53</v>
      </c>
      <c r="B68">
        <f>COUNTIFS(Table2[Ratio Pos], "&gt;="&amp;A68, Table2[Ratio Pos], "&lt;"&amp;A69)</f>
        <v>23</v>
      </c>
      <c r="C68">
        <f>COUNTIFS(Table2[Ratio Neg], "&gt;="&amp;A68, Table2[Ratio Neg], "&lt;"&amp;A69)</f>
        <v>1</v>
      </c>
    </row>
    <row r="69" spans="1:3" x14ac:dyDescent="0.25">
      <c r="A69">
        <v>0.53500000000000003</v>
      </c>
      <c r="B69">
        <f>COUNTIFS(Table2[Ratio Pos], "&gt;="&amp;A69, Table2[Ratio Pos], "&lt;"&amp;A70)</f>
        <v>20</v>
      </c>
      <c r="C69">
        <f>COUNTIFS(Table2[Ratio Neg], "&gt;="&amp;A69, Table2[Ratio Neg], "&lt;"&amp;A70)</f>
        <v>4</v>
      </c>
    </row>
    <row r="70" spans="1:3" x14ac:dyDescent="0.25">
      <c r="A70">
        <v>0.54</v>
      </c>
      <c r="B70">
        <f>COUNTIFS(Table2[Ratio Pos], "&gt;="&amp;A70, Table2[Ratio Pos], "&lt;"&amp;A71)</f>
        <v>16</v>
      </c>
      <c r="C70">
        <f>COUNTIFS(Table2[Ratio Neg], "&gt;="&amp;A70, Table2[Ratio Neg], "&lt;"&amp;A71)</f>
        <v>1</v>
      </c>
    </row>
    <row r="71" spans="1:3" x14ac:dyDescent="0.25">
      <c r="A71">
        <v>0.54500000000000004</v>
      </c>
      <c r="B71">
        <f>COUNTIFS(Table2[Ratio Pos], "&gt;="&amp;A71, Table2[Ratio Pos], "&lt;"&amp;A72)</f>
        <v>13</v>
      </c>
      <c r="C71">
        <f>COUNTIFS(Table2[Ratio Neg], "&gt;="&amp;A71, Table2[Ratio Neg], "&lt;"&amp;A72)</f>
        <v>1</v>
      </c>
    </row>
    <row r="72" spans="1:3" x14ac:dyDescent="0.25">
      <c r="A72">
        <v>0.55000000000000004</v>
      </c>
      <c r="B72">
        <f>COUNTIFS(Table2[Ratio Pos], "&gt;="&amp;A72, Table2[Ratio Pos], "&lt;"&amp;A73)</f>
        <v>13</v>
      </c>
      <c r="C72">
        <f>COUNTIFS(Table2[Ratio Neg], "&gt;="&amp;A72, Table2[Ratio Neg], "&lt;"&amp;A73)</f>
        <v>2</v>
      </c>
    </row>
    <row r="73" spans="1:3" x14ac:dyDescent="0.25">
      <c r="A73">
        <v>0.55500000000000005</v>
      </c>
      <c r="B73">
        <f>COUNTIFS(Table2[Ratio Pos], "&gt;="&amp;A73, Table2[Ratio Pos], "&lt;"&amp;A74)</f>
        <v>16</v>
      </c>
      <c r="C73">
        <f>COUNTIFS(Table2[Ratio Neg], "&gt;="&amp;A73, Table2[Ratio Neg], "&lt;"&amp;A74)</f>
        <v>2</v>
      </c>
    </row>
    <row r="74" spans="1:3" x14ac:dyDescent="0.25">
      <c r="A74">
        <v>0.56000000000000005</v>
      </c>
      <c r="B74">
        <f>COUNTIFS(Table2[Ratio Pos], "&gt;="&amp;A74, Table2[Ratio Pos], "&lt;"&amp;A75)</f>
        <v>25</v>
      </c>
      <c r="C74">
        <f>COUNTIFS(Table2[Ratio Neg], "&gt;="&amp;A74, Table2[Ratio Neg], "&lt;"&amp;A75)</f>
        <v>2</v>
      </c>
    </row>
    <row r="75" spans="1:3" x14ac:dyDescent="0.25">
      <c r="A75">
        <v>0.56499999999999995</v>
      </c>
      <c r="B75">
        <f>COUNTIFS(Table2[Ratio Pos], "&gt;="&amp;A75, Table2[Ratio Pos], "&lt;"&amp;A76)</f>
        <v>30</v>
      </c>
      <c r="C75">
        <f>COUNTIFS(Table2[Ratio Neg], "&gt;="&amp;A75, Table2[Ratio Neg], "&lt;"&amp;A76)</f>
        <v>2</v>
      </c>
    </row>
    <row r="76" spans="1:3" x14ac:dyDescent="0.25">
      <c r="A76">
        <v>0.56999999999999995</v>
      </c>
      <c r="B76">
        <f>COUNTIFS(Table2[Ratio Pos], "&gt;="&amp;A76, Table2[Ratio Pos], "&lt;"&amp;A77)</f>
        <v>18</v>
      </c>
      <c r="C76">
        <f>COUNTIFS(Table2[Ratio Neg], "&gt;="&amp;A76, Table2[Ratio Neg], "&lt;"&amp;A77)</f>
        <v>3</v>
      </c>
    </row>
    <row r="77" spans="1:3" x14ac:dyDescent="0.25">
      <c r="A77">
        <v>0.57499999999999996</v>
      </c>
      <c r="B77">
        <f>COUNTIFS(Table2[Ratio Pos], "&gt;="&amp;A77, Table2[Ratio Pos], "&lt;"&amp;A78)</f>
        <v>10</v>
      </c>
      <c r="C77">
        <f>COUNTIFS(Table2[Ratio Neg], "&gt;="&amp;A77, Table2[Ratio Neg], "&lt;"&amp;A78)</f>
        <v>6</v>
      </c>
    </row>
    <row r="78" spans="1:3" x14ac:dyDescent="0.25">
      <c r="A78">
        <v>0.57999999999999996</v>
      </c>
      <c r="B78">
        <f>COUNTIFS(Table2[Ratio Pos], "&gt;="&amp;A78, Table2[Ratio Pos], "&lt;"&amp;A79)</f>
        <v>20</v>
      </c>
      <c r="C78">
        <f>COUNTIFS(Table2[Ratio Neg], "&gt;="&amp;A78, Table2[Ratio Neg], "&lt;"&amp;A79)</f>
        <v>2</v>
      </c>
    </row>
    <row r="79" spans="1:3" x14ac:dyDescent="0.25">
      <c r="A79">
        <v>0.58499999999999996</v>
      </c>
      <c r="B79">
        <f>COUNTIFS(Table2[Ratio Pos], "&gt;="&amp;A79, Table2[Ratio Pos], "&lt;"&amp;A80)</f>
        <v>11</v>
      </c>
      <c r="C79">
        <f>COUNTIFS(Table2[Ratio Neg], "&gt;="&amp;A79, Table2[Ratio Neg], "&lt;"&amp;A80)</f>
        <v>6</v>
      </c>
    </row>
    <row r="80" spans="1:3" x14ac:dyDescent="0.25">
      <c r="A80">
        <v>0.59</v>
      </c>
      <c r="B80">
        <f>COUNTIFS(Table2[Ratio Pos], "&gt;="&amp;A80, Table2[Ratio Pos], "&lt;"&amp;A81)</f>
        <v>6</v>
      </c>
      <c r="C80">
        <f>COUNTIFS(Table2[Ratio Neg], "&gt;="&amp;A80, Table2[Ratio Neg], "&lt;"&amp;A81)</f>
        <v>6</v>
      </c>
    </row>
    <row r="81" spans="1:3" x14ac:dyDescent="0.25">
      <c r="A81">
        <v>0.59499999999999997</v>
      </c>
      <c r="B81">
        <f>COUNTIFS(Table2[Ratio Pos], "&gt;="&amp;A81, Table2[Ratio Pos], "&lt;"&amp;A82)</f>
        <v>10</v>
      </c>
      <c r="C81">
        <f>COUNTIFS(Table2[Ratio Neg], "&gt;="&amp;A81, Table2[Ratio Neg], "&lt;"&amp;A82)</f>
        <v>3</v>
      </c>
    </row>
    <row r="82" spans="1:3" x14ac:dyDescent="0.25">
      <c r="A82">
        <v>0.6</v>
      </c>
      <c r="B82">
        <f>COUNTIFS(Table2[Ratio Pos], "&gt;="&amp;A82, Table2[Ratio Pos], "&lt;"&amp;A83)</f>
        <v>8</v>
      </c>
      <c r="C82">
        <f>COUNTIFS(Table2[Ratio Neg], "&gt;="&amp;A82, Table2[Ratio Neg], "&lt;"&amp;A83)</f>
        <v>4</v>
      </c>
    </row>
    <row r="83" spans="1:3" x14ac:dyDescent="0.25">
      <c r="A83">
        <v>0.60499999999999998</v>
      </c>
      <c r="B83">
        <f>COUNTIFS(Table2[Ratio Pos], "&gt;="&amp;A83, Table2[Ratio Pos], "&lt;"&amp;A84)</f>
        <v>9</v>
      </c>
      <c r="C83">
        <f>COUNTIFS(Table2[Ratio Neg], "&gt;="&amp;A83, Table2[Ratio Neg], "&lt;"&amp;A84)</f>
        <v>3</v>
      </c>
    </row>
    <row r="84" spans="1:3" x14ac:dyDescent="0.25">
      <c r="A84">
        <v>0.61</v>
      </c>
      <c r="B84">
        <f>COUNTIFS(Table2[Ratio Pos], "&gt;="&amp;A84, Table2[Ratio Pos], "&lt;"&amp;A85)</f>
        <v>9</v>
      </c>
      <c r="C84">
        <f>COUNTIFS(Table2[Ratio Neg], "&gt;="&amp;A84, Table2[Ratio Neg], "&lt;"&amp;A85)</f>
        <v>5</v>
      </c>
    </row>
    <row r="85" spans="1:3" x14ac:dyDescent="0.25">
      <c r="A85">
        <v>0.61499999999999999</v>
      </c>
      <c r="B85">
        <f>COUNTIFS(Table2[Ratio Pos], "&gt;="&amp;A85, Table2[Ratio Pos], "&lt;"&amp;A86)</f>
        <v>8</v>
      </c>
      <c r="C85">
        <f>COUNTIFS(Table2[Ratio Neg], "&gt;="&amp;A85, Table2[Ratio Neg], "&lt;"&amp;A86)</f>
        <v>7</v>
      </c>
    </row>
    <row r="86" spans="1:3" x14ac:dyDescent="0.25">
      <c r="A86">
        <v>0.62</v>
      </c>
      <c r="B86">
        <f>COUNTIFS(Table2[Ratio Pos], "&gt;="&amp;A86, Table2[Ratio Pos], "&lt;"&amp;A87)</f>
        <v>8</v>
      </c>
      <c r="C86">
        <f>COUNTIFS(Table2[Ratio Neg], "&gt;="&amp;A86, Table2[Ratio Neg], "&lt;"&amp;A87)</f>
        <v>5</v>
      </c>
    </row>
    <row r="87" spans="1:3" x14ac:dyDescent="0.25">
      <c r="A87">
        <v>0.625</v>
      </c>
      <c r="B87">
        <f>COUNTIFS(Table2[Ratio Pos], "&gt;="&amp;A87, Table2[Ratio Pos], "&lt;"&amp;A88)</f>
        <v>8</v>
      </c>
      <c r="C87">
        <f>COUNTIFS(Table2[Ratio Neg], "&gt;="&amp;A87, Table2[Ratio Neg], "&lt;"&amp;A88)</f>
        <v>2</v>
      </c>
    </row>
    <row r="88" spans="1:3" x14ac:dyDescent="0.25">
      <c r="A88">
        <v>0.63</v>
      </c>
      <c r="B88">
        <f>COUNTIFS(Table2[Ratio Pos], "&gt;="&amp;A88, Table2[Ratio Pos], "&lt;"&amp;A89)</f>
        <v>4</v>
      </c>
      <c r="C88">
        <f>COUNTIFS(Table2[Ratio Neg], "&gt;="&amp;A88, Table2[Ratio Neg], "&lt;"&amp;A89)</f>
        <v>5</v>
      </c>
    </row>
    <row r="89" spans="1:3" x14ac:dyDescent="0.25">
      <c r="A89">
        <v>0.63500000000000001</v>
      </c>
      <c r="B89">
        <f>COUNTIFS(Table2[Ratio Pos], "&gt;="&amp;A89, Table2[Ratio Pos], "&lt;"&amp;A90)</f>
        <v>8</v>
      </c>
      <c r="C89">
        <f>COUNTIFS(Table2[Ratio Neg], "&gt;="&amp;A89, Table2[Ratio Neg], "&lt;"&amp;A90)</f>
        <v>8</v>
      </c>
    </row>
    <row r="90" spans="1:3" x14ac:dyDescent="0.25">
      <c r="A90">
        <v>0.64</v>
      </c>
      <c r="B90">
        <f>COUNTIFS(Table2[Ratio Pos], "&gt;="&amp;A90, Table2[Ratio Pos], "&lt;"&amp;A91)</f>
        <v>7</v>
      </c>
      <c r="C90">
        <f>COUNTIFS(Table2[Ratio Neg], "&gt;="&amp;A90, Table2[Ratio Neg], "&lt;"&amp;A91)</f>
        <v>8</v>
      </c>
    </row>
    <row r="91" spans="1:3" x14ac:dyDescent="0.25">
      <c r="A91">
        <v>0.64500000000000002</v>
      </c>
      <c r="B91">
        <f>COUNTIFS(Table2[Ratio Pos], "&gt;="&amp;A91, Table2[Ratio Pos], "&lt;"&amp;A92)</f>
        <v>7</v>
      </c>
      <c r="C91">
        <f>COUNTIFS(Table2[Ratio Neg], "&gt;="&amp;A91, Table2[Ratio Neg], "&lt;"&amp;A92)</f>
        <v>12</v>
      </c>
    </row>
    <row r="92" spans="1:3" x14ac:dyDescent="0.25">
      <c r="A92">
        <v>0.65</v>
      </c>
      <c r="B92">
        <f>COUNTIFS(Table2[Ratio Pos], "&gt;="&amp;A92, Table2[Ratio Pos], "&lt;"&amp;A93)</f>
        <v>6</v>
      </c>
      <c r="C92">
        <f>COUNTIFS(Table2[Ratio Neg], "&gt;="&amp;A92, Table2[Ratio Neg], "&lt;"&amp;A93)</f>
        <v>7</v>
      </c>
    </row>
    <row r="93" spans="1:3" x14ac:dyDescent="0.25">
      <c r="A93">
        <v>0.65500000000000003</v>
      </c>
      <c r="B93">
        <f>COUNTIFS(Table2[Ratio Pos], "&gt;="&amp;A93, Table2[Ratio Pos], "&lt;"&amp;A94)</f>
        <v>10</v>
      </c>
      <c r="C93">
        <f>COUNTIFS(Table2[Ratio Neg], "&gt;="&amp;A93, Table2[Ratio Neg], "&lt;"&amp;A94)</f>
        <v>9</v>
      </c>
    </row>
    <row r="94" spans="1:3" x14ac:dyDescent="0.25">
      <c r="A94">
        <v>0.66</v>
      </c>
      <c r="B94">
        <f>COUNTIFS(Table2[Ratio Pos], "&gt;="&amp;A94, Table2[Ratio Pos], "&lt;"&amp;A95)</f>
        <v>1</v>
      </c>
      <c r="C94">
        <f>COUNTIFS(Table2[Ratio Neg], "&gt;="&amp;A94, Table2[Ratio Neg], "&lt;"&amp;A95)</f>
        <v>13</v>
      </c>
    </row>
    <row r="95" spans="1:3" x14ac:dyDescent="0.25">
      <c r="A95">
        <v>0.66500000000000004</v>
      </c>
      <c r="B95">
        <f>COUNTIFS(Table2[Ratio Pos], "&gt;="&amp;A95, Table2[Ratio Pos], "&lt;"&amp;A96)</f>
        <v>2</v>
      </c>
      <c r="C95">
        <f>COUNTIFS(Table2[Ratio Neg], "&gt;="&amp;A95, Table2[Ratio Neg], "&lt;"&amp;A96)</f>
        <v>11</v>
      </c>
    </row>
    <row r="96" spans="1:3" x14ac:dyDescent="0.25">
      <c r="A96">
        <v>0.67</v>
      </c>
      <c r="B96">
        <f>COUNTIFS(Table2[Ratio Pos], "&gt;="&amp;A96, Table2[Ratio Pos], "&lt;"&amp;A97)</f>
        <v>3</v>
      </c>
      <c r="C96">
        <f>COUNTIFS(Table2[Ratio Neg], "&gt;="&amp;A96, Table2[Ratio Neg], "&lt;"&amp;A97)</f>
        <v>7</v>
      </c>
    </row>
    <row r="97" spans="1:3" x14ac:dyDescent="0.25">
      <c r="A97">
        <v>0.67500000000000004</v>
      </c>
      <c r="B97">
        <f>COUNTIFS(Table2[Ratio Pos], "&gt;="&amp;A97, Table2[Ratio Pos], "&lt;"&amp;A98)</f>
        <v>3</v>
      </c>
      <c r="C97">
        <f>COUNTIFS(Table2[Ratio Neg], "&gt;="&amp;A97, Table2[Ratio Neg], "&lt;"&amp;A98)</f>
        <v>9</v>
      </c>
    </row>
    <row r="98" spans="1:3" x14ac:dyDescent="0.25">
      <c r="A98">
        <v>0.68</v>
      </c>
      <c r="B98">
        <f>COUNTIFS(Table2[Ratio Pos], "&gt;="&amp;A98, Table2[Ratio Pos], "&lt;"&amp;A99)</f>
        <v>1</v>
      </c>
      <c r="C98">
        <f>COUNTIFS(Table2[Ratio Neg], "&gt;="&amp;A98, Table2[Ratio Neg], "&lt;"&amp;A99)</f>
        <v>15</v>
      </c>
    </row>
    <row r="99" spans="1:3" x14ac:dyDescent="0.25">
      <c r="A99">
        <v>0.68500000000000005</v>
      </c>
      <c r="B99">
        <f>COUNTIFS(Table2[Ratio Pos], "&gt;="&amp;A99, Table2[Ratio Pos], "&lt;"&amp;A100)</f>
        <v>1</v>
      </c>
      <c r="C99">
        <f>COUNTIFS(Table2[Ratio Neg], "&gt;="&amp;A99, Table2[Ratio Neg], "&lt;"&amp;A100)</f>
        <v>7</v>
      </c>
    </row>
    <row r="100" spans="1:3" x14ac:dyDescent="0.25">
      <c r="A100">
        <v>0.69</v>
      </c>
      <c r="B100">
        <f>COUNTIFS(Table2[Ratio Pos], "&gt;="&amp;A100, Table2[Ratio Pos], "&lt;"&amp;A101)</f>
        <v>0</v>
      </c>
      <c r="C100">
        <f>COUNTIFS(Table2[Ratio Neg], "&gt;="&amp;A100, Table2[Ratio Neg], "&lt;"&amp;A101)</f>
        <v>14</v>
      </c>
    </row>
    <row r="101" spans="1:3" x14ac:dyDescent="0.25">
      <c r="A101">
        <v>0.69499999999999995</v>
      </c>
      <c r="B101">
        <f>COUNTIFS(Table2[Ratio Pos], "&gt;="&amp;A101, Table2[Ratio Pos], "&lt;"&amp;A102)</f>
        <v>1</v>
      </c>
      <c r="C101">
        <f>COUNTIFS(Table2[Ratio Neg], "&gt;="&amp;A101, Table2[Ratio Neg], "&lt;"&amp;A102)</f>
        <v>9</v>
      </c>
    </row>
    <row r="102" spans="1:3" x14ac:dyDescent="0.25">
      <c r="A102">
        <v>0.7</v>
      </c>
      <c r="B102">
        <f>COUNTIFS(Table2[Ratio Pos], "&gt;="&amp;A102, Table2[Ratio Pos], "&lt;"&amp;A103)</f>
        <v>3</v>
      </c>
      <c r="C102">
        <f>COUNTIFS(Table2[Ratio Neg], "&gt;="&amp;A102, Table2[Ratio Neg], "&lt;"&amp;A103)</f>
        <v>13</v>
      </c>
    </row>
    <row r="103" spans="1:3" x14ac:dyDescent="0.25">
      <c r="A103">
        <v>0.70499999999999996</v>
      </c>
      <c r="B103">
        <f>COUNTIFS(Table2[Ratio Pos], "&gt;="&amp;A103, Table2[Ratio Pos], "&lt;"&amp;A104)</f>
        <v>1</v>
      </c>
      <c r="C103">
        <f>COUNTIFS(Table2[Ratio Neg], "&gt;="&amp;A103, Table2[Ratio Neg], "&lt;"&amp;A104)</f>
        <v>15</v>
      </c>
    </row>
    <row r="104" spans="1:3" x14ac:dyDescent="0.25">
      <c r="A104">
        <v>0.71</v>
      </c>
      <c r="B104">
        <f>COUNTIFS(Table2[Ratio Pos], "&gt;="&amp;A104, Table2[Ratio Pos], "&lt;"&amp;A105)</f>
        <v>2</v>
      </c>
      <c r="C104">
        <f>COUNTIFS(Table2[Ratio Neg], "&gt;="&amp;A104, Table2[Ratio Neg], "&lt;"&amp;A105)</f>
        <v>12</v>
      </c>
    </row>
    <row r="105" spans="1:3" x14ac:dyDescent="0.25">
      <c r="A105">
        <v>0.71499999999999997</v>
      </c>
      <c r="B105">
        <f>COUNTIFS(Table2[Ratio Pos], "&gt;="&amp;A105, Table2[Ratio Pos], "&lt;"&amp;A106)</f>
        <v>1</v>
      </c>
      <c r="C105">
        <f>COUNTIFS(Table2[Ratio Neg], "&gt;="&amp;A105, Table2[Ratio Neg], "&lt;"&amp;A106)</f>
        <v>16</v>
      </c>
    </row>
    <row r="106" spans="1:3" x14ac:dyDescent="0.25">
      <c r="A106">
        <v>0.72</v>
      </c>
      <c r="B106">
        <f>COUNTIFS(Table2[Ratio Pos], "&gt;="&amp;A106, Table2[Ratio Pos], "&lt;"&amp;A107)</f>
        <v>1</v>
      </c>
      <c r="C106">
        <f>COUNTIFS(Table2[Ratio Neg], "&gt;="&amp;A106, Table2[Ratio Neg], "&lt;"&amp;A107)</f>
        <v>14</v>
      </c>
    </row>
    <row r="107" spans="1:3" x14ac:dyDescent="0.25">
      <c r="A107">
        <v>0.72499999999999998</v>
      </c>
      <c r="B107">
        <f>COUNTIFS(Table2[Ratio Pos], "&gt;="&amp;A107, Table2[Ratio Pos], "&lt;"&amp;A108)</f>
        <v>2</v>
      </c>
      <c r="C107">
        <f>COUNTIFS(Table2[Ratio Neg], "&gt;="&amp;A107, Table2[Ratio Neg], "&lt;"&amp;A108)</f>
        <v>30</v>
      </c>
    </row>
    <row r="108" spans="1:3" x14ac:dyDescent="0.25">
      <c r="A108">
        <v>0.73</v>
      </c>
      <c r="B108">
        <f>COUNTIFS(Table2[Ratio Pos], "&gt;="&amp;A108, Table2[Ratio Pos], "&lt;"&amp;A109)</f>
        <v>2</v>
      </c>
      <c r="C108">
        <f>COUNTIFS(Table2[Ratio Neg], "&gt;="&amp;A108, Table2[Ratio Neg], "&lt;"&amp;A109)</f>
        <v>18</v>
      </c>
    </row>
    <row r="109" spans="1:3" x14ac:dyDescent="0.25">
      <c r="A109">
        <v>0.73499999999999999</v>
      </c>
      <c r="B109">
        <f>COUNTIFS(Table2[Ratio Pos], "&gt;="&amp;A109, Table2[Ratio Pos], "&lt;"&amp;A110)</f>
        <v>2</v>
      </c>
      <c r="C109">
        <f>COUNTIFS(Table2[Ratio Neg], "&gt;="&amp;A109, Table2[Ratio Neg], "&lt;"&amp;A110)</f>
        <v>14</v>
      </c>
    </row>
    <row r="110" spans="1:3" x14ac:dyDescent="0.25">
      <c r="A110">
        <v>0.74</v>
      </c>
      <c r="B110">
        <f>COUNTIFS(Table2[Ratio Pos], "&gt;="&amp;A110, Table2[Ratio Pos], "&lt;"&amp;A111)</f>
        <v>2</v>
      </c>
      <c r="C110">
        <f>COUNTIFS(Table2[Ratio Neg], "&gt;="&amp;A110, Table2[Ratio Neg], "&lt;"&amp;A111)</f>
        <v>18</v>
      </c>
    </row>
    <row r="111" spans="1:3" x14ac:dyDescent="0.25">
      <c r="A111">
        <v>0.745</v>
      </c>
      <c r="B111">
        <f>COUNTIFS(Table2[Ratio Pos], "&gt;="&amp;A111, Table2[Ratio Pos], "&lt;"&amp;A112)</f>
        <v>2</v>
      </c>
      <c r="C111">
        <f>COUNTIFS(Table2[Ratio Neg], "&gt;="&amp;A111, Table2[Ratio Neg], "&lt;"&amp;A112)</f>
        <v>16</v>
      </c>
    </row>
    <row r="112" spans="1:3" x14ac:dyDescent="0.25">
      <c r="A112">
        <v>0.75</v>
      </c>
      <c r="B112">
        <f>COUNTIFS(Table2[Ratio Pos], "&gt;="&amp;A112, Table2[Ratio Pos], "&lt;"&amp;A113)</f>
        <v>1</v>
      </c>
      <c r="C112">
        <f>COUNTIFS(Table2[Ratio Neg], "&gt;="&amp;A112, Table2[Ratio Neg], "&lt;"&amp;A113)</f>
        <v>15</v>
      </c>
    </row>
    <row r="113" spans="1:3" x14ac:dyDescent="0.25">
      <c r="A113">
        <v>0.755</v>
      </c>
      <c r="B113">
        <f>COUNTIFS(Table2[Ratio Pos], "&gt;="&amp;A113, Table2[Ratio Pos], "&lt;"&amp;A114)</f>
        <v>0</v>
      </c>
      <c r="C113">
        <f>COUNTIFS(Table2[Ratio Neg], "&gt;="&amp;A113, Table2[Ratio Neg], "&lt;"&amp;A114)</f>
        <v>21</v>
      </c>
    </row>
    <row r="114" spans="1:3" x14ac:dyDescent="0.25">
      <c r="A114">
        <v>0.76</v>
      </c>
      <c r="B114">
        <f>COUNTIFS(Table2[Ratio Pos], "&gt;="&amp;A114, Table2[Ratio Pos], "&lt;"&amp;A115)</f>
        <v>0</v>
      </c>
      <c r="C114">
        <f>COUNTIFS(Table2[Ratio Neg], "&gt;="&amp;A114, Table2[Ratio Neg], "&lt;"&amp;A115)</f>
        <v>17</v>
      </c>
    </row>
    <row r="115" spans="1:3" x14ac:dyDescent="0.25">
      <c r="A115">
        <v>0.76500000000000001</v>
      </c>
      <c r="B115">
        <f>COUNTIFS(Table2[Ratio Pos], "&gt;="&amp;A115, Table2[Ratio Pos], "&lt;"&amp;A116)</f>
        <v>0</v>
      </c>
      <c r="C115">
        <f>COUNTIFS(Table2[Ratio Neg], "&gt;="&amp;A115, Table2[Ratio Neg], "&lt;"&amp;A116)</f>
        <v>19</v>
      </c>
    </row>
    <row r="116" spans="1:3" x14ac:dyDescent="0.25">
      <c r="A116">
        <v>0.77</v>
      </c>
      <c r="B116">
        <f>COUNTIFS(Table2[Ratio Pos], "&gt;="&amp;A116, Table2[Ratio Pos], "&lt;"&amp;A117)</f>
        <v>0</v>
      </c>
      <c r="C116">
        <f>COUNTIFS(Table2[Ratio Neg], "&gt;="&amp;A116, Table2[Ratio Neg], "&lt;"&amp;A117)</f>
        <v>35</v>
      </c>
    </row>
    <row r="117" spans="1:3" x14ac:dyDescent="0.25">
      <c r="A117">
        <v>0.77500000000000002</v>
      </c>
      <c r="B117">
        <f>COUNTIFS(Table2[Ratio Pos], "&gt;="&amp;A117, Table2[Ratio Pos], "&lt;"&amp;A118)</f>
        <v>1</v>
      </c>
      <c r="C117">
        <f>COUNTIFS(Table2[Ratio Neg], "&gt;="&amp;A117, Table2[Ratio Neg], "&lt;"&amp;A118)</f>
        <v>29</v>
      </c>
    </row>
    <row r="118" spans="1:3" x14ac:dyDescent="0.25">
      <c r="A118">
        <v>0.78</v>
      </c>
      <c r="B118">
        <f>COUNTIFS(Table2[Ratio Pos], "&gt;="&amp;A118, Table2[Ratio Pos], "&lt;"&amp;A119)</f>
        <v>0</v>
      </c>
      <c r="C118">
        <f>COUNTIFS(Table2[Ratio Neg], "&gt;="&amp;A118, Table2[Ratio Neg], "&lt;"&amp;A119)</f>
        <v>17</v>
      </c>
    </row>
    <row r="119" spans="1:3" x14ac:dyDescent="0.25">
      <c r="A119">
        <v>0.78500000000000003</v>
      </c>
      <c r="B119">
        <f>COUNTIFS(Table2[Ratio Pos], "&gt;="&amp;A119, Table2[Ratio Pos], "&lt;"&amp;A120)</f>
        <v>0</v>
      </c>
      <c r="C119">
        <f>COUNTIFS(Table2[Ratio Neg], "&gt;="&amp;A119, Table2[Ratio Neg], "&lt;"&amp;A120)</f>
        <v>24</v>
      </c>
    </row>
    <row r="120" spans="1:3" x14ac:dyDescent="0.25">
      <c r="A120">
        <v>0.79</v>
      </c>
      <c r="B120">
        <f>COUNTIFS(Table2[Ratio Pos], "&gt;="&amp;A120, Table2[Ratio Pos], "&lt;"&amp;A121)</f>
        <v>1</v>
      </c>
      <c r="C120">
        <f>COUNTIFS(Table2[Ratio Neg], "&gt;="&amp;A120, Table2[Ratio Neg], "&lt;"&amp;A121)</f>
        <v>30</v>
      </c>
    </row>
    <row r="121" spans="1:3" x14ac:dyDescent="0.25">
      <c r="A121">
        <v>0.79500000000000004</v>
      </c>
      <c r="B121">
        <f>COUNTIFS(Table2[Ratio Pos], "&gt;="&amp;A121, Table2[Ratio Pos], "&lt;"&amp;A122)</f>
        <v>0</v>
      </c>
      <c r="C121">
        <f>COUNTIFS(Table2[Ratio Neg], "&gt;="&amp;A121, Table2[Ratio Neg], "&lt;"&amp;A122)</f>
        <v>32</v>
      </c>
    </row>
    <row r="122" spans="1:3" x14ac:dyDescent="0.25">
      <c r="A122">
        <v>0.8</v>
      </c>
      <c r="B122">
        <f>COUNTIFS(Table2[Ratio Pos], "&gt;="&amp;A122, Table2[Ratio Pos], "&lt;"&amp;A123)</f>
        <v>0</v>
      </c>
      <c r="C122">
        <f>COUNTIFS(Table2[Ratio Neg], "&gt;="&amp;A122, Table2[Ratio Neg], "&lt;"&amp;A123)</f>
        <v>33</v>
      </c>
    </row>
    <row r="123" spans="1:3" x14ac:dyDescent="0.25">
      <c r="A123">
        <v>0.80500000000000005</v>
      </c>
      <c r="B123">
        <f>COUNTIFS(Table2[Ratio Pos], "&gt;="&amp;A123, Table2[Ratio Pos], "&lt;"&amp;A124)</f>
        <v>1</v>
      </c>
      <c r="C123">
        <f>COUNTIFS(Table2[Ratio Neg], "&gt;="&amp;A123, Table2[Ratio Neg], "&lt;"&amp;A124)</f>
        <v>45</v>
      </c>
    </row>
    <row r="124" spans="1:3" x14ac:dyDescent="0.25">
      <c r="A124">
        <v>0.81</v>
      </c>
      <c r="B124">
        <f>COUNTIFS(Table2[Ratio Pos], "&gt;="&amp;A124, Table2[Ratio Pos], "&lt;"&amp;A125)</f>
        <v>0</v>
      </c>
      <c r="C124">
        <f>COUNTIFS(Table2[Ratio Neg], "&gt;="&amp;A124, Table2[Ratio Neg], "&lt;"&amp;A125)</f>
        <v>34</v>
      </c>
    </row>
    <row r="125" spans="1:3" x14ac:dyDescent="0.25">
      <c r="A125">
        <v>0.81499999999999995</v>
      </c>
      <c r="B125">
        <f>COUNTIFS(Table2[Ratio Pos], "&gt;="&amp;A125, Table2[Ratio Pos], "&lt;"&amp;A126)</f>
        <v>1</v>
      </c>
      <c r="C125">
        <f>COUNTIFS(Table2[Ratio Neg], "&gt;="&amp;A125, Table2[Ratio Neg], "&lt;"&amp;A126)</f>
        <v>45</v>
      </c>
    </row>
    <row r="126" spans="1:3" x14ac:dyDescent="0.25">
      <c r="A126">
        <v>0.82</v>
      </c>
      <c r="B126">
        <f>COUNTIFS(Table2[Ratio Pos], "&gt;="&amp;A126, Table2[Ratio Pos], "&lt;"&amp;A127)</f>
        <v>0</v>
      </c>
      <c r="C126">
        <f>COUNTIFS(Table2[Ratio Neg], "&gt;="&amp;A126, Table2[Ratio Neg], "&lt;"&amp;A127)</f>
        <v>35</v>
      </c>
    </row>
    <row r="127" spans="1:3" x14ac:dyDescent="0.25">
      <c r="A127">
        <v>0.82499999999999996</v>
      </c>
      <c r="B127">
        <f>COUNTIFS(Table2[Ratio Pos], "&gt;="&amp;A127, Table2[Ratio Pos], "&lt;"&amp;A128)</f>
        <v>0</v>
      </c>
      <c r="C127">
        <f>COUNTIFS(Table2[Ratio Neg], "&gt;="&amp;A127, Table2[Ratio Neg], "&lt;"&amp;A128)</f>
        <v>43</v>
      </c>
    </row>
    <row r="128" spans="1:3" x14ac:dyDescent="0.25">
      <c r="A128">
        <v>0.83</v>
      </c>
      <c r="B128">
        <f>COUNTIFS(Table2[Ratio Pos], "&gt;="&amp;A128, Table2[Ratio Pos], "&lt;"&amp;A129)</f>
        <v>1</v>
      </c>
      <c r="C128">
        <f>COUNTIFS(Table2[Ratio Neg], "&gt;="&amp;A128, Table2[Ratio Neg], "&lt;"&amp;A129)</f>
        <v>45</v>
      </c>
    </row>
    <row r="129" spans="1:3" x14ac:dyDescent="0.25">
      <c r="A129">
        <v>0.83499999999999996</v>
      </c>
      <c r="B129">
        <f>COUNTIFS(Table2[Ratio Pos], "&gt;="&amp;A129, Table2[Ratio Pos], "&lt;"&amp;A130)</f>
        <v>0</v>
      </c>
      <c r="C129">
        <f>COUNTIFS(Table2[Ratio Neg], "&gt;="&amp;A129, Table2[Ratio Neg], "&lt;"&amp;A130)</f>
        <v>71</v>
      </c>
    </row>
    <row r="130" spans="1:3" x14ac:dyDescent="0.25">
      <c r="A130">
        <v>0.84</v>
      </c>
      <c r="B130">
        <f>COUNTIFS(Table2[Ratio Pos], "&gt;="&amp;A130, Table2[Ratio Pos], "&lt;"&amp;A131)</f>
        <v>0</v>
      </c>
      <c r="C130">
        <f>COUNTIFS(Table2[Ratio Neg], "&gt;="&amp;A130, Table2[Ratio Neg], "&lt;"&amp;A131)</f>
        <v>76</v>
      </c>
    </row>
    <row r="131" spans="1:3" x14ac:dyDescent="0.25">
      <c r="A131">
        <v>0.84499999999999997</v>
      </c>
      <c r="B131">
        <f>COUNTIFS(Table2[Ratio Pos], "&gt;="&amp;A131, Table2[Ratio Pos], "&lt;"&amp;A132)</f>
        <v>1</v>
      </c>
      <c r="C131">
        <f>COUNTIFS(Table2[Ratio Neg], "&gt;="&amp;A131, Table2[Ratio Neg], "&lt;"&amp;A132)</f>
        <v>67</v>
      </c>
    </row>
    <row r="132" spans="1:3" x14ac:dyDescent="0.25">
      <c r="A132">
        <v>0.85</v>
      </c>
      <c r="B132">
        <f>COUNTIFS(Table2[Ratio Pos], "&gt;="&amp;A132, Table2[Ratio Pos], "&lt;"&amp;A133)</f>
        <v>0</v>
      </c>
      <c r="C132">
        <f>COUNTIFS(Table2[Ratio Neg], "&gt;="&amp;A132, Table2[Ratio Neg], "&lt;"&amp;A133)</f>
        <v>68</v>
      </c>
    </row>
    <row r="133" spans="1:3" x14ac:dyDescent="0.25">
      <c r="A133">
        <v>0.85499999999999998</v>
      </c>
      <c r="B133">
        <f>COUNTIFS(Table2[Ratio Pos], "&gt;="&amp;A133, Table2[Ratio Pos], "&lt;"&amp;A134)</f>
        <v>1</v>
      </c>
      <c r="C133">
        <f>COUNTIFS(Table2[Ratio Neg], "&gt;="&amp;A133, Table2[Ratio Neg], "&lt;"&amp;A134)</f>
        <v>68</v>
      </c>
    </row>
    <row r="134" spans="1:3" x14ac:dyDescent="0.25">
      <c r="A134">
        <v>0.86</v>
      </c>
      <c r="B134">
        <f>COUNTIFS(Table2[Ratio Pos], "&gt;="&amp;A134, Table2[Ratio Pos], "&lt;"&amp;A135)</f>
        <v>0</v>
      </c>
      <c r="C134">
        <f>COUNTIFS(Table2[Ratio Neg], "&gt;="&amp;A134, Table2[Ratio Neg], "&lt;"&amp;A135)</f>
        <v>88</v>
      </c>
    </row>
    <row r="135" spans="1:3" x14ac:dyDescent="0.25">
      <c r="A135">
        <v>0.86499999999999999</v>
      </c>
      <c r="B135">
        <f>COUNTIFS(Table2[Ratio Pos], "&gt;="&amp;A135, Table2[Ratio Pos], "&lt;"&amp;A136)</f>
        <v>0</v>
      </c>
      <c r="C135">
        <f>COUNTIFS(Table2[Ratio Neg], "&gt;="&amp;A135, Table2[Ratio Neg], "&lt;"&amp;A136)</f>
        <v>88</v>
      </c>
    </row>
    <row r="136" spans="1:3" x14ac:dyDescent="0.25">
      <c r="A136">
        <v>0.87</v>
      </c>
      <c r="B136">
        <f>COUNTIFS(Table2[Ratio Pos], "&gt;="&amp;A136, Table2[Ratio Pos], "&lt;"&amp;A137)</f>
        <v>0</v>
      </c>
      <c r="C136">
        <f>COUNTIFS(Table2[Ratio Neg], "&gt;="&amp;A136, Table2[Ratio Neg], "&lt;"&amp;A137)</f>
        <v>77</v>
      </c>
    </row>
    <row r="137" spans="1:3" x14ac:dyDescent="0.25">
      <c r="A137">
        <v>0.875</v>
      </c>
      <c r="B137">
        <f>COUNTIFS(Table2[Ratio Pos], "&gt;="&amp;A137, Table2[Ratio Pos], "&lt;"&amp;A138)</f>
        <v>0</v>
      </c>
      <c r="C137">
        <f>COUNTIFS(Table2[Ratio Neg], "&gt;="&amp;A137, Table2[Ratio Neg], "&lt;"&amp;A138)</f>
        <v>101</v>
      </c>
    </row>
    <row r="138" spans="1:3" x14ac:dyDescent="0.25">
      <c r="A138">
        <v>0.88</v>
      </c>
      <c r="B138">
        <f>COUNTIFS(Table2[Ratio Pos], "&gt;="&amp;A138, Table2[Ratio Pos], "&lt;"&amp;A139)</f>
        <v>0</v>
      </c>
      <c r="C138">
        <f>COUNTIFS(Table2[Ratio Neg], "&gt;="&amp;A138, Table2[Ratio Neg], "&lt;"&amp;A139)</f>
        <v>95</v>
      </c>
    </row>
    <row r="139" spans="1:3" x14ac:dyDescent="0.25">
      <c r="A139">
        <v>0.88500000000000001</v>
      </c>
      <c r="B139">
        <f>COUNTIFS(Table2[Ratio Pos], "&gt;="&amp;A139, Table2[Ratio Pos], "&lt;"&amp;A140)</f>
        <v>0</v>
      </c>
      <c r="C139">
        <f>COUNTIFS(Table2[Ratio Neg], "&gt;="&amp;A139, Table2[Ratio Neg], "&lt;"&amp;A140)</f>
        <v>122</v>
      </c>
    </row>
    <row r="140" spans="1:3" x14ac:dyDescent="0.25">
      <c r="A140">
        <v>0.89</v>
      </c>
      <c r="B140">
        <f>COUNTIFS(Table2[Ratio Pos], "&gt;="&amp;A140, Table2[Ratio Pos], "&lt;"&amp;A141)</f>
        <v>0</v>
      </c>
      <c r="C140">
        <f>COUNTIFS(Table2[Ratio Neg], "&gt;="&amp;A140, Table2[Ratio Neg], "&lt;"&amp;A141)</f>
        <v>131</v>
      </c>
    </row>
    <row r="141" spans="1:3" x14ac:dyDescent="0.25">
      <c r="A141">
        <v>0.89500000000000002</v>
      </c>
      <c r="B141">
        <f>COUNTIFS(Table2[Ratio Pos], "&gt;="&amp;A141, Table2[Ratio Pos], "&lt;"&amp;A142)</f>
        <v>1</v>
      </c>
      <c r="C141">
        <f>COUNTIFS(Table2[Ratio Neg], "&gt;="&amp;A141, Table2[Ratio Neg], "&lt;"&amp;A142)</f>
        <v>127</v>
      </c>
    </row>
    <row r="142" spans="1:3" x14ac:dyDescent="0.25">
      <c r="A142">
        <v>0.9</v>
      </c>
      <c r="B142">
        <f>COUNTIFS(Table2[Ratio Pos], "&gt;="&amp;A142, Table2[Ratio Pos], "&lt;"&amp;A143)</f>
        <v>0</v>
      </c>
      <c r="C142">
        <f>COUNTIFS(Table2[Ratio Neg], "&gt;="&amp;A142, Table2[Ratio Neg], "&lt;"&amp;A143)</f>
        <v>165</v>
      </c>
    </row>
    <row r="143" spans="1:3" x14ac:dyDescent="0.25">
      <c r="A143">
        <v>0.90500000000000003</v>
      </c>
      <c r="B143">
        <f>COUNTIFS(Table2[Ratio Pos], "&gt;="&amp;A143, Table2[Ratio Pos], "&lt;"&amp;A144)</f>
        <v>0</v>
      </c>
      <c r="C143">
        <f>COUNTIFS(Table2[Ratio Neg], "&gt;="&amp;A143, Table2[Ratio Neg], "&lt;"&amp;A144)</f>
        <v>153</v>
      </c>
    </row>
    <row r="144" spans="1:3" x14ac:dyDescent="0.25">
      <c r="A144">
        <v>0.91</v>
      </c>
      <c r="B144">
        <f>COUNTIFS(Table2[Ratio Pos], "&gt;="&amp;A144, Table2[Ratio Pos], "&lt;"&amp;A145)</f>
        <v>0</v>
      </c>
      <c r="C144">
        <f>COUNTIFS(Table2[Ratio Neg], "&gt;="&amp;A144, Table2[Ratio Neg], "&lt;"&amp;A145)</f>
        <v>192</v>
      </c>
    </row>
    <row r="145" spans="1:3" x14ac:dyDescent="0.25">
      <c r="A145">
        <v>0.91500000000000004</v>
      </c>
      <c r="B145">
        <f>COUNTIFS(Table2[Ratio Pos], "&gt;="&amp;A145, Table2[Ratio Pos], "&lt;"&amp;A146)</f>
        <v>0</v>
      </c>
      <c r="C145">
        <f>COUNTIFS(Table2[Ratio Neg], "&gt;="&amp;A145, Table2[Ratio Neg], "&lt;"&amp;A146)</f>
        <v>173</v>
      </c>
    </row>
    <row r="146" spans="1:3" x14ac:dyDescent="0.25">
      <c r="A146">
        <v>0.92</v>
      </c>
      <c r="B146">
        <f>COUNTIFS(Table2[Ratio Pos], "&gt;="&amp;A146, Table2[Ratio Pos], "&lt;"&amp;A147)</f>
        <v>0</v>
      </c>
      <c r="C146">
        <f>COUNTIFS(Table2[Ratio Neg], "&gt;="&amp;A146, Table2[Ratio Neg], "&lt;"&amp;A147)</f>
        <v>175</v>
      </c>
    </row>
    <row r="147" spans="1:3" x14ac:dyDescent="0.25">
      <c r="A147">
        <v>0.92500000000000004</v>
      </c>
      <c r="B147">
        <f>COUNTIFS(Table2[Ratio Pos], "&gt;="&amp;A147, Table2[Ratio Pos], "&lt;"&amp;A148)</f>
        <v>0</v>
      </c>
      <c r="C147">
        <f>COUNTIFS(Table2[Ratio Neg], "&gt;="&amp;A147, Table2[Ratio Neg], "&lt;"&amp;A148)</f>
        <v>209</v>
      </c>
    </row>
    <row r="148" spans="1:3" x14ac:dyDescent="0.25">
      <c r="A148">
        <v>0.93</v>
      </c>
      <c r="B148">
        <f>COUNTIFS(Table2[Ratio Pos], "&gt;="&amp;A148, Table2[Ratio Pos], "&lt;"&amp;A149)</f>
        <v>0</v>
      </c>
      <c r="C148">
        <f>COUNTIFS(Table2[Ratio Neg], "&gt;="&amp;A148, Table2[Ratio Neg], "&lt;"&amp;A149)</f>
        <v>179</v>
      </c>
    </row>
    <row r="149" spans="1:3" x14ac:dyDescent="0.25">
      <c r="A149">
        <v>0.93500000000000005</v>
      </c>
      <c r="B149">
        <f>COUNTIFS(Table2[Ratio Pos], "&gt;="&amp;A149, Table2[Ratio Pos], "&lt;"&amp;A150)</f>
        <v>0</v>
      </c>
      <c r="C149">
        <f>COUNTIFS(Table2[Ratio Neg], "&gt;="&amp;A149, Table2[Ratio Neg], "&lt;"&amp;A150)</f>
        <v>149</v>
      </c>
    </row>
    <row r="150" spans="1:3" x14ac:dyDescent="0.25">
      <c r="A150">
        <v>0.94</v>
      </c>
      <c r="B150">
        <f>COUNTIFS(Table2[Ratio Pos], "&gt;="&amp;A150, Table2[Ratio Pos], "&lt;"&amp;A151)</f>
        <v>0</v>
      </c>
      <c r="C150">
        <f>COUNTIFS(Table2[Ratio Neg], "&gt;="&amp;A150, Table2[Ratio Neg], "&lt;"&amp;A151)</f>
        <v>151</v>
      </c>
    </row>
    <row r="151" spans="1:3" x14ac:dyDescent="0.25">
      <c r="A151">
        <v>0.94499999999999995</v>
      </c>
      <c r="B151">
        <f>COUNTIFS(Table2[Ratio Pos], "&gt;="&amp;A151, Table2[Ratio Pos], "&lt;"&amp;A152)</f>
        <v>0</v>
      </c>
      <c r="C151">
        <f>COUNTIFS(Table2[Ratio Neg], "&gt;="&amp;A151, Table2[Ratio Neg], "&lt;"&amp;A152)</f>
        <v>124</v>
      </c>
    </row>
    <row r="152" spans="1:3" x14ac:dyDescent="0.25">
      <c r="A152">
        <v>0.95</v>
      </c>
      <c r="B152">
        <f>COUNTIFS(Table2[Ratio Pos], "&gt;="&amp;A152, Table2[Ratio Pos], "&lt;"&amp;A153)</f>
        <v>0</v>
      </c>
      <c r="C152">
        <f>COUNTIFS(Table2[Ratio Neg], "&gt;="&amp;A152, Table2[Ratio Neg], "&lt;"&amp;A153)</f>
        <v>81</v>
      </c>
    </row>
    <row r="153" spans="1:3" x14ac:dyDescent="0.25">
      <c r="A153">
        <v>0.95499999999999996</v>
      </c>
      <c r="B153">
        <f>COUNTIFS(Table2[Ratio Pos], "&gt;="&amp;A153, Table2[Ratio Pos], "&lt;"&amp;A154)</f>
        <v>0</v>
      </c>
      <c r="C153">
        <f>COUNTIFS(Table2[Ratio Neg], "&gt;="&amp;A153, Table2[Ratio Neg], "&lt;"&amp;A154)</f>
        <v>71</v>
      </c>
    </row>
    <row r="154" spans="1:3" x14ac:dyDescent="0.25">
      <c r="A154">
        <v>0.96</v>
      </c>
      <c r="B154">
        <f>COUNTIFS(Table2[Ratio Pos], "&gt;="&amp;A154, Table2[Ratio Pos], "&lt;"&amp;A155)</f>
        <v>0</v>
      </c>
      <c r="C154">
        <f>COUNTIFS(Table2[Ratio Neg], "&gt;="&amp;A154, Table2[Ratio Neg], "&lt;"&amp;A155)</f>
        <v>48</v>
      </c>
    </row>
    <row r="155" spans="1:3" x14ac:dyDescent="0.25">
      <c r="A155">
        <v>0.96499999999999997</v>
      </c>
      <c r="B155">
        <f>COUNTIFS(Table2[Ratio Pos], "&gt;="&amp;A155, Table2[Ratio Pos], "&lt;"&amp;A156)</f>
        <v>0</v>
      </c>
      <c r="C155">
        <f>COUNTIFS(Table2[Ratio Neg], "&gt;="&amp;A155, Table2[Ratio Neg], "&lt;"&amp;A156)</f>
        <v>30</v>
      </c>
    </row>
    <row r="156" spans="1:3" x14ac:dyDescent="0.25">
      <c r="A156">
        <v>0.97</v>
      </c>
      <c r="B156">
        <f>COUNTIFS(Table2[Ratio Pos], "&gt;="&amp;A156, Table2[Ratio Pos], "&lt;"&amp;A157)</f>
        <v>0</v>
      </c>
      <c r="C156">
        <f>COUNTIFS(Table2[Ratio Neg], "&gt;="&amp;A156, Table2[Ratio Neg], "&lt;"&amp;A157)</f>
        <v>16</v>
      </c>
    </row>
    <row r="157" spans="1:3" x14ac:dyDescent="0.25">
      <c r="A157">
        <v>0.97499999999999998</v>
      </c>
      <c r="B157">
        <f>COUNTIFS(Table2[Ratio Pos], "&gt;="&amp;A157, Table2[Ratio Pos], "&lt;"&amp;A158)</f>
        <v>0</v>
      </c>
      <c r="C157">
        <f>COUNTIFS(Table2[Ratio Neg], "&gt;="&amp;A157, Table2[Ratio Neg], "&lt;"&amp;A158)</f>
        <v>2</v>
      </c>
    </row>
    <row r="158" spans="1:3" x14ac:dyDescent="0.25">
      <c r="A158">
        <v>0.98</v>
      </c>
      <c r="B158">
        <f>COUNTIFS(Table2[Ratio Pos], "&gt;="&amp;A158, Table2[Ratio Pos], "&lt;"&amp;A159)</f>
        <v>0</v>
      </c>
      <c r="C158">
        <f>COUNTIFS(Table2[Ratio Neg], "&gt;="&amp;A158, Table2[Ratio Neg], "&lt;"&amp;A159)</f>
        <v>0</v>
      </c>
    </row>
    <row r="159" spans="1:3" x14ac:dyDescent="0.25">
      <c r="A159">
        <v>0.98499999999999999</v>
      </c>
      <c r="B159">
        <f>COUNTIFS(Table2[Ratio Pos], "&gt;="&amp;A159, Table2[Ratio Pos], "&lt;"&amp;A160)</f>
        <v>0</v>
      </c>
      <c r="C159">
        <f>COUNTIFS(Table2[Ratio Neg], "&gt;="&amp;A159, Table2[Ratio Neg], "&lt;"&amp;A160)</f>
        <v>0</v>
      </c>
    </row>
    <row r="160" spans="1:3" x14ac:dyDescent="0.25">
      <c r="A160">
        <v>0.99</v>
      </c>
      <c r="B160">
        <f>COUNTIFS(Table2[Ratio Pos], "&gt;="&amp;A160, Table2[Ratio Pos], "&lt;"&amp;A161)</f>
        <v>0</v>
      </c>
      <c r="C160">
        <f>COUNTIFS(Table2[Ratio Neg], "&gt;="&amp;A160, Table2[Ratio Neg], "&lt;"&amp;A161)</f>
        <v>0</v>
      </c>
    </row>
    <row r="161" spans="1:3" x14ac:dyDescent="0.25">
      <c r="A161">
        <v>0.995</v>
      </c>
      <c r="B161">
        <f>COUNTIFS(Table2[Ratio Pos], "&gt;="&amp;A161, Table2[Ratio Pos], "&lt;"&amp;A162)</f>
        <v>0</v>
      </c>
      <c r="C161">
        <f>COUNTIFS(Table2[Ratio Neg], "&gt;="&amp;A161, Table2[Ratio Neg], "&lt;"&amp;A162)</f>
        <v>0</v>
      </c>
    </row>
    <row r="162" spans="1:3" x14ac:dyDescent="0.25">
      <c r="A162">
        <v>1</v>
      </c>
      <c r="B162">
        <f>COUNTIFS(Table2[Ratio Pos], "&gt;="&amp;A162, Table2[Ratio Pos], "&lt;"&amp;#REF!)</f>
        <v>0</v>
      </c>
      <c r="C162">
        <f>COUNTIFS(Table2[Ratio Neg], "&gt;="&amp;A162, Table2[Ratio Neg], "&lt;"&amp;#REF!)</f>
        <v>0</v>
      </c>
    </row>
  </sheetData>
  <mergeCells count="17">
    <mergeCell ref="J9:K9"/>
    <mergeCell ref="L9:M9"/>
    <mergeCell ref="I3:I4"/>
    <mergeCell ref="J3:K3"/>
    <mergeCell ref="L3:M3"/>
    <mergeCell ref="J8:K8"/>
    <mergeCell ref="L8:M8"/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Mean, St.d - Local Intensity</vt:lpstr>
      <vt:lpstr>Mean - Local Gradients</vt:lpstr>
      <vt:lpstr>Ratios - Local vs.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Meyer</dc:creator>
  <cp:lastModifiedBy>Louis Meyer</cp:lastModifiedBy>
  <dcterms:created xsi:type="dcterms:W3CDTF">2019-05-16T13:46:19Z</dcterms:created>
  <dcterms:modified xsi:type="dcterms:W3CDTF">2019-05-19T18:40:38Z</dcterms:modified>
</cp:coreProperties>
</file>