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xr:revisionPtr revIDLastSave="0" documentId="13_ncr:1_{EE212D1E-A80C-47CD-A1A0-18F585A33C2F}" xr6:coauthVersionLast="43" xr6:coauthVersionMax="43" xr10:uidLastSave="{00000000-0000-0000-0000-000000000000}"/>
  <bookViews>
    <workbookView xWindow="-120" yWindow="-120" windowWidth="29040" windowHeight="16440" tabRatio="939" activeTab="3" xr2:uid="{E6567245-B57E-4A08-8D4E-3B0D213E8681}"/>
  </bookViews>
  <sheets>
    <sheet name="Data" sheetId="1" r:id="rId1"/>
    <sheet name="Mean, St.d - Local Intensity" sheetId="7" r:id="rId2"/>
    <sheet name="Mean - Local Gradients" sheetId="8" r:id="rId3"/>
    <sheet name="Ratios - Local vs. Globa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9" l="1"/>
  <c r="I16" i="9"/>
  <c r="H22" i="9" s="1"/>
  <c r="H17" i="9"/>
  <c r="H16" i="9"/>
  <c r="K7" i="9"/>
  <c r="K6" i="9"/>
  <c r="K5" i="9"/>
  <c r="J7" i="9"/>
  <c r="J6" i="9"/>
  <c r="J5" i="9"/>
  <c r="L45" i="9"/>
  <c r="U42" i="9"/>
  <c r="U44" i="9" s="1"/>
  <c r="L42" i="9"/>
  <c r="L44" i="9" s="1"/>
  <c r="M17" i="9"/>
  <c r="L17" i="9"/>
  <c r="M16" i="9"/>
  <c r="L22" i="9" s="1"/>
  <c r="L16" i="9"/>
  <c r="L10" i="9"/>
  <c r="L9" i="9"/>
  <c r="B2" i="9"/>
  <c r="C2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I17" i="8"/>
  <c r="I16" i="8"/>
  <c r="H17" i="8"/>
  <c r="H16" i="8"/>
  <c r="H26" i="8" s="1"/>
  <c r="J5" i="7"/>
  <c r="K7" i="8"/>
  <c r="K6" i="8"/>
  <c r="K5" i="8"/>
  <c r="J7" i="8"/>
  <c r="J6" i="8"/>
  <c r="J5" i="8"/>
  <c r="M17" i="8"/>
  <c r="L17" i="8"/>
  <c r="M16" i="8"/>
  <c r="L16" i="8"/>
  <c r="U42" i="8"/>
  <c r="L10" i="8"/>
  <c r="L4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C2" i="8"/>
  <c r="B2" i="8"/>
  <c r="M17" i="7"/>
  <c r="M16" i="7"/>
  <c r="L17" i="7"/>
  <c r="L16" i="7"/>
  <c r="H16" i="7"/>
  <c r="I17" i="7"/>
  <c r="I16" i="7"/>
  <c r="H17" i="7"/>
  <c r="E2" i="7"/>
  <c r="D2" i="7"/>
  <c r="M7" i="7"/>
  <c r="M6" i="7"/>
  <c r="M5" i="7"/>
  <c r="L7" i="7"/>
  <c r="L6" i="7"/>
  <c r="L5" i="7"/>
  <c r="K7" i="7"/>
  <c r="K6" i="7"/>
  <c r="K5" i="7"/>
  <c r="J7" i="7"/>
  <c r="J6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  <c r="Q42" i="7" l="1"/>
  <c r="H42" i="9"/>
  <c r="H45" i="9" s="1"/>
  <c r="L22" i="7"/>
  <c r="H42" i="8"/>
  <c r="L10" i="7"/>
  <c r="H22" i="7"/>
  <c r="H23" i="7" s="1"/>
  <c r="Q54" i="8"/>
  <c r="Q57" i="8" s="1"/>
  <c r="H22" i="8"/>
  <c r="J10" i="7"/>
  <c r="H26" i="7"/>
  <c r="L22" i="8"/>
  <c r="L23" i="8" s="1"/>
  <c r="L26" i="9"/>
  <c r="L27" i="9" s="1"/>
  <c r="Q44" i="7"/>
  <c r="Q45" i="7"/>
  <c r="Q49" i="7" s="1"/>
  <c r="Q50" i="7" s="1"/>
  <c r="L26" i="7"/>
  <c r="L27" i="7" s="1"/>
  <c r="L9" i="7"/>
  <c r="H44" i="9"/>
  <c r="H45" i="8"/>
  <c r="H44" i="8"/>
  <c r="U42" i="7"/>
  <c r="J9" i="7"/>
  <c r="H26" i="9"/>
  <c r="H27" i="9" s="1"/>
  <c r="L26" i="8"/>
  <c r="L27" i="8" s="1"/>
  <c r="L49" i="9"/>
  <c r="L50" i="9" s="1"/>
  <c r="H23" i="9"/>
  <c r="Q54" i="9"/>
  <c r="Q56" i="9" s="1"/>
  <c r="J10" i="9"/>
  <c r="L23" i="9"/>
  <c r="L31" i="9"/>
  <c r="L32" i="9" s="1"/>
  <c r="Q42" i="9"/>
  <c r="U45" i="9"/>
  <c r="U49" i="9" s="1"/>
  <c r="U50" i="9" s="1"/>
  <c r="J9" i="9"/>
  <c r="Q56" i="8"/>
  <c r="Q61" i="8" s="1"/>
  <c r="Q62" i="8" s="1"/>
  <c r="H23" i="8"/>
  <c r="H27" i="8"/>
  <c r="H42" i="7"/>
  <c r="Q42" i="8"/>
  <c r="J10" i="8"/>
  <c r="L45" i="8"/>
  <c r="L44" i="8"/>
  <c r="U45" i="8"/>
  <c r="U44" i="8"/>
  <c r="U49" i="8" s="1"/>
  <c r="U50" i="8" s="1"/>
  <c r="J9" i="8"/>
  <c r="L9" i="8"/>
  <c r="L23" i="7"/>
  <c r="H27" i="7"/>
  <c r="L42" i="7"/>
  <c r="H49" i="9" l="1"/>
  <c r="H50" i="9" s="1"/>
  <c r="L31" i="8"/>
  <c r="L32" i="8" s="1"/>
  <c r="U45" i="7"/>
  <c r="U49" i="7" s="1"/>
  <c r="U50" i="7" s="1"/>
  <c r="U44" i="7"/>
  <c r="Q45" i="8"/>
  <c r="Q44" i="8"/>
  <c r="L45" i="7"/>
  <c r="L49" i="7" s="1"/>
  <c r="L50" i="7" s="1"/>
  <c r="L44" i="7"/>
  <c r="Q45" i="9"/>
  <c r="Q44" i="9"/>
  <c r="H31" i="9"/>
  <c r="H32" i="9" s="1"/>
  <c r="Q57" i="9"/>
  <c r="Q61" i="9" s="1"/>
  <c r="Q62" i="9" s="1"/>
  <c r="H31" i="8"/>
  <c r="H32" i="8" s="1"/>
  <c r="H45" i="7"/>
  <c r="H44" i="7"/>
  <c r="H49" i="8"/>
  <c r="H50" i="8" s="1"/>
  <c r="L49" i="8"/>
  <c r="L50" i="8" s="1"/>
  <c r="L31" i="7"/>
  <c r="L32" i="7" s="1"/>
  <c r="H31" i="7"/>
  <c r="H32" i="7" s="1"/>
  <c r="Q49" i="8" l="1"/>
  <c r="Q50" i="8" s="1"/>
  <c r="H49" i="7"/>
  <c r="H50" i="7" s="1"/>
  <c r="Q49" i="9"/>
  <c r="Q50" i="9" s="1"/>
</calcChain>
</file>

<file path=xl/sharedStrings.xml><?xml version="1.0" encoding="utf-8"?>
<sst xmlns="http://schemas.openxmlformats.org/spreadsheetml/2006/main" count="238" uniqueCount="52">
  <si>
    <t>Data Point</t>
  </si>
  <si>
    <t>Total</t>
  </si>
  <si>
    <t>Mean</t>
  </si>
  <si>
    <t>St.D.</t>
  </si>
  <si>
    <t>Pos</t>
  </si>
  <si>
    <t>Neg</t>
  </si>
  <si>
    <t>Mean Diff</t>
  </si>
  <si>
    <t>St.d. Digg</t>
  </si>
  <si>
    <t>Positive</t>
  </si>
  <si>
    <t>Max</t>
  </si>
  <si>
    <t>Min</t>
  </si>
  <si>
    <t>Negative</t>
  </si>
  <si>
    <t>Positives in Negative Range</t>
  </si>
  <si>
    <t>Negatives in Positive Range</t>
  </si>
  <si>
    <t>#</t>
  </si>
  <si>
    <t>%</t>
  </si>
  <si>
    <t>Mag Means</t>
  </si>
  <si>
    <t>Mag, St.Devs</t>
  </si>
  <si>
    <t>Mean of Means</t>
  </si>
  <si>
    <t>M2:</t>
  </si>
  <si>
    <t>Neg &lt; M2</t>
  </si>
  <si>
    <t>Pos &gt; M2</t>
  </si>
  <si>
    <t>Total Misclassification:</t>
  </si>
  <si>
    <t>Neg &gt; M2</t>
  </si>
  <si>
    <t>Pos &lt; M2</t>
  </si>
  <si>
    <t>N/A</t>
  </si>
  <si>
    <t>Meadian</t>
  </si>
  <si>
    <t>Mean of Medians</t>
  </si>
  <si>
    <t>Local IntensMean Pos</t>
  </si>
  <si>
    <t>Local IntensMean Neg</t>
  </si>
  <si>
    <t>Local IntensStDev Pos</t>
  </si>
  <si>
    <t>Local IntensStDev Neg</t>
  </si>
  <si>
    <t>Ratio Pos</t>
  </si>
  <si>
    <t>Ratio Neg</t>
  </si>
  <si>
    <t>Local GradMean Pos</t>
  </si>
  <si>
    <t>Local GradMean Neg</t>
  </si>
  <si>
    <t>Local Intensity Mean (Positive)</t>
  </si>
  <si>
    <t>Local Intensity Mean (Negative)</t>
  </si>
  <si>
    <t>Local Intensity St.D. (Positive)</t>
  </si>
  <si>
    <t>Local Intensity St.D. (Negative)</t>
  </si>
  <si>
    <t>Local Mean</t>
  </si>
  <si>
    <t>Local St.Devs.</t>
  </si>
  <si>
    <t>Local Intensity Mean</t>
  </si>
  <si>
    <t>Local Intensity St.D.</t>
  </si>
  <si>
    <t>Local Mean Intensity</t>
  </si>
  <si>
    <t>Local Mean St.D.</t>
  </si>
  <si>
    <t>Local Gradients Mean (positive)</t>
  </si>
  <si>
    <t>Local Gradients Mean (Negative)</t>
  </si>
  <si>
    <t>Local Mean Gradients</t>
  </si>
  <si>
    <t>Meadian -1 =&gt;</t>
  </si>
  <si>
    <t>Ratio (positive)</t>
  </si>
  <si>
    <t>Ratio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</si>
</sst>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3" xfId="0" applyNumberFormat="1" applyBorder="1"/>
    <xf numFmtId="2" fontId="0" fillId="0" borderId="5" xfId="0" applyNumberFormat="1" applyBorder="1"/>
    <xf numFmtId="165" fontId="0" fillId="0" borderId="4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15" xfId="0" applyFont="1" applyBorder="1"/>
    <xf numFmtId="2" fontId="0" fillId="0" borderId="1" xfId="0" applyNumberFormat="1" applyBorder="1"/>
    <xf numFmtId="2" fontId="0" fillId="0" borderId="15" xfId="0" applyNumberFormat="1" applyBorder="1"/>
    <xf numFmtId="2" fontId="0" fillId="0" borderId="0" xfId="0" applyNumberFormat="1"/>
    <xf numFmtId="165" fontId="0" fillId="0" borderId="0" xfId="0" applyNumberFormat="1" applyBorder="1"/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5" fontId="3" fillId="0" borderId="18" xfId="0" applyNumberFormat="1" applyFont="1" applyBorder="1"/>
    <xf numFmtId="165" fontId="3" fillId="0" borderId="19" xfId="0" applyNumberFormat="1" applyFont="1" applyBorder="1"/>
    <xf numFmtId="165" fontId="3" fillId="0" borderId="15" xfId="0" applyNumberFormat="1" applyFont="1" applyBorder="1"/>
    <xf numFmtId="165" fontId="0" fillId="0" borderId="2" xfId="0" applyNumberFormat="1" applyBorder="1"/>
    <xf numFmtId="0" fontId="1" fillId="0" borderId="12" xfId="0" applyFont="1" applyBorder="1"/>
    <xf numFmtId="0" fontId="1" fillId="0" borderId="20" xfId="0" applyFont="1" applyBorder="1"/>
    <xf numFmtId="0" fontId="1" fillId="0" borderId="13" xfId="0" applyFont="1" applyBorder="1"/>
    <xf numFmtId="165" fontId="0" fillId="0" borderId="14" xfId="0" applyNumberFormat="1" applyBorder="1"/>
    <xf numFmtId="0" fontId="0" fillId="0" borderId="0" xfId="0" applyAlignment="1">
      <alignment horizontal="center"/>
    </xf>
    <xf numFmtId="166" fontId="3" fillId="0" borderId="18" xfId="0" applyNumberFormat="1" applyFont="1" applyBorder="1"/>
    <xf numFmtId="166" fontId="0" fillId="0" borderId="0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6" fontId="0" fillId="0" borderId="15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4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Local Intensity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 - Local Intensity'!$B$1</c:f>
              <c:strCache>
                <c:ptCount val="1"/>
                <c:pt idx="0">
                  <c:v>Local Intensity Mean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 - Local Intensity'!$A$26:$A$234</c:f>
              <c:numCache>
                <c:formatCode>General</c:formatCode>
                <c:ptCount val="20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</c:numCache>
            </c:numRef>
          </c:cat>
          <c:val>
            <c:numRef>
              <c:f>'Mean, St.d - Local Intensity'!$B$26:$B$234</c:f>
              <c:numCache>
                <c:formatCode>General</c:formatCode>
                <c:ptCount val="20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7</c:v>
                </c:pt>
                <c:pt idx="9">
                  <c:v>16</c:v>
                </c:pt>
                <c:pt idx="10">
                  <c:v>21</c:v>
                </c:pt>
                <c:pt idx="11">
                  <c:v>24</c:v>
                </c:pt>
                <c:pt idx="12">
                  <c:v>24</c:v>
                </c:pt>
                <c:pt idx="13">
                  <c:v>27</c:v>
                </c:pt>
                <c:pt idx="14">
                  <c:v>31</c:v>
                </c:pt>
                <c:pt idx="15">
                  <c:v>34</c:v>
                </c:pt>
                <c:pt idx="16">
                  <c:v>48</c:v>
                </c:pt>
                <c:pt idx="17">
                  <c:v>40</c:v>
                </c:pt>
                <c:pt idx="18">
                  <c:v>58</c:v>
                </c:pt>
                <c:pt idx="19">
                  <c:v>51</c:v>
                </c:pt>
                <c:pt idx="20">
                  <c:v>61</c:v>
                </c:pt>
                <c:pt idx="21">
                  <c:v>61</c:v>
                </c:pt>
                <c:pt idx="22">
                  <c:v>73</c:v>
                </c:pt>
                <c:pt idx="23">
                  <c:v>72</c:v>
                </c:pt>
                <c:pt idx="24">
                  <c:v>76</c:v>
                </c:pt>
                <c:pt idx="25">
                  <c:v>84</c:v>
                </c:pt>
                <c:pt idx="26">
                  <c:v>98</c:v>
                </c:pt>
                <c:pt idx="27">
                  <c:v>82</c:v>
                </c:pt>
                <c:pt idx="28">
                  <c:v>68</c:v>
                </c:pt>
                <c:pt idx="29">
                  <c:v>77</c:v>
                </c:pt>
                <c:pt idx="30">
                  <c:v>84</c:v>
                </c:pt>
                <c:pt idx="31">
                  <c:v>94</c:v>
                </c:pt>
                <c:pt idx="32">
                  <c:v>96</c:v>
                </c:pt>
                <c:pt idx="33">
                  <c:v>108</c:v>
                </c:pt>
                <c:pt idx="34">
                  <c:v>86</c:v>
                </c:pt>
                <c:pt idx="35">
                  <c:v>85</c:v>
                </c:pt>
                <c:pt idx="36">
                  <c:v>97</c:v>
                </c:pt>
                <c:pt idx="37">
                  <c:v>68</c:v>
                </c:pt>
                <c:pt idx="38">
                  <c:v>84</c:v>
                </c:pt>
                <c:pt idx="39">
                  <c:v>79</c:v>
                </c:pt>
                <c:pt idx="40">
                  <c:v>83</c:v>
                </c:pt>
                <c:pt idx="41">
                  <c:v>76</c:v>
                </c:pt>
                <c:pt idx="42">
                  <c:v>85</c:v>
                </c:pt>
                <c:pt idx="43">
                  <c:v>80</c:v>
                </c:pt>
                <c:pt idx="44">
                  <c:v>66</c:v>
                </c:pt>
                <c:pt idx="45">
                  <c:v>71</c:v>
                </c:pt>
                <c:pt idx="46">
                  <c:v>65</c:v>
                </c:pt>
                <c:pt idx="47">
                  <c:v>64</c:v>
                </c:pt>
                <c:pt idx="48">
                  <c:v>55</c:v>
                </c:pt>
                <c:pt idx="49">
                  <c:v>64</c:v>
                </c:pt>
                <c:pt idx="50">
                  <c:v>53</c:v>
                </c:pt>
                <c:pt idx="51">
                  <c:v>58</c:v>
                </c:pt>
                <c:pt idx="52">
                  <c:v>49</c:v>
                </c:pt>
                <c:pt idx="53">
                  <c:v>66</c:v>
                </c:pt>
                <c:pt idx="54">
                  <c:v>40</c:v>
                </c:pt>
                <c:pt idx="55">
                  <c:v>61</c:v>
                </c:pt>
                <c:pt idx="56">
                  <c:v>51</c:v>
                </c:pt>
                <c:pt idx="57">
                  <c:v>48</c:v>
                </c:pt>
                <c:pt idx="58">
                  <c:v>41</c:v>
                </c:pt>
                <c:pt idx="59">
                  <c:v>39</c:v>
                </c:pt>
                <c:pt idx="60">
                  <c:v>33</c:v>
                </c:pt>
                <c:pt idx="61">
                  <c:v>41</c:v>
                </c:pt>
                <c:pt idx="62">
                  <c:v>39</c:v>
                </c:pt>
                <c:pt idx="63">
                  <c:v>27</c:v>
                </c:pt>
                <c:pt idx="64">
                  <c:v>33</c:v>
                </c:pt>
                <c:pt idx="65">
                  <c:v>26</c:v>
                </c:pt>
                <c:pt idx="66">
                  <c:v>31</c:v>
                </c:pt>
                <c:pt idx="67">
                  <c:v>33</c:v>
                </c:pt>
                <c:pt idx="68">
                  <c:v>38</c:v>
                </c:pt>
                <c:pt idx="69">
                  <c:v>32</c:v>
                </c:pt>
                <c:pt idx="70">
                  <c:v>27</c:v>
                </c:pt>
                <c:pt idx="71">
                  <c:v>22</c:v>
                </c:pt>
                <c:pt idx="72">
                  <c:v>16</c:v>
                </c:pt>
                <c:pt idx="73">
                  <c:v>25</c:v>
                </c:pt>
                <c:pt idx="74">
                  <c:v>21</c:v>
                </c:pt>
                <c:pt idx="75">
                  <c:v>15</c:v>
                </c:pt>
                <c:pt idx="76">
                  <c:v>23</c:v>
                </c:pt>
                <c:pt idx="77">
                  <c:v>13</c:v>
                </c:pt>
                <c:pt idx="78">
                  <c:v>17</c:v>
                </c:pt>
                <c:pt idx="79">
                  <c:v>11</c:v>
                </c:pt>
                <c:pt idx="80">
                  <c:v>6</c:v>
                </c:pt>
                <c:pt idx="81">
                  <c:v>10</c:v>
                </c:pt>
                <c:pt idx="82">
                  <c:v>15</c:v>
                </c:pt>
                <c:pt idx="83">
                  <c:v>6</c:v>
                </c:pt>
                <c:pt idx="84">
                  <c:v>10</c:v>
                </c:pt>
                <c:pt idx="85">
                  <c:v>6</c:v>
                </c:pt>
                <c:pt idx="86">
                  <c:v>9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8</c:v>
                </c:pt>
                <c:pt idx="101">
                  <c:v>1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E09-9237-7CC33D8B05A0}"/>
            </c:ext>
          </c:extLst>
        </c:ser>
        <c:ser>
          <c:idx val="1"/>
          <c:order val="1"/>
          <c:tx>
            <c:strRef>
              <c:f>'Mean, St.d - Local Intensity'!$C$1</c:f>
              <c:strCache>
                <c:ptCount val="1"/>
                <c:pt idx="0">
                  <c:v>Local Intensity Mean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 - Local Intensity'!$A$26:$A$234</c:f>
              <c:numCache>
                <c:formatCode>General</c:formatCode>
                <c:ptCount val="20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</c:numCache>
            </c:numRef>
          </c:cat>
          <c:val>
            <c:numRef>
              <c:f>'Mean, St.d - Local Intensity'!$C$26:$C$234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5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7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9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2</c:v>
                </c:pt>
                <c:pt idx="88">
                  <c:v>12</c:v>
                </c:pt>
                <c:pt idx="89">
                  <c:v>9</c:v>
                </c:pt>
                <c:pt idx="90">
                  <c:v>10</c:v>
                </c:pt>
                <c:pt idx="91">
                  <c:v>14</c:v>
                </c:pt>
                <c:pt idx="92">
                  <c:v>12</c:v>
                </c:pt>
                <c:pt idx="93">
                  <c:v>15</c:v>
                </c:pt>
                <c:pt idx="94">
                  <c:v>11</c:v>
                </c:pt>
                <c:pt idx="95">
                  <c:v>6</c:v>
                </c:pt>
                <c:pt idx="96">
                  <c:v>6</c:v>
                </c:pt>
                <c:pt idx="97">
                  <c:v>10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7</c:v>
                </c:pt>
                <c:pt idx="102">
                  <c:v>16</c:v>
                </c:pt>
                <c:pt idx="103">
                  <c:v>19</c:v>
                </c:pt>
                <c:pt idx="104">
                  <c:v>14</c:v>
                </c:pt>
                <c:pt idx="105">
                  <c:v>19</c:v>
                </c:pt>
                <c:pt idx="106">
                  <c:v>11</c:v>
                </c:pt>
                <c:pt idx="107">
                  <c:v>13</c:v>
                </c:pt>
                <c:pt idx="108">
                  <c:v>16</c:v>
                </c:pt>
                <c:pt idx="109">
                  <c:v>8</c:v>
                </c:pt>
                <c:pt idx="110">
                  <c:v>13</c:v>
                </c:pt>
                <c:pt idx="111">
                  <c:v>15</c:v>
                </c:pt>
                <c:pt idx="112">
                  <c:v>24</c:v>
                </c:pt>
                <c:pt idx="113">
                  <c:v>17</c:v>
                </c:pt>
                <c:pt idx="114">
                  <c:v>25</c:v>
                </c:pt>
                <c:pt idx="115">
                  <c:v>27</c:v>
                </c:pt>
                <c:pt idx="116">
                  <c:v>20</c:v>
                </c:pt>
                <c:pt idx="117">
                  <c:v>27</c:v>
                </c:pt>
                <c:pt idx="118">
                  <c:v>14</c:v>
                </c:pt>
                <c:pt idx="119">
                  <c:v>31</c:v>
                </c:pt>
                <c:pt idx="120">
                  <c:v>37</c:v>
                </c:pt>
                <c:pt idx="121">
                  <c:v>32</c:v>
                </c:pt>
                <c:pt idx="122">
                  <c:v>28</c:v>
                </c:pt>
                <c:pt idx="123">
                  <c:v>51</c:v>
                </c:pt>
                <c:pt idx="124">
                  <c:v>55</c:v>
                </c:pt>
                <c:pt idx="125">
                  <c:v>53</c:v>
                </c:pt>
                <c:pt idx="126">
                  <c:v>39</c:v>
                </c:pt>
                <c:pt idx="127">
                  <c:v>55</c:v>
                </c:pt>
                <c:pt idx="128">
                  <c:v>71</c:v>
                </c:pt>
                <c:pt idx="129">
                  <c:v>73</c:v>
                </c:pt>
                <c:pt idx="130">
                  <c:v>58</c:v>
                </c:pt>
                <c:pt idx="131">
                  <c:v>64</c:v>
                </c:pt>
                <c:pt idx="132">
                  <c:v>73</c:v>
                </c:pt>
                <c:pt idx="133">
                  <c:v>63</c:v>
                </c:pt>
                <c:pt idx="134">
                  <c:v>62</c:v>
                </c:pt>
                <c:pt idx="135">
                  <c:v>65</c:v>
                </c:pt>
                <c:pt idx="136">
                  <c:v>72</c:v>
                </c:pt>
                <c:pt idx="137">
                  <c:v>74</c:v>
                </c:pt>
                <c:pt idx="138">
                  <c:v>91</c:v>
                </c:pt>
                <c:pt idx="139">
                  <c:v>86</c:v>
                </c:pt>
                <c:pt idx="140">
                  <c:v>65</c:v>
                </c:pt>
                <c:pt idx="141">
                  <c:v>76</c:v>
                </c:pt>
                <c:pt idx="142">
                  <c:v>74</c:v>
                </c:pt>
                <c:pt idx="143">
                  <c:v>78</c:v>
                </c:pt>
                <c:pt idx="144">
                  <c:v>66</c:v>
                </c:pt>
                <c:pt idx="145">
                  <c:v>71</c:v>
                </c:pt>
                <c:pt idx="146">
                  <c:v>64</c:v>
                </c:pt>
                <c:pt idx="147">
                  <c:v>66</c:v>
                </c:pt>
                <c:pt idx="148">
                  <c:v>61</c:v>
                </c:pt>
                <c:pt idx="149">
                  <c:v>55</c:v>
                </c:pt>
                <c:pt idx="150">
                  <c:v>74</c:v>
                </c:pt>
                <c:pt idx="151">
                  <c:v>59</c:v>
                </c:pt>
                <c:pt idx="152">
                  <c:v>56</c:v>
                </c:pt>
                <c:pt idx="153">
                  <c:v>63</c:v>
                </c:pt>
                <c:pt idx="154">
                  <c:v>49</c:v>
                </c:pt>
                <c:pt idx="155">
                  <c:v>77</c:v>
                </c:pt>
                <c:pt idx="156">
                  <c:v>66</c:v>
                </c:pt>
                <c:pt idx="157">
                  <c:v>49</c:v>
                </c:pt>
                <c:pt idx="158">
                  <c:v>67</c:v>
                </c:pt>
                <c:pt idx="159">
                  <c:v>61</c:v>
                </c:pt>
                <c:pt idx="160">
                  <c:v>41</c:v>
                </c:pt>
                <c:pt idx="161">
                  <c:v>59</c:v>
                </c:pt>
                <c:pt idx="162">
                  <c:v>53</c:v>
                </c:pt>
                <c:pt idx="163">
                  <c:v>62</c:v>
                </c:pt>
                <c:pt idx="164">
                  <c:v>56</c:v>
                </c:pt>
                <c:pt idx="165">
                  <c:v>42</c:v>
                </c:pt>
                <c:pt idx="166">
                  <c:v>44</c:v>
                </c:pt>
                <c:pt idx="167">
                  <c:v>52</c:v>
                </c:pt>
                <c:pt idx="168">
                  <c:v>47</c:v>
                </c:pt>
                <c:pt idx="169">
                  <c:v>29</c:v>
                </c:pt>
                <c:pt idx="170">
                  <c:v>44</c:v>
                </c:pt>
                <c:pt idx="171">
                  <c:v>48</c:v>
                </c:pt>
                <c:pt idx="172">
                  <c:v>29</c:v>
                </c:pt>
                <c:pt idx="173">
                  <c:v>23</c:v>
                </c:pt>
                <c:pt idx="174">
                  <c:v>46</c:v>
                </c:pt>
                <c:pt idx="175">
                  <c:v>27</c:v>
                </c:pt>
                <c:pt idx="176">
                  <c:v>31</c:v>
                </c:pt>
                <c:pt idx="177">
                  <c:v>20</c:v>
                </c:pt>
                <c:pt idx="178">
                  <c:v>24</c:v>
                </c:pt>
                <c:pt idx="179">
                  <c:v>21</c:v>
                </c:pt>
                <c:pt idx="180">
                  <c:v>18</c:v>
                </c:pt>
                <c:pt idx="181">
                  <c:v>16</c:v>
                </c:pt>
                <c:pt idx="182">
                  <c:v>13</c:v>
                </c:pt>
                <c:pt idx="183">
                  <c:v>20</c:v>
                </c:pt>
                <c:pt idx="184">
                  <c:v>8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6</c:v>
                </c:pt>
                <c:pt idx="191">
                  <c:v>3</c:v>
                </c:pt>
                <c:pt idx="192">
                  <c:v>8</c:v>
                </c:pt>
                <c:pt idx="193">
                  <c:v>5</c:v>
                </c:pt>
                <c:pt idx="194">
                  <c:v>4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D-4E09-9237-7CC33D8B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96016"/>
        <c:axId val="710900496"/>
      </c:barChart>
      <c:catAx>
        <c:axId val="710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0496"/>
        <c:crosses val="autoZero"/>
        <c:auto val="1"/>
        <c:lblAlgn val="ctr"/>
        <c:lblOffset val="100"/>
        <c:noMultiLvlLbl val="0"/>
      </c:catAx>
      <c:valAx>
        <c:axId val="71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Local Intensity St.D.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 - Local Intensity'!$D$1</c:f>
              <c:strCache>
                <c:ptCount val="1"/>
                <c:pt idx="0">
                  <c:v>Local Intensity St.D.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 - Local Intensity'!$A$2:$A$38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'Mean, St.d - Local Intensity'!$D$2:$D$38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40</c:v>
                </c:pt>
                <c:pt idx="7">
                  <c:v>101</c:v>
                </c:pt>
                <c:pt idx="8">
                  <c:v>203</c:v>
                </c:pt>
                <c:pt idx="9">
                  <c:v>300</c:v>
                </c:pt>
                <c:pt idx="10">
                  <c:v>393</c:v>
                </c:pt>
                <c:pt idx="11">
                  <c:v>503</c:v>
                </c:pt>
                <c:pt idx="12">
                  <c:v>532</c:v>
                </c:pt>
                <c:pt idx="13">
                  <c:v>491</c:v>
                </c:pt>
                <c:pt idx="14">
                  <c:v>427</c:v>
                </c:pt>
                <c:pt idx="15">
                  <c:v>321</c:v>
                </c:pt>
                <c:pt idx="16">
                  <c:v>213</c:v>
                </c:pt>
                <c:pt idx="17">
                  <c:v>145</c:v>
                </c:pt>
                <c:pt idx="18">
                  <c:v>79</c:v>
                </c:pt>
                <c:pt idx="19">
                  <c:v>86</c:v>
                </c:pt>
                <c:pt idx="20">
                  <c:v>38</c:v>
                </c:pt>
                <c:pt idx="21">
                  <c:v>36</c:v>
                </c:pt>
                <c:pt idx="22">
                  <c:v>20</c:v>
                </c:pt>
                <c:pt idx="23">
                  <c:v>17</c:v>
                </c:pt>
                <c:pt idx="24">
                  <c:v>9</c:v>
                </c:pt>
                <c:pt idx="25">
                  <c:v>8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154-81FC-97D2AD7B0C15}"/>
            </c:ext>
          </c:extLst>
        </c:ser>
        <c:ser>
          <c:idx val="1"/>
          <c:order val="1"/>
          <c:tx>
            <c:strRef>
              <c:f>'Mean, St.d - Local Intensity'!$E$1</c:f>
              <c:strCache>
                <c:ptCount val="1"/>
                <c:pt idx="0">
                  <c:v>Local Intensity St.D.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 - Local Intensity'!$A$2:$A$38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'Mean, St.d - Local Intensity'!$E$2:$E$38</c:f>
              <c:numCache>
                <c:formatCode>General</c:formatCode>
                <c:ptCount val="37"/>
                <c:pt idx="0">
                  <c:v>5</c:v>
                </c:pt>
                <c:pt idx="1">
                  <c:v>114</c:v>
                </c:pt>
                <c:pt idx="2">
                  <c:v>395</c:v>
                </c:pt>
                <c:pt idx="3">
                  <c:v>701</c:v>
                </c:pt>
                <c:pt idx="4">
                  <c:v>672</c:v>
                </c:pt>
                <c:pt idx="5">
                  <c:v>533</c:v>
                </c:pt>
                <c:pt idx="6">
                  <c:v>400</c:v>
                </c:pt>
                <c:pt idx="7">
                  <c:v>298</c:v>
                </c:pt>
                <c:pt idx="8">
                  <c:v>189</c:v>
                </c:pt>
                <c:pt idx="9">
                  <c:v>149</c:v>
                </c:pt>
                <c:pt idx="10">
                  <c:v>132</c:v>
                </c:pt>
                <c:pt idx="11">
                  <c:v>90</c:v>
                </c:pt>
                <c:pt idx="12">
                  <c:v>74</c:v>
                </c:pt>
                <c:pt idx="13">
                  <c:v>50</c:v>
                </c:pt>
                <c:pt idx="14">
                  <c:v>48</c:v>
                </c:pt>
                <c:pt idx="15">
                  <c:v>33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18</c:v>
                </c:pt>
                <c:pt idx="20">
                  <c:v>9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0-4154-81FC-97D2AD7B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96016"/>
        <c:axId val="710900496"/>
      </c:barChart>
      <c:catAx>
        <c:axId val="710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0496"/>
        <c:crosses val="autoZero"/>
        <c:auto val="1"/>
        <c:lblAlgn val="ctr"/>
        <c:lblOffset val="100"/>
        <c:noMultiLvlLbl val="0"/>
      </c:catAx>
      <c:valAx>
        <c:axId val="71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Mean of Local Gradients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- Local Gradients'!$B$1</c:f>
              <c:strCache>
                <c:ptCount val="1"/>
                <c:pt idx="0">
                  <c:v>Local Gradients Mean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 - Local Gradients'!$A$6:$A$148</c:f>
              <c:numCache>
                <c:formatCode>General</c:formatCode>
                <c:ptCount val="143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</c:v>
                </c:pt>
                <c:pt idx="31">
                  <c:v>7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</c:v>
                </c:pt>
                <c:pt idx="36">
                  <c:v>8</c:v>
                </c:pt>
                <c:pt idx="37">
                  <c:v>8.1999999999999993</c:v>
                </c:pt>
                <c:pt idx="38">
                  <c:v>8.4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  <c:pt idx="42">
                  <c:v>9.1999999999999993</c:v>
                </c:pt>
                <c:pt idx="43">
                  <c:v>9.4</c:v>
                </c:pt>
                <c:pt idx="44">
                  <c:v>9.6</c:v>
                </c:pt>
                <c:pt idx="45">
                  <c:v>9.8000000000000007</c:v>
                </c:pt>
                <c:pt idx="46">
                  <c:v>10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16.600000000000001</c:v>
                </c:pt>
                <c:pt idx="80">
                  <c:v>16.8</c:v>
                </c:pt>
                <c:pt idx="81">
                  <c:v>17</c:v>
                </c:pt>
                <c:pt idx="82">
                  <c:v>17.2</c:v>
                </c:pt>
                <c:pt idx="83">
                  <c:v>17.399999999999999</c:v>
                </c:pt>
                <c:pt idx="84">
                  <c:v>17.600000000000001</c:v>
                </c:pt>
                <c:pt idx="85">
                  <c:v>17.8</c:v>
                </c:pt>
                <c:pt idx="86">
                  <c:v>18</c:v>
                </c:pt>
                <c:pt idx="87">
                  <c:v>18.2</c:v>
                </c:pt>
                <c:pt idx="88">
                  <c:v>18.399999999999999</c:v>
                </c:pt>
                <c:pt idx="89">
                  <c:v>18.600000000000001</c:v>
                </c:pt>
                <c:pt idx="90">
                  <c:v>18.8</c:v>
                </c:pt>
                <c:pt idx="91">
                  <c:v>19</c:v>
                </c:pt>
                <c:pt idx="92">
                  <c:v>19.2</c:v>
                </c:pt>
                <c:pt idx="93">
                  <c:v>19.399999999999999</c:v>
                </c:pt>
                <c:pt idx="94">
                  <c:v>19.600000000000001</c:v>
                </c:pt>
                <c:pt idx="95">
                  <c:v>19.8</c:v>
                </c:pt>
                <c:pt idx="96">
                  <c:v>20</c:v>
                </c:pt>
                <c:pt idx="97">
                  <c:v>20.2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20.8</c:v>
                </c:pt>
                <c:pt idx="101">
                  <c:v>21</c:v>
                </c:pt>
                <c:pt idx="102">
                  <c:v>21.2</c:v>
                </c:pt>
                <c:pt idx="103">
                  <c:v>21.4</c:v>
                </c:pt>
                <c:pt idx="104">
                  <c:v>21.6</c:v>
                </c:pt>
                <c:pt idx="105">
                  <c:v>21.8</c:v>
                </c:pt>
                <c:pt idx="106">
                  <c:v>22</c:v>
                </c:pt>
                <c:pt idx="107">
                  <c:v>22.2</c:v>
                </c:pt>
                <c:pt idx="108">
                  <c:v>22.4</c:v>
                </c:pt>
                <c:pt idx="109">
                  <c:v>22.6</c:v>
                </c:pt>
                <c:pt idx="110">
                  <c:v>22.8</c:v>
                </c:pt>
                <c:pt idx="111">
                  <c:v>23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24.8</c:v>
                </c:pt>
                <c:pt idx="121">
                  <c:v>25</c:v>
                </c:pt>
                <c:pt idx="122">
                  <c:v>25.2</c:v>
                </c:pt>
                <c:pt idx="123">
                  <c:v>25.4</c:v>
                </c:pt>
                <c:pt idx="124">
                  <c:v>25.6</c:v>
                </c:pt>
                <c:pt idx="125">
                  <c:v>25.8</c:v>
                </c:pt>
                <c:pt idx="126">
                  <c:v>26</c:v>
                </c:pt>
                <c:pt idx="127">
                  <c:v>26.2</c:v>
                </c:pt>
                <c:pt idx="128">
                  <c:v>26.4</c:v>
                </c:pt>
                <c:pt idx="129">
                  <c:v>26.6</c:v>
                </c:pt>
                <c:pt idx="130">
                  <c:v>26.8</c:v>
                </c:pt>
                <c:pt idx="131">
                  <c:v>27</c:v>
                </c:pt>
                <c:pt idx="132">
                  <c:v>27.2</c:v>
                </c:pt>
                <c:pt idx="133">
                  <c:v>27.4</c:v>
                </c:pt>
                <c:pt idx="134">
                  <c:v>27.6</c:v>
                </c:pt>
                <c:pt idx="135">
                  <c:v>27.8</c:v>
                </c:pt>
                <c:pt idx="136">
                  <c:v>28</c:v>
                </c:pt>
                <c:pt idx="137">
                  <c:v>28.2</c:v>
                </c:pt>
                <c:pt idx="138">
                  <c:v>28.4</c:v>
                </c:pt>
                <c:pt idx="139">
                  <c:v>28.6</c:v>
                </c:pt>
                <c:pt idx="140">
                  <c:v>28.8</c:v>
                </c:pt>
                <c:pt idx="141">
                  <c:v>29</c:v>
                </c:pt>
                <c:pt idx="142">
                  <c:v>29.2</c:v>
                </c:pt>
              </c:numCache>
            </c:numRef>
          </c:cat>
          <c:val>
            <c:numRef>
              <c:f>'Mean - Local Gradients'!$B$6:$B$148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16</c:v>
                </c:pt>
                <c:pt idx="21">
                  <c:v>13</c:v>
                </c:pt>
                <c:pt idx="22">
                  <c:v>8</c:v>
                </c:pt>
                <c:pt idx="23">
                  <c:v>20</c:v>
                </c:pt>
                <c:pt idx="24">
                  <c:v>23</c:v>
                </c:pt>
                <c:pt idx="25">
                  <c:v>33</c:v>
                </c:pt>
                <c:pt idx="26">
                  <c:v>31</c:v>
                </c:pt>
                <c:pt idx="27">
                  <c:v>33</c:v>
                </c:pt>
                <c:pt idx="28">
                  <c:v>38</c:v>
                </c:pt>
                <c:pt idx="29">
                  <c:v>49</c:v>
                </c:pt>
                <c:pt idx="30">
                  <c:v>44</c:v>
                </c:pt>
                <c:pt idx="31">
                  <c:v>55</c:v>
                </c:pt>
                <c:pt idx="32">
                  <c:v>65</c:v>
                </c:pt>
                <c:pt idx="33">
                  <c:v>70</c:v>
                </c:pt>
                <c:pt idx="34">
                  <c:v>72</c:v>
                </c:pt>
                <c:pt idx="35">
                  <c:v>64</c:v>
                </c:pt>
                <c:pt idx="36">
                  <c:v>89</c:v>
                </c:pt>
                <c:pt idx="37">
                  <c:v>65</c:v>
                </c:pt>
                <c:pt idx="38">
                  <c:v>78</c:v>
                </c:pt>
                <c:pt idx="39">
                  <c:v>78</c:v>
                </c:pt>
                <c:pt idx="40">
                  <c:v>85</c:v>
                </c:pt>
                <c:pt idx="41">
                  <c:v>87</c:v>
                </c:pt>
                <c:pt idx="42">
                  <c:v>67</c:v>
                </c:pt>
                <c:pt idx="43">
                  <c:v>75</c:v>
                </c:pt>
                <c:pt idx="44">
                  <c:v>78</c:v>
                </c:pt>
                <c:pt idx="45">
                  <c:v>74</c:v>
                </c:pt>
                <c:pt idx="46">
                  <c:v>81</c:v>
                </c:pt>
                <c:pt idx="47">
                  <c:v>73</c:v>
                </c:pt>
                <c:pt idx="48">
                  <c:v>82</c:v>
                </c:pt>
                <c:pt idx="49">
                  <c:v>80</c:v>
                </c:pt>
                <c:pt idx="50">
                  <c:v>75</c:v>
                </c:pt>
                <c:pt idx="51">
                  <c:v>66</c:v>
                </c:pt>
                <c:pt idx="52">
                  <c:v>86</c:v>
                </c:pt>
                <c:pt idx="53">
                  <c:v>87</c:v>
                </c:pt>
                <c:pt idx="54">
                  <c:v>80</c:v>
                </c:pt>
                <c:pt idx="55">
                  <c:v>74</c:v>
                </c:pt>
                <c:pt idx="56">
                  <c:v>54</c:v>
                </c:pt>
                <c:pt idx="57">
                  <c:v>68</c:v>
                </c:pt>
                <c:pt idx="58">
                  <c:v>70</c:v>
                </c:pt>
                <c:pt idx="59">
                  <c:v>63</c:v>
                </c:pt>
                <c:pt idx="60">
                  <c:v>56</c:v>
                </c:pt>
                <c:pt idx="61">
                  <c:v>69</c:v>
                </c:pt>
                <c:pt idx="62">
                  <c:v>47</c:v>
                </c:pt>
                <c:pt idx="63">
                  <c:v>62</c:v>
                </c:pt>
                <c:pt idx="64">
                  <c:v>64</c:v>
                </c:pt>
                <c:pt idx="65">
                  <c:v>70</c:v>
                </c:pt>
                <c:pt idx="66">
                  <c:v>51</c:v>
                </c:pt>
                <c:pt idx="67">
                  <c:v>55</c:v>
                </c:pt>
                <c:pt idx="68">
                  <c:v>52</c:v>
                </c:pt>
                <c:pt idx="69">
                  <c:v>45</c:v>
                </c:pt>
                <c:pt idx="70">
                  <c:v>58</c:v>
                </c:pt>
                <c:pt idx="71">
                  <c:v>47</c:v>
                </c:pt>
                <c:pt idx="72">
                  <c:v>47</c:v>
                </c:pt>
                <c:pt idx="73">
                  <c:v>40</c:v>
                </c:pt>
                <c:pt idx="74">
                  <c:v>38</c:v>
                </c:pt>
                <c:pt idx="75">
                  <c:v>33</c:v>
                </c:pt>
                <c:pt idx="76">
                  <c:v>41</c:v>
                </c:pt>
                <c:pt idx="77">
                  <c:v>38</c:v>
                </c:pt>
                <c:pt idx="78">
                  <c:v>49</c:v>
                </c:pt>
                <c:pt idx="79">
                  <c:v>39</c:v>
                </c:pt>
                <c:pt idx="80">
                  <c:v>38</c:v>
                </c:pt>
                <c:pt idx="81">
                  <c:v>32</c:v>
                </c:pt>
                <c:pt idx="82">
                  <c:v>24</c:v>
                </c:pt>
                <c:pt idx="83">
                  <c:v>29</c:v>
                </c:pt>
                <c:pt idx="84">
                  <c:v>27</c:v>
                </c:pt>
                <c:pt idx="85">
                  <c:v>30</c:v>
                </c:pt>
                <c:pt idx="86">
                  <c:v>30</c:v>
                </c:pt>
                <c:pt idx="87">
                  <c:v>33</c:v>
                </c:pt>
                <c:pt idx="88">
                  <c:v>18</c:v>
                </c:pt>
                <c:pt idx="89">
                  <c:v>28</c:v>
                </c:pt>
                <c:pt idx="90">
                  <c:v>19</c:v>
                </c:pt>
                <c:pt idx="91">
                  <c:v>10</c:v>
                </c:pt>
                <c:pt idx="92">
                  <c:v>10</c:v>
                </c:pt>
                <c:pt idx="93">
                  <c:v>16</c:v>
                </c:pt>
                <c:pt idx="94">
                  <c:v>13</c:v>
                </c:pt>
                <c:pt idx="95">
                  <c:v>8</c:v>
                </c:pt>
                <c:pt idx="96">
                  <c:v>8</c:v>
                </c:pt>
                <c:pt idx="97">
                  <c:v>18</c:v>
                </c:pt>
                <c:pt idx="98">
                  <c:v>10</c:v>
                </c:pt>
                <c:pt idx="99">
                  <c:v>11</c:v>
                </c:pt>
                <c:pt idx="100">
                  <c:v>7</c:v>
                </c:pt>
                <c:pt idx="101">
                  <c:v>5</c:v>
                </c:pt>
                <c:pt idx="102">
                  <c:v>13</c:v>
                </c:pt>
                <c:pt idx="103">
                  <c:v>6</c:v>
                </c:pt>
                <c:pt idx="104">
                  <c:v>8</c:v>
                </c:pt>
                <c:pt idx="105">
                  <c:v>4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5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17C-AEA8-9FEC38D31D13}"/>
            </c:ext>
          </c:extLst>
        </c:ser>
        <c:ser>
          <c:idx val="1"/>
          <c:order val="1"/>
          <c:tx>
            <c:strRef>
              <c:f>'Mean - Local Gradients'!$C$1</c:f>
              <c:strCache>
                <c:ptCount val="1"/>
                <c:pt idx="0">
                  <c:v>Local Gradients Mean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 - Local Gradients'!$A$6:$A$148</c:f>
              <c:numCache>
                <c:formatCode>General</c:formatCode>
                <c:ptCount val="143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</c:v>
                </c:pt>
                <c:pt idx="31">
                  <c:v>7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</c:v>
                </c:pt>
                <c:pt idx="36">
                  <c:v>8</c:v>
                </c:pt>
                <c:pt idx="37">
                  <c:v>8.1999999999999993</c:v>
                </c:pt>
                <c:pt idx="38">
                  <c:v>8.4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  <c:pt idx="42">
                  <c:v>9.1999999999999993</c:v>
                </c:pt>
                <c:pt idx="43">
                  <c:v>9.4</c:v>
                </c:pt>
                <c:pt idx="44">
                  <c:v>9.6</c:v>
                </c:pt>
                <c:pt idx="45">
                  <c:v>9.8000000000000007</c:v>
                </c:pt>
                <c:pt idx="46">
                  <c:v>10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16.600000000000001</c:v>
                </c:pt>
                <c:pt idx="80">
                  <c:v>16.8</c:v>
                </c:pt>
                <c:pt idx="81">
                  <c:v>17</c:v>
                </c:pt>
                <c:pt idx="82">
                  <c:v>17.2</c:v>
                </c:pt>
                <c:pt idx="83">
                  <c:v>17.399999999999999</c:v>
                </c:pt>
                <c:pt idx="84">
                  <c:v>17.600000000000001</c:v>
                </c:pt>
                <c:pt idx="85">
                  <c:v>17.8</c:v>
                </c:pt>
                <c:pt idx="86">
                  <c:v>18</c:v>
                </c:pt>
                <c:pt idx="87">
                  <c:v>18.2</c:v>
                </c:pt>
                <c:pt idx="88">
                  <c:v>18.399999999999999</c:v>
                </c:pt>
                <c:pt idx="89">
                  <c:v>18.600000000000001</c:v>
                </c:pt>
                <c:pt idx="90">
                  <c:v>18.8</c:v>
                </c:pt>
                <c:pt idx="91">
                  <c:v>19</c:v>
                </c:pt>
                <c:pt idx="92">
                  <c:v>19.2</c:v>
                </c:pt>
                <c:pt idx="93">
                  <c:v>19.399999999999999</c:v>
                </c:pt>
                <c:pt idx="94">
                  <c:v>19.600000000000001</c:v>
                </c:pt>
                <c:pt idx="95">
                  <c:v>19.8</c:v>
                </c:pt>
                <c:pt idx="96">
                  <c:v>20</c:v>
                </c:pt>
                <c:pt idx="97">
                  <c:v>20.2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20.8</c:v>
                </c:pt>
                <c:pt idx="101">
                  <c:v>21</c:v>
                </c:pt>
                <c:pt idx="102">
                  <c:v>21.2</c:v>
                </c:pt>
                <c:pt idx="103">
                  <c:v>21.4</c:v>
                </c:pt>
                <c:pt idx="104">
                  <c:v>21.6</c:v>
                </c:pt>
                <c:pt idx="105">
                  <c:v>21.8</c:v>
                </c:pt>
                <c:pt idx="106">
                  <c:v>22</c:v>
                </c:pt>
                <c:pt idx="107">
                  <c:v>22.2</c:v>
                </c:pt>
                <c:pt idx="108">
                  <c:v>22.4</c:v>
                </c:pt>
                <c:pt idx="109">
                  <c:v>22.6</c:v>
                </c:pt>
                <c:pt idx="110">
                  <c:v>22.8</c:v>
                </c:pt>
                <c:pt idx="111">
                  <c:v>23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24.8</c:v>
                </c:pt>
                <c:pt idx="121">
                  <c:v>25</c:v>
                </c:pt>
                <c:pt idx="122">
                  <c:v>25.2</c:v>
                </c:pt>
                <c:pt idx="123">
                  <c:v>25.4</c:v>
                </c:pt>
                <c:pt idx="124">
                  <c:v>25.6</c:v>
                </c:pt>
                <c:pt idx="125">
                  <c:v>25.8</c:v>
                </c:pt>
                <c:pt idx="126">
                  <c:v>26</c:v>
                </c:pt>
                <c:pt idx="127">
                  <c:v>26.2</c:v>
                </c:pt>
                <c:pt idx="128">
                  <c:v>26.4</c:v>
                </c:pt>
                <c:pt idx="129">
                  <c:v>26.6</c:v>
                </c:pt>
                <c:pt idx="130">
                  <c:v>26.8</c:v>
                </c:pt>
                <c:pt idx="131">
                  <c:v>27</c:v>
                </c:pt>
                <c:pt idx="132">
                  <c:v>27.2</c:v>
                </c:pt>
                <c:pt idx="133">
                  <c:v>27.4</c:v>
                </c:pt>
                <c:pt idx="134">
                  <c:v>27.6</c:v>
                </c:pt>
                <c:pt idx="135">
                  <c:v>27.8</c:v>
                </c:pt>
                <c:pt idx="136">
                  <c:v>28</c:v>
                </c:pt>
                <c:pt idx="137">
                  <c:v>28.2</c:v>
                </c:pt>
                <c:pt idx="138">
                  <c:v>28.4</c:v>
                </c:pt>
                <c:pt idx="139">
                  <c:v>28.6</c:v>
                </c:pt>
                <c:pt idx="140">
                  <c:v>28.8</c:v>
                </c:pt>
                <c:pt idx="141">
                  <c:v>29</c:v>
                </c:pt>
                <c:pt idx="142">
                  <c:v>29.2</c:v>
                </c:pt>
              </c:numCache>
            </c:numRef>
          </c:cat>
          <c:val>
            <c:numRef>
              <c:f>'Mean - Local Gradients'!$C$6:$C$148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12</c:v>
                </c:pt>
                <c:pt idx="7">
                  <c:v>63</c:v>
                </c:pt>
                <c:pt idx="8">
                  <c:v>196</c:v>
                </c:pt>
                <c:pt idx="9">
                  <c:v>348</c:v>
                </c:pt>
                <c:pt idx="10">
                  <c:v>356</c:v>
                </c:pt>
                <c:pt idx="11">
                  <c:v>387</c:v>
                </c:pt>
                <c:pt idx="12">
                  <c:v>355</c:v>
                </c:pt>
                <c:pt idx="13">
                  <c:v>317</c:v>
                </c:pt>
                <c:pt idx="14">
                  <c:v>253</c:v>
                </c:pt>
                <c:pt idx="15">
                  <c:v>244</c:v>
                </c:pt>
                <c:pt idx="16">
                  <c:v>176</c:v>
                </c:pt>
                <c:pt idx="17">
                  <c:v>153</c:v>
                </c:pt>
                <c:pt idx="18">
                  <c:v>146</c:v>
                </c:pt>
                <c:pt idx="19">
                  <c:v>136</c:v>
                </c:pt>
                <c:pt idx="20">
                  <c:v>104</c:v>
                </c:pt>
                <c:pt idx="21">
                  <c:v>111</c:v>
                </c:pt>
                <c:pt idx="22">
                  <c:v>86</c:v>
                </c:pt>
                <c:pt idx="23">
                  <c:v>61</c:v>
                </c:pt>
                <c:pt idx="24">
                  <c:v>54</c:v>
                </c:pt>
                <c:pt idx="25">
                  <c:v>55</c:v>
                </c:pt>
                <c:pt idx="26">
                  <c:v>31</c:v>
                </c:pt>
                <c:pt idx="27">
                  <c:v>34</c:v>
                </c:pt>
                <c:pt idx="28">
                  <c:v>31</c:v>
                </c:pt>
                <c:pt idx="29">
                  <c:v>22</c:v>
                </c:pt>
                <c:pt idx="30">
                  <c:v>29</c:v>
                </c:pt>
                <c:pt idx="31">
                  <c:v>19</c:v>
                </c:pt>
                <c:pt idx="32">
                  <c:v>22</c:v>
                </c:pt>
                <c:pt idx="33">
                  <c:v>16</c:v>
                </c:pt>
                <c:pt idx="34">
                  <c:v>21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16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  <c:pt idx="42">
                  <c:v>6</c:v>
                </c:pt>
                <c:pt idx="43">
                  <c:v>5</c:v>
                </c:pt>
                <c:pt idx="44">
                  <c:v>9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6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17C-AEA8-9FEC38D3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910416"/>
        <c:axId val="710908176"/>
      </c:barChart>
      <c:catAx>
        <c:axId val="7109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8176"/>
        <c:crosses val="autoZero"/>
        <c:auto val="1"/>
        <c:lblAlgn val="ctr"/>
        <c:lblOffset val="100"/>
        <c:noMultiLvlLbl val="0"/>
      </c:catAx>
      <c:valAx>
        <c:axId val="7109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Ratios of</a:t>
            </a:r>
            <a:r>
              <a:rPr lang="da-DK" baseline="0"/>
              <a:t> Local to Intensity to Global Intensity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'Ratios - Local vs. Global'!$B$1</c:f>
              <c:strCache>
                <c:ptCount val="1"/>
                <c:pt idx="0">
                  <c:v>Ratio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'Ratios - Local vs. Global'!$A$2:$A$162</c:f>
              <c:numCache>
                <c:formatCode>General</c:formatCode>
                <c:ptCount val="161"/>
                <c:pt idx="0">
                  <c:v>0.2</c:v>
                </c:pt>
                <c:pt idx="1">
                  <c:v>0.20499999999999999</c:v>
                </c:pt>
                <c:pt idx="2">
                  <c:v>0.21</c:v>
                </c:pt>
                <c:pt idx="3">
                  <c:v>0.215</c:v>
                </c:pt>
                <c:pt idx="4">
                  <c:v>0.22</c:v>
                </c:pt>
                <c:pt idx="5">
                  <c:v>0.22500000000000001</c:v>
                </c:pt>
                <c:pt idx="6">
                  <c:v>0.23</c:v>
                </c:pt>
                <c:pt idx="7">
                  <c:v>0.23499999999999999</c:v>
                </c:pt>
                <c:pt idx="8">
                  <c:v>0.24</c:v>
                </c:pt>
                <c:pt idx="9">
                  <c:v>0.245</c:v>
                </c:pt>
                <c:pt idx="10">
                  <c:v>0.25</c:v>
                </c:pt>
                <c:pt idx="11">
                  <c:v>0.255</c:v>
                </c:pt>
                <c:pt idx="12">
                  <c:v>0.26</c:v>
                </c:pt>
                <c:pt idx="13">
                  <c:v>0.26500000000000001</c:v>
                </c:pt>
                <c:pt idx="14">
                  <c:v>0.27</c:v>
                </c:pt>
                <c:pt idx="15">
                  <c:v>0.27500000000000002</c:v>
                </c:pt>
                <c:pt idx="16">
                  <c:v>0.28000000000000003</c:v>
                </c:pt>
                <c:pt idx="17">
                  <c:v>0.28499999999999998</c:v>
                </c:pt>
                <c:pt idx="18">
                  <c:v>0.28999999999999998</c:v>
                </c:pt>
                <c:pt idx="19">
                  <c:v>0.29499999999999998</c:v>
                </c:pt>
                <c:pt idx="20">
                  <c:v>0.3</c:v>
                </c:pt>
                <c:pt idx="21">
                  <c:v>0.30499999999999999</c:v>
                </c:pt>
                <c:pt idx="22">
                  <c:v>0.31</c:v>
                </c:pt>
                <c:pt idx="23">
                  <c:v>0.315</c:v>
                </c:pt>
                <c:pt idx="24">
                  <c:v>0.32</c:v>
                </c:pt>
                <c:pt idx="25">
                  <c:v>0.32500000000000001</c:v>
                </c:pt>
                <c:pt idx="26">
                  <c:v>0.33</c:v>
                </c:pt>
                <c:pt idx="27">
                  <c:v>0.33500000000000002</c:v>
                </c:pt>
                <c:pt idx="28">
                  <c:v>0.34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0.35499999999999998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0.37</c:v>
                </c:pt>
                <c:pt idx="35">
                  <c:v>0.375</c:v>
                </c:pt>
                <c:pt idx="36">
                  <c:v>0.38</c:v>
                </c:pt>
                <c:pt idx="37">
                  <c:v>0.38500000000000001</c:v>
                </c:pt>
                <c:pt idx="38">
                  <c:v>0.39</c:v>
                </c:pt>
                <c:pt idx="39">
                  <c:v>0.39500000000000002</c:v>
                </c:pt>
                <c:pt idx="40">
                  <c:v>0.4</c:v>
                </c:pt>
                <c:pt idx="41">
                  <c:v>0.40500000000000003</c:v>
                </c:pt>
                <c:pt idx="42">
                  <c:v>0.41</c:v>
                </c:pt>
                <c:pt idx="43">
                  <c:v>0.41499999999999998</c:v>
                </c:pt>
                <c:pt idx="44">
                  <c:v>0.42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0.435</c:v>
                </c:pt>
                <c:pt idx="48">
                  <c:v>0.44</c:v>
                </c:pt>
                <c:pt idx="49">
                  <c:v>0.44500000000000001</c:v>
                </c:pt>
                <c:pt idx="50">
                  <c:v>0.45</c:v>
                </c:pt>
                <c:pt idx="51">
                  <c:v>0.45500000000000002</c:v>
                </c:pt>
                <c:pt idx="52">
                  <c:v>0.46</c:v>
                </c:pt>
                <c:pt idx="53">
                  <c:v>0.46500000000000002</c:v>
                </c:pt>
                <c:pt idx="54">
                  <c:v>0.47</c:v>
                </c:pt>
                <c:pt idx="55">
                  <c:v>0.47499999999999998</c:v>
                </c:pt>
                <c:pt idx="56">
                  <c:v>0.48</c:v>
                </c:pt>
                <c:pt idx="57">
                  <c:v>0.48499999999999999</c:v>
                </c:pt>
                <c:pt idx="58">
                  <c:v>0.49</c:v>
                </c:pt>
                <c:pt idx="59">
                  <c:v>0.495</c:v>
                </c:pt>
                <c:pt idx="60">
                  <c:v>0.5</c:v>
                </c:pt>
                <c:pt idx="61">
                  <c:v>0.505</c:v>
                </c:pt>
                <c:pt idx="62">
                  <c:v>0.51</c:v>
                </c:pt>
                <c:pt idx="63">
                  <c:v>0.51500000000000001</c:v>
                </c:pt>
                <c:pt idx="64">
                  <c:v>0.52</c:v>
                </c:pt>
                <c:pt idx="65">
                  <c:v>0.52500000000000002</c:v>
                </c:pt>
                <c:pt idx="66">
                  <c:v>0.53</c:v>
                </c:pt>
                <c:pt idx="67">
                  <c:v>0.53500000000000003</c:v>
                </c:pt>
                <c:pt idx="68">
                  <c:v>0.54</c:v>
                </c:pt>
                <c:pt idx="69">
                  <c:v>0.54500000000000004</c:v>
                </c:pt>
                <c:pt idx="70">
                  <c:v>0.55000000000000004</c:v>
                </c:pt>
                <c:pt idx="71">
                  <c:v>0.55500000000000005</c:v>
                </c:pt>
                <c:pt idx="72">
                  <c:v>0.56000000000000005</c:v>
                </c:pt>
                <c:pt idx="73">
                  <c:v>0.56499999999999995</c:v>
                </c:pt>
                <c:pt idx="74">
                  <c:v>0.56999999999999995</c:v>
                </c:pt>
                <c:pt idx="75">
                  <c:v>0.57499999999999996</c:v>
                </c:pt>
                <c:pt idx="76">
                  <c:v>0.57999999999999996</c:v>
                </c:pt>
                <c:pt idx="77">
                  <c:v>0.58499999999999996</c:v>
                </c:pt>
                <c:pt idx="78">
                  <c:v>0.59</c:v>
                </c:pt>
                <c:pt idx="79">
                  <c:v>0.59499999999999997</c:v>
                </c:pt>
                <c:pt idx="80">
                  <c:v>0.6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</c:v>
                </c:pt>
                <c:pt idx="115">
                  <c:v>0.77500000000000002</c:v>
                </c:pt>
                <c:pt idx="116">
                  <c:v>0.78</c:v>
                </c:pt>
                <c:pt idx="117">
                  <c:v>0.78500000000000003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0.81499999999999995</c:v>
                </c:pt>
                <c:pt idx="124">
                  <c:v>0.82</c:v>
                </c:pt>
                <c:pt idx="125">
                  <c:v>0.82499999999999996</c:v>
                </c:pt>
                <c:pt idx="126">
                  <c:v>0.83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0.91500000000000004</c:v>
                </c:pt>
                <c:pt idx="144">
                  <c:v>0.92</c:v>
                </c:pt>
                <c:pt idx="145">
                  <c:v>0.92500000000000004</c:v>
                </c:pt>
                <c:pt idx="146">
                  <c:v>0.93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1</c:v>
                </c:pt>
              </c:numCache>
            </c:numRef>
          </c:cat>
          <c:val>
            <c:numRef>
              <c:f>'Ratios - Local vs. Global'!$B$2:$B$162</c:f>
              <c:numCache>
                <c:formatCode>General</c:formatCode>
                <c:ptCount val="16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25</c:v>
                </c:pt>
                <c:pt idx="14">
                  <c:v>36</c:v>
                </c:pt>
                <c:pt idx="15">
                  <c:v>50</c:v>
                </c:pt>
                <c:pt idx="16">
                  <c:v>33</c:v>
                </c:pt>
                <c:pt idx="17">
                  <c:v>50</c:v>
                </c:pt>
                <c:pt idx="18">
                  <c:v>59</c:v>
                </c:pt>
                <c:pt idx="19">
                  <c:v>53</c:v>
                </c:pt>
                <c:pt idx="20">
                  <c:v>69</c:v>
                </c:pt>
                <c:pt idx="21">
                  <c:v>53</c:v>
                </c:pt>
                <c:pt idx="22">
                  <c:v>75</c:v>
                </c:pt>
                <c:pt idx="23">
                  <c:v>71</c:v>
                </c:pt>
                <c:pt idx="24">
                  <c:v>67</c:v>
                </c:pt>
                <c:pt idx="25">
                  <c:v>81</c:v>
                </c:pt>
                <c:pt idx="26">
                  <c:v>93</c:v>
                </c:pt>
                <c:pt idx="27">
                  <c:v>69</c:v>
                </c:pt>
                <c:pt idx="28">
                  <c:v>85</c:v>
                </c:pt>
                <c:pt idx="29">
                  <c:v>91</c:v>
                </c:pt>
                <c:pt idx="30">
                  <c:v>92</c:v>
                </c:pt>
                <c:pt idx="31">
                  <c:v>81</c:v>
                </c:pt>
                <c:pt idx="32">
                  <c:v>106</c:v>
                </c:pt>
                <c:pt idx="33">
                  <c:v>100</c:v>
                </c:pt>
                <c:pt idx="34">
                  <c:v>98</c:v>
                </c:pt>
                <c:pt idx="35">
                  <c:v>93</c:v>
                </c:pt>
                <c:pt idx="36">
                  <c:v>96</c:v>
                </c:pt>
                <c:pt idx="37">
                  <c:v>88</c:v>
                </c:pt>
                <c:pt idx="38">
                  <c:v>85</c:v>
                </c:pt>
                <c:pt idx="39">
                  <c:v>81</c:v>
                </c:pt>
                <c:pt idx="40">
                  <c:v>80</c:v>
                </c:pt>
                <c:pt idx="41">
                  <c:v>78</c:v>
                </c:pt>
                <c:pt idx="42">
                  <c:v>80</c:v>
                </c:pt>
                <c:pt idx="43">
                  <c:v>74</c:v>
                </c:pt>
                <c:pt idx="44">
                  <c:v>57</c:v>
                </c:pt>
                <c:pt idx="45">
                  <c:v>84</c:v>
                </c:pt>
                <c:pt idx="46">
                  <c:v>75</c:v>
                </c:pt>
                <c:pt idx="47">
                  <c:v>61</c:v>
                </c:pt>
                <c:pt idx="48">
                  <c:v>74</c:v>
                </c:pt>
                <c:pt idx="49">
                  <c:v>64</c:v>
                </c:pt>
                <c:pt idx="50">
                  <c:v>62</c:v>
                </c:pt>
                <c:pt idx="51">
                  <c:v>51</c:v>
                </c:pt>
                <c:pt idx="52">
                  <c:v>77</c:v>
                </c:pt>
                <c:pt idx="53">
                  <c:v>59</c:v>
                </c:pt>
                <c:pt idx="54">
                  <c:v>40</c:v>
                </c:pt>
                <c:pt idx="55">
                  <c:v>47</c:v>
                </c:pt>
                <c:pt idx="56">
                  <c:v>50</c:v>
                </c:pt>
                <c:pt idx="57">
                  <c:v>46</c:v>
                </c:pt>
                <c:pt idx="58">
                  <c:v>39</c:v>
                </c:pt>
                <c:pt idx="59">
                  <c:v>37</c:v>
                </c:pt>
                <c:pt idx="60">
                  <c:v>40</c:v>
                </c:pt>
                <c:pt idx="61">
                  <c:v>42</c:v>
                </c:pt>
                <c:pt idx="62">
                  <c:v>22</c:v>
                </c:pt>
                <c:pt idx="63">
                  <c:v>26</c:v>
                </c:pt>
                <c:pt idx="64">
                  <c:v>25</c:v>
                </c:pt>
                <c:pt idx="65">
                  <c:v>25</c:v>
                </c:pt>
                <c:pt idx="66">
                  <c:v>14</c:v>
                </c:pt>
                <c:pt idx="67">
                  <c:v>16</c:v>
                </c:pt>
                <c:pt idx="68">
                  <c:v>19</c:v>
                </c:pt>
                <c:pt idx="69">
                  <c:v>21</c:v>
                </c:pt>
                <c:pt idx="70">
                  <c:v>23</c:v>
                </c:pt>
                <c:pt idx="71">
                  <c:v>11</c:v>
                </c:pt>
                <c:pt idx="72">
                  <c:v>20</c:v>
                </c:pt>
                <c:pt idx="73">
                  <c:v>16</c:v>
                </c:pt>
                <c:pt idx="74">
                  <c:v>14</c:v>
                </c:pt>
                <c:pt idx="75">
                  <c:v>18</c:v>
                </c:pt>
                <c:pt idx="76">
                  <c:v>15</c:v>
                </c:pt>
                <c:pt idx="77">
                  <c:v>13</c:v>
                </c:pt>
                <c:pt idx="78">
                  <c:v>15</c:v>
                </c:pt>
                <c:pt idx="79">
                  <c:v>14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10</c:v>
                </c:pt>
                <c:pt idx="84">
                  <c:v>8</c:v>
                </c:pt>
                <c:pt idx="85">
                  <c:v>16</c:v>
                </c:pt>
                <c:pt idx="86">
                  <c:v>8</c:v>
                </c:pt>
                <c:pt idx="87">
                  <c:v>12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8</c:v>
                </c:pt>
                <c:pt idx="92">
                  <c:v>4</c:v>
                </c:pt>
                <c:pt idx="93">
                  <c:v>11</c:v>
                </c:pt>
                <c:pt idx="94">
                  <c:v>9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7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8-4D62-A960-AC141BCC3D81}"/>
            </c:ext>
          </c:extLst>
        </c:ser>
        <c:ser>
          <c:idx val="1"/>
          <c:order val="1"/>
          <c:tx>
            <c:strRef>
              <c:f>'Ratios - Local vs. Global'!$C$1</c:f>
              <c:strCache>
                <c:ptCount val="1"/>
                <c:pt idx="0">
                  <c:v>Ratio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'Ratios - Local vs. Global'!$A$2:$A$162</c:f>
              <c:numCache>
                <c:formatCode>General</c:formatCode>
                <c:ptCount val="161"/>
                <c:pt idx="0">
                  <c:v>0.2</c:v>
                </c:pt>
                <c:pt idx="1">
                  <c:v>0.20499999999999999</c:v>
                </c:pt>
                <c:pt idx="2">
                  <c:v>0.21</c:v>
                </c:pt>
                <c:pt idx="3">
                  <c:v>0.215</c:v>
                </c:pt>
                <c:pt idx="4">
                  <c:v>0.22</c:v>
                </c:pt>
                <c:pt idx="5">
                  <c:v>0.22500000000000001</c:v>
                </c:pt>
                <c:pt idx="6">
                  <c:v>0.23</c:v>
                </c:pt>
                <c:pt idx="7">
                  <c:v>0.23499999999999999</c:v>
                </c:pt>
                <c:pt idx="8">
                  <c:v>0.24</c:v>
                </c:pt>
                <c:pt idx="9">
                  <c:v>0.245</c:v>
                </c:pt>
                <c:pt idx="10">
                  <c:v>0.25</c:v>
                </c:pt>
                <c:pt idx="11">
                  <c:v>0.255</c:v>
                </c:pt>
                <c:pt idx="12">
                  <c:v>0.26</c:v>
                </c:pt>
                <c:pt idx="13">
                  <c:v>0.26500000000000001</c:v>
                </c:pt>
                <c:pt idx="14">
                  <c:v>0.27</c:v>
                </c:pt>
                <c:pt idx="15">
                  <c:v>0.27500000000000002</c:v>
                </c:pt>
                <c:pt idx="16">
                  <c:v>0.28000000000000003</c:v>
                </c:pt>
                <c:pt idx="17">
                  <c:v>0.28499999999999998</c:v>
                </c:pt>
                <c:pt idx="18">
                  <c:v>0.28999999999999998</c:v>
                </c:pt>
                <c:pt idx="19">
                  <c:v>0.29499999999999998</c:v>
                </c:pt>
                <c:pt idx="20">
                  <c:v>0.3</c:v>
                </c:pt>
                <c:pt idx="21">
                  <c:v>0.30499999999999999</c:v>
                </c:pt>
                <c:pt idx="22">
                  <c:v>0.31</c:v>
                </c:pt>
                <c:pt idx="23">
                  <c:v>0.315</c:v>
                </c:pt>
                <c:pt idx="24">
                  <c:v>0.32</c:v>
                </c:pt>
                <c:pt idx="25">
                  <c:v>0.32500000000000001</c:v>
                </c:pt>
                <c:pt idx="26">
                  <c:v>0.33</c:v>
                </c:pt>
                <c:pt idx="27">
                  <c:v>0.33500000000000002</c:v>
                </c:pt>
                <c:pt idx="28">
                  <c:v>0.34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0.35499999999999998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0.37</c:v>
                </c:pt>
                <c:pt idx="35">
                  <c:v>0.375</c:v>
                </c:pt>
                <c:pt idx="36">
                  <c:v>0.38</c:v>
                </c:pt>
                <c:pt idx="37">
                  <c:v>0.38500000000000001</c:v>
                </c:pt>
                <c:pt idx="38">
                  <c:v>0.39</c:v>
                </c:pt>
                <c:pt idx="39">
                  <c:v>0.39500000000000002</c:v>
                </c:pt>
                <c:pt idx="40">
                  <c:v>0.4</c:v>
                </c:pt>
                <c:pt idx="41">
                  <c:v>0.40500000000000003</c:v>
                </c:pt>
                <c:pt idx="42">
                  <c:v>0.41</c:v>
                </c:pt>
                <c:pt idx="43">
                  <c:v>0.41499999999999998</c:v>
                </c:pt>
                <c:pt idx="44">
                  <c:v>0.42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0.435</c:v>
                </c:pt>
                <c:pt idx="48">
                  <c:v>0.44</c:v>
                </c:pt>
                <c:pt idx="49">
                  <c:v>0.44500000000000001</c:v>
                </c:pt>
                <c:pt idx="50">
                  <c:v>0.45</c:v>
                </c:pt>
                <c:pt idx="51">
                  <c:v>0.45500000000000002</c:v>
                </c:pt>
                <c:pt idx="52">
                  <c:v>0.46</c:v>
                </c:pt>
                <c:pt idx="53">
                  <c:v>0.46500000000000002</c:v>
                </c:pt>
                <c:pt idx="54">
                  <c:v>0.47</c:v>
                </c:pt>
                <c:pt idx="55">
                  <c:v>0.47499999999999998</c:v>
                </c:pt>
                <c:pt idx="56">
                  <c:v>0.48</c:v>
                </c:pt>
                <c:pt idx="57">
                  <c:v>0.48499999999999999</c:v>
                </c:pt>
                <c:pt idx="58">
                  <c:v>0.49</c:v>
                </c:pt>
                <c:pt idx="59">
                  <c:v>0.495</c:v>
                </c:pt>
                <c:pt idx="60">
                  <c:v>0.5</c:v>
                </c:pt>
                <c:pt idx="61">
                  <c:v>0.505</c:v>
                </c:pt>
                <c:pt idx="62">
                  <c:v>0.51</c:v>
                </c:pt>
                <c:pt idx="63">
                  <c:v>0.51500000000000001</c:v>
                </c:pt>
                <c:pt idx="64">
                  <c:v>0.52</c:v>
                </c:pt>
                <c:pt idx="65">
                  <c:v>0.52500000000000002</c:v>
                </c:pt>
                <c:pt idx="66">
                  <c:v>0.53</c:v>
                </c:pt>
                <c:pt idx="67">
                  <c:v>0.53500000000000003</c:v>
                </c:pt>
                <c:pt idx="68">
                  <c:v>0.54</c:v>
                </c:pt>
                <c:pt idx="69">
                  <c:v>0.54500000000000004</c:v>
                </c:pt>
                <c:pt idx="70">
                  <c:v>0.55000000000000004</c:v>
                </c:pt>
                <c:pt idx="71">
                  <c:v>0.55500000000000005</c:v>
                </c:pt>
                <c:pt idx="72">
                  <c:v>0.56000000000000005</c:v>
                </c:pt>
                <c:pt idx="73">
                  <c:v>0.56499999999999995</c:v>
                </c:pt>
                <c:pt idx="74">
                  <c:v>0.56999999999999995</c:v>
                </c:pt>
                <c:pt idx="75">
                  <c:v>0.57499999999999996</c:v>
                </c:pt>
                <c:pt idx="76">
                  <c:v>0.57999999999999996</c:v>
                </c:pt>
                <c:pt idx="77">
                  <c:v>0.58499999999999996</c:v>
                </c:pt>
                <c:pt idx="78">
                  <c:v>0.59</c:v>
                </c:pt>
                <c:pt idx="79">
                  <c:v>0.59499999999999997</c:v>
                </c:pt>
                <c:pt idx="80">
                  <c:v>0.6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</c:v>
                </c:pt>
                <c:pt idx="115">
                  <c:v>0.77500000000000002</c:v>
                </c:pt>
                <c:pt idx="116">
                  <c:v>0.78</c:v>
                </c:pt>
                <c:pt idx="117">
                  <c:v>0.78500000000000003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0.81499999999999995</c:v>
                </c:pt>
                <c:pt idx="124">
                  <c:v>0.82</c:v>
                </c:pt>
                <c:pt idx="125">
                  <c:v>0.82499999999999996</c:v>
                </c:pt>
                <c:pt idx="126">
                  <c:v>0.83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0.91500000000000004</c:v>
                </c:pt>
                <c:pt idx="144">
                  <c:v>0.92</c:v>
                </c:pt>
                <c:pt idx="145">
                  <c:v>0.92500000000000004</c:v>
                </c:pt>
                <c:pt idx="146">
                  <c:v>0.93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1</c:v>
                </c:pt>
              </c:numCache>
            </c:numRef>
          </c:cat>
          <c:val>
            <c:numRef>
              <c:f>'Ratios - Local vs. Global'!$C$2:$C$162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4</c:v>
                </c:pt>
                <c:pt idx="110">
                  <c:v>5</c:v>
                </c:pt>
                <c:pt idx="111">
                  <c:v>8</c:v>
                </c:pt>
                <c:pt idx="112">
                  <c:v>2</c:v>
                </c:pt>
                <c:pt idx="113">
                  <c:v>1</c:v>
                </c:pt>
                <c:pt idx="114">
                  <c:v>9</c:v>
                </c:pt>
                <c:pt idx="115">
                  <c:v>6</c:v>
                </c:pt>
                <c:pt idx="116">
                  <c:v>0</c:v>
                </c:pt>
                <c:pt idx="117">
                  <c:v>4</c:v>
                </c:pt>
                <c:pt idx="118">
                  <c:v>11</c:v>
                </c:pt>
                <c:pt idx="119">
                  <c:v>11</c:v>
                </c:pt>
                <c:pt idx="120">
                  <c:v>6</c:v>
                </c:pt>
                <c:pt idx="121">
                  <c:v>9</c:v>
                </c:pt>
                <c:pt idx="122">
                  <c:v>9</c:v>
                </c:pt>
                <c:pt idx="123">
                  <c:v>6</c:v>
                </c:pt>
                <c:pt idx="124">
                  <c:v>16</c:v>
                </c:pt>
                <c:pt idx="125">
                  <c:v>11</c:v>
                </c:pt>
                <c:pt idx="126">
                  <c:v>24</c:v>
                </c:pt>
                <c:pt idx="127">
                  <c:v>20</c:v>
                </c:pt>
                <c:pt idx="128">
                  <c:v>24</c:v>
                </c:pt>
                <c:pt idx="129">
                  <c:v>24</c:v>
                </c:pt>
                <c:pt idx="130">
                  <c:v>37</c:v>
                </c:pt>
                <c:pt idx="131">
                  <c:v>45</c:v>
                </c:pt>
                <c:pt idx="132">
                  <c:v>54</c:v>
                </c:pt>
                <c:pt idx="133">
                  <c:v>51</c:v>
                </c:pt>
                <c:pt idx="134">
                  <c:v>51</c:v>
                </c:pt>
                <c:pt idx="135">
                  <c:v>66</c:v>
                </c:pt>
                <c:pt idx="136">
                  <c:v>74</c:v>
                </c:pt>
                <c:pt idx="137">
                  <c:v>82</c:v>
                </c:pt>
                <c:pt idx="138">
                  <c:v>106</c:v>
                </c:pt>
                <c:pt idx="139">
                  <c:v>135</c:v>
                </c:pt>
                <c:pt idx="140">
                  <c:v>138</c:v>
                </c:pt>
                <c:pt idx="141">
                  <c:v>144</c:v>
                </c:pt>
                <c:pt idx="142">
                  <c:v>173</c:v>
                </c:pt>
                <c:pt idx="143">
                  <c:v>179</c:v>
                </c:pt>
                <c:pt idx="144">
                  <c:v>216</c:v>
                </c:pt>
                <c:pt idx="145">
                  <c:v>247</c:v>
                </c:pt>
                <c:pt idx="146">
                  <c:v>275</c:v>
                </c:pt>
                <c:pt idx="147">
                  <c:v>262</c:v>
                </c:pt>
                <c:pt idx="148">
                  <c:v>290</c:v>
                </c:pt>
                <c:pt idx="149">
                  <c:v>275</c:v>
                </c:pt>
                <c:pt idx="150">
                  <c:v>261</c:v>
                </c:pt>
                <c:pt idx="151">
                  <c:v>215</c:v>
                </c:pt>
                <c:pt idx="152">
                  <c:v>162</c:v>
                </c:pt>
                <c:pt idx="153">
                  <c:v>121</c:v>
                </c:pt>
                <c:pt idx="154">
                  <c:v>70</c:v>
                </c:pt>
                <c:pt idx="155">
                  <c:v>24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8-4D62-A960-AC141BCC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75032"/>
        <c:axId val="552170552"/>
      </c:barChart>
      <c:catAx>
        <c:axId val="5521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2170552"/>
        <c:crosses val="autoZero"/>
        <c:auto val="1"/>
        <c:lblAlgn val="ctr"/>
        <c:lblOffset val="100"/>
        <c:noMultiLvlLbl val="0"/>
      </c:catAx>
      <c:valAx>
        <c:axId val="5521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217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290512</xdr:colOff>
      <xdr:row>1</xdr:row>
      <xdr:rowOff>104775</xdr:rowOff>
    </xdr:from>
    <xdr:to>
      <xdr:col>20</xdr:col>
      <xdr:colOff>595312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FAF16-5D05-4D9F-A168-E83F6FED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16</xdr:row>
      <xdr:rowOff>161925</xdr:rowOff>
    </xdr:from>
    <xdr:to>
      <xdr:col>20</xdr:col>
      <xdr:colOff>571500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16AC1-574E-4C93-8FC0-E5D4B358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547687</xdr:colOff>
      <xdr:row>1</xdr:row>
      <xdr:rowOff>114300</xdr:rowOff>
    </xdr:from>
    <xdr:to>
      <xdr:col>21</xdr:col>
      <xdr:colOff>242887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4A012-B547-49E2-B97D-2DFD3075F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1</xdr:row>
      <xdr:rowOff>47625</xdr:rowOff>
    </xdr:from>
    <xdr:to>
      <xdr:col>21</xdr:col>
      <xdr:colOff>414337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D7BE4-E5CE-4C27-A061-71034E58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31346-36FB-4AED-BFDD-F266EDA77EAF}" name="Table2" displayName="Table2" ref="A1:I4001" totalsRowShown="0">
  <autoFilter ref="A1:I4001" xr:uid="{3046E51A-6DA1-4037-9B67-03E2F5D58678}"/>
  <tableColumns count="9">
    <tableColumn id="1" xr3:uid="{C2D8142E-345F-4132-B974-1C9D770A9C11}" name="Data Point"/>
    <tableColumn id="16" xr3:uid="{3536DB20-E68E-4831-9C39-7C16543AAC9C}" name="Local IntensMean Pos"/>
    <tableColumn id="17" xr3:uid="{6EAB9CCE-C1D2-4F5E-84F9-4FBF6301745E}" name="Local IntensMean Neg"/>
    <tableColumn id="18" xr3:uid="{CB856100-A7A4-49A0-9EF7-97A888F046D1}" name="Local IntensStDev Pos"/>
    <tableColumn id="19" xr3:uid="{63D43FC2-85AB-40F2-9F7F-CEA6CA740B1E}" name="Local IntensStDev Neg"/>
    <tableColumn id="20" xr3:uid="{9795D6BD-7FB5-42A1-8955-FE9EEFC7E110}" name="Ratio Pos"/>
    <tableColumn id="21" xr3:uid="{7003099C-0013-47E0-9C50-532EBDF6D857}" name="Ratio Neg"/>
    <tableColumn id="22" xr3:uid="{E08199A7-FEA9-40A4-9710-E29D9676E8E5}" name="Local GradMean Pos"/>
    <tableColumn id="23" xr3:uid="{02B64C44-8245-4D1B-88F6-D28A967BB1FD}" name="Local GradMean Ne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EA24-F8BC-4ACE-AFF7-558D66B2749C}">
  <dimension ref="A1:I4001"/>
  <sheetViews>
    <sheetView workbookViewId="0">
      <selection activeCell="B2" sqref="B2:I4001"/>
    </sheetView>
  </sheetViews>
  <sheetFormatPr defaultRowHeight="15" x14ac:dyDescent="0.25"/>
  <cols>
    <col min="1" max="1" width="12.28515625" customWidth="1"/>
    <col min="2" max="3" width="23.140625" bestFit="1" customWidth="1"/>
    <col min="4" max="4" width="22.7109375" bestFit="1" customWidth="1"/>
    <col min="5" max="5" width="23.140625" bestFit="1" customWidth="1"/>
    <col min="6" max="7" width="12" bestFit="1" customWidth="1"/>
    <col min="8" max="8" width="16.42578125" bestFit="1" customWidth="1"/>
    <col min="9" max="9" width="16.85546875" bestFit="1" customWidth="1"/>
  </cols>
  <sheetData>
    <row r="1" spans="1:9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5">
      <c r="A2">
        <v>0</v>
      </c>
      <c r="B2">
        <v>78.3340113913751</v>
      </c>
      <c r="C2">
        <v>158.030498100464</v>
      </c>
      <c r="D2">
        <v>9.4482181892600092</v>
      </c>
      <c r="E2">
        <v>6.7438212269708702</v>
      </c>
      <c r="F2">
        <v>0.54666752345257297</v>
      </c>
      <c r="G2">
        <v>0.93104854425293604</v>
      </c>
      <c r="H2">
        <v>12.151061173533</v>
      </c>
      <c r="I2">
        <v>3.7452101801544102</v>
      </c>
    </row>
    <row r="3" spans="1:9" x14ac:dyDescent="0.25">
      <c r="A3">
        <v>1</v>
      </c>
      <c r="B3">
        <v>98.741641337386</v>
      </c>
      <c r="C3">
        <v>192.571550985432</v>
      </c>
      <c r="D3">
        <v>14.1431929682235</v>
      </c>
      <c r="E3">
        <v>12.6500288339439</v>
      </c>
      <c r="F3">
        <v>0.63949795414195398</v>
      </c>
      <c r="G3">
        <v>0.91255218455978704</v>
      </c>
      <c r="H3">
        <v>10.1354515050167</v>
      </c>
      <c r="I3">
        <v>5.3503649635036403</v>
      </c>
    </row>
    <row r="4" spans="1:9" x14ac:dyDescent="0.25">
      <c r="A4">
        <v>2</v>
      </c>
      <c r="B4">
        <v>82.806818181818102</v>
      </c>
      <c r="C4">
        <v>167.195660306771</v>
      </c>
      <c r="D4">
        <v>8.9680870049548105</v>
      </c>
      <c r="E4">
        <v>5.8454234070054696</v>
      </c>
      <c r="F4">
        <v>0.57143407631627896</v>
      </c>
      <c r="G4">
        <v>0.92071837709648097</v>
      </c>
      <c r="H4">
        <v>9.8569856985698507</v>
      </c>
      <c r="I4">
        <v>4.3781072830353196</v>
      </c>
    </row>
    <row r="5" spans="1:9" x14ac:dyDescent="0.25">
      <c r="A5">
        <v>3</v>
      </c>
      <c r="B5">
        <v>80.916260162601603</v>
      </c>
      <c r="C5">
        <v>163.852287440656</v>
      </c>
      <c r="D5">
        <v>20.543200065726001</v>
      </c>
      <c r="E5">
        <v>6.6757859452873296</v>
      </c>
      <c r="F5">
        <v>0.48839584326559199</v>
      </c>
      <c r="G5">
        <v>0.91837846046483296</v>
      </c>
      <c r="H5">
        <v>16.182524271844599</v>
      </c>
      <c r="I5">
        <v>4.4201963534361797</v>
      </c>
    </row>
    <row r="6" spans="1:9" x14ac:dyDescent="0.25">
      <c r="A6">
        <v>4</v>
      </c>
      <c r="B6">
        <v>90.5508620689655</v>
      </c>
      <c r="C6">
        <v>181.24737492279101</v>
      </c>
      <c r="D6">
        <v>23.167995893896201</v>
      </c>
      <c r="E6">
        <v>11.342100900503199</v>
      </c>
      <c r="F6">
        <v>0.53757044778438301</v>
      </c>
      <c r="G6">
        <v>0.89305295271254503</v>
      </c>
      <c r="H6">
        <v>15.692464358452099</v>
      </c>
      <c r="I6">
        <v>5.5430916552667497</v>
      </c>
    </row>
    <row r="7" spans="1:9" x14ac:dyDescent="0.25">
      <c r="A7">
        <v>5</v>
      </c>
      <c r="B7">
        <v>77.149959250203693</v>
      </c>
      <c r="C7">
        <v>171.38587374903699</v>
      </c>
      <c r="D7">
        <v>18.0889409878497</v>
      </c>
      <c r="E7">
        <v>8.3561196146347605</v>
      </c>
      <c r="F7">
        <v>0.48979970068432799</v>
      </c>
      <c r="G7">
        <v>0.91064259612821896</v>
      </c>
      <c r="H7">
        <v>12.697478991596601</v>
      </c>
      <c r="I7">
        <v>5.58689682228324</v>
      </c>
    </row>
    <row r="8" spans="1:9" x14ac:dyDescent="0.25">
      <c r="A8">
        <v>6</v>
      </c>
      <c r="B8">
        <v>47.618541409146999</v>
      </c>
      <c r="C8">
        <v>161.70137524557899</v>
      </c>
      <c r="D8">
        <v>7.9669342834905503</v>
      </c>
      <c r="E8">
        <v>21.330388637918698</v>
      </c>
      <c r="F8">
        <v>0.45455478480088501</v>
      </c>
      <c r="G8">
        <v>0.86061438939032298</v>
      </c>
      <c r="H8">
        <v>4.5184426229508201</v>
      </c>
      <c r="I8">
        <v>5.5046728971962597</v>
      </c>
    </row>
    <row r="9" spans="1:9" x14ac:dyDescent="0.25">
      <c r="A9">
        <v>7</v>
      </c>
      <c r="B9">
        <v>30.068106810681002</v>
      </c>
      <c r="C9">
        <v>199.326869065133</v>
      </c>
      <c r="D9">
        <v>8.4559098958899295</v>
      </c>
      <c r="E9">
        <v>5.6598221940503199</v>
      </c>
      <c r="F9">
        <v>0.28325797344966702</v>
      </c>
      <c r="G9">
        <v>0.95317541750328705</v>
      </c>
      <c r="H9">
        <v>8.0260960334029203</v>
      </c>
      <c r="I9">
        <v>3.6828828828828799</v>
      </c>
    </row>
    <row r="10" spans="1:9" x14ac:dyDescent="0.25">
      <c r="A10">
        <v>8</v>
      </c>
      <c r="B10">
        <v>35.699674918729599</v>
      </c>
      <c r="C10">
        <v>146.675286726568</v>
      </c>
      <c r="D10">
        <v>8.9056389437028791</v>
      </c>
      <c r="E10">
        <v>7.5828568966932099</v>
      </c>
      <c r="F10">
        <v>0.33013189689056199</v>
      </c>
      <c r="G10">
        <v>0.90996619000991197</v>
      </c>
      <c r="H10">
        <v>7.5333935018050502</v>
      </c>
      <c r="I10">
        <v>6.11074603788171</v>
      </c>
    </row>
    <row r="11" spans="1:9" x14ac:dyDescent="0.25">
      <c r="A11">
        <v>9</v>
      </c>
      <c r="B11">
        <v>53.039909880914003</v>
      </c>
      <c r="C11">
        <v>207.648888888888</v>
      </c>
      <c r="D11">
        <v>10.756844531391801</v>
      </c>
      <c r="E11">
        <v>2.6956643049767099</v>
      </c>
      <c r="F11">
        <v>0.46455505311751499</v>
      </c>
      <c r="G11">
        <v>0.96774817165159699</v>
      </c>
      <c r="H11">
        <v>5.9889975550122196</v>
      </c>
      <c r="I11">
        <v>2.4043789097408399</v>
      </c>
    </row>
    <row r="12" spans="1:9" x14ac:dyDescent="0.25">
      <c r="A12">
        <v>10</v>
      </c>
      <c r="B12">
        <v>29.925488039592999</v>
      </c>
      <c r="C12">
        <v>204.74540029835899</v>
      </c>
      <c r="D12">
        <v>8.1433541620252594</v>
      </c>
      <c r="E12">
        <v>5.4898144895041296</v>
      </c>
      <c r="F12">
        <v>0.27545756817077299</v>
      </c>
      <c r="G12">
        <v>0.93165573354357201</v>
      </c>
      <c r="H12">
        <v>7.7778855480116302</v>
      </c>
      <c r="I12">
        <v>3.08985282726568</v>
      </c>
    </row>
    <row r="13" spans="1:9" x14ac:dyDescent="0.25">
      <c r="A13">
        <v>11</v>
      </c>
      <c r="B13">
        <v>33.189110824742201</v>
      </c>
      <c r="C13">
        <v>168.28890107880699</v>
      </c>
      <c r="D13">
        <v>9.4335028905856007</v>
      </c>
      <c r="E13">
        <v>5.4055756397427199</v>
      </c>
      <c r="F13">
        <v>0.30648144199324601</v>
      </c>
      <c r="G13">
        <v>0.92821025057448903</v>
      </c>
      <c r="H13">
        <v>7.09793253536452</v>
      </c>
      <c r="I13">
        <v>3.4155388471177899</v>
      </c>
    </row>
    <row r="14" spans="1:9" x14ac:dyDescent="0.25">
      <c r="A14">
        <v>12</v>
      </c>
      <c r="B14">
        <v>31.987194080819499</v>
      </c>
      <c r="C14">
        <v>173.612412332936</v>
      </c>
      <c r="D14">
        <v>8.2471502767581608</v>
      </c>
      <c r="E14">
        <v>7.6231519840667499</v>
      </c>
      <c r="F14">
        <v>0.307385053108644</v>
      </c>
      <c r="G14">
        <v>0.88308464612238802</v>
      </c>
      <c r="H14">
        <v>7.884765625</v>
      </c>
      <c r="I14">
        <v>3.2149240393208198</v>
      </c>
    </row>
    <row r="15" spans="1:9" x14ac:dyDescent="0.25">
      <c r="A15">
        <v>13</v>
      </c>
      <c r="B15">
        <v>44.072175211548</v>
      </c>
      <c r="C15">
        <v>106.852232036285</v>
      </c>
      <c r="D15">
        <v>12.126727032009599</v>
      </c>
      <c r="E15">
        <v>8.6248229091940392</v>
      </c>
      <c r="F15">
        <v>0.36642032333086899</v>
      </c>
      <c r="G15">
        <v>0.88982928601278799</v>
      </c>
      <c r="H15">
        <v>10.256060606060601</v>
      </c>
      <c r="I15">
        <v>5.2281312127236497</v>
      </c>
    </row>
    <row r="16" spans="1:9" x14ac:dyDescent="0.25">
      <c r="A16">
        <v>14</v>
      </c>
      <c r="B16">
        <v>47.313908145580498</v>
      </c>
      <c r="C16">
        <v>146.174802761341</v>
      </c>
      <c r="D16">
        <v>10.2880749384697</v>
      </c>
      <c r="E16">
        <v>6.9593966255040502</v>
      </c>
      <c r="F16">
        <v>0.39189348972503302</v>
      </c>
      <c r="G16">
        <v>0.87785118096326098</v>
      </c>
      <c r="H16">
        <v>9.8097463284379103</v>
      </c>
      <c r="I16">
        <v>4.7294292068198596</v>
      </c>
    </row>
    <row r="17" spans="1:9" x14ac:dyDescent="0.25">
      <c r="A17">
        <v>15</v>
      </c>
      <c r="B17">
        <v>39.873515653112598</v>
      </c>
      <c r="C17">
        <v>128.25451507677599</v>
      </c>
      <c r="D17">
        <v>9.1009499868339692</v>
      </c>
      <c r="E17">
        <v>5.4478542365258198</v>
      </c>
      <c r="F17">
        <v>0.345504795211872</v>
      </c>
      <c r="G17">
        <v>0.94196251569318701</v>
      </c>
      <c r="H17">
        <v>7.35866666666666</v>
      </c>
      <c r="I17">
        <v>3.0363682604272602</v>
      </c>
    </row>
    <row r="18" spans="1:9" x14ac:dyDescent="0.25">
      <c r="A18">
        <v>16</v>
      </c>
      <c r="B18">
        <v>39.308729724804003</v>
      </c>
      <c r="C18">
        <v>161.22894408214199</v>
      </c>
      <c r="D18">
        <v>9.3336491248697602</v>
      </c>
      <c r="E18">
        <v>5.0443054683922703</v>
      </c>
      <c r="F18">
        <v>0.35906627466295399</v>
      </c>
      <c r="G18">
        <v>0.92809069359742302</v>
      </c>
      <c r="H18">
        <v>7.7050869285254304</v>
      </c>
      <c r="I18">
        <v>3.5817394442439499</v>
      </c>
    </row>
    <row r="19" spans="1:9" x14ac:dyDescent="0.25">
      <c r="A19">
        <v>17</v>
      </c>
      <c r="B19">
        <v>39.229481889041701</v>
      </c>
      <c r="C19">
        <v>199.89250518672199</v>
      </c>
      <c r="D19">
        <v>8.8642687816715</v>
      </c>
      <c r="E19">
        <v>4.7571180396897397</v>
      </c>
      <c r="F19">
        <v>0.34522528806154201</v>
      </c>
      <c r="G19">
        <v>0.93801498106456105</v>
      </c>
      <c r="H19">
        <v>7.8380281690140796</v>
      </c>
      <c r="I19">
        <v>2.8874226804123699</v>
      </c>
    </row>
    <row r="20" spans="1:9" x14ac:dyDescent="0.25">
      <c r="A20">
        <v>18</v>
      </c>
      <c r="B20">
        <v>39.833285344082903</v>
      </c>
      <c r="C20">
        <v>171.65226931516301</v>
      </c>
      <c r="D20">
        <v>9.1590934520450809</v>
      </c>
      <c r="E20">
        <v>3.6151632852376401</v>
      </c>
      <c r="F20">
        <v>0.32800358602396301</v>
      </c>
      <c r="G20">
        <v>0.95621228605160002</v>
      </c>
      <c r="H20">
        <v>9.4817927170868295</v>
      </c>
      <c r="I20">
        <v>3.1056357972245801</v>
      </c>
    </row>
    <row r="21" spans="1:9" x14ac:dyDescent="0.25">
      <c r="A21">
        <v>19</v>
      </c>
      <c r="B21">
        <v>39.460088247091797</v>
      </c>
      <c r="C21">
        <v>167.38459395458901</v>
      </c>
      <c r="D21">
        <v>11.220956247921199</v>
      </c>
      <c r="E21">
        <v>5.5791876414952597</v>
      </c>
      <c r="F21">
        <v>0.30482912284775898</v>
      </c>
      <c r="G21">
        <v>0.92280554424997996</v>
      </c>
      <c r="H21">
        <v>11.504566210045599</v>
      </c>
      <c r="I21">
        <v>3.47698113207547</v>
      </c>
    </row>
    <row r="22" spans="1:9" x14ac:dyDescent="0.25">
      <c r="A22">
        <v>20</v>
      </c>
      <c r="B22">
        <v>40.590745732255101</v>
      </c>
      <c r="C22">
        <v>163.384373030875</v>
      </c>
      <c r="D22">
        <v>9.7800190847631203</v>
      </c>
      <c r="E22">
        <v>5.6076394420518598</v>
      </c>
      <c r="F22">
        <v>0.33851915820124201</v>
      </c>
      <c r="G22">
        <v>0.922016622507148</v>
      </c>
      <c r="H22">
        <v>7.56511444356748</v>
      </c>
      <c r="I22">
        <v>4.8739532833847496</v>
      </c>
    </row>
    <row r="23" spans="1:9" x14ac:dyDescent="0.25">
      <c r="A23">
        <v>21</v>
      </c>
      <c r="B23">
        <v>32.154424242424199</v>
      </c>
      <c r="C23">
        <v>162.23000255558301</v>
      </c>
      <c r="D23">
        <v>7.5595515620980001</v>
      </c>
      <c r="E23">
        <v>6.7266552650964302</v>
      </c>
      <c r="F23">
        <v>0.28511302868946198</v>
      </c>
      <c r="G23">
        <v>0.90042582974903096</v>
      </c>
      <c r="H23">
        <v>7.9343389529724897</v>
      </c>
      <c r="I23">
        <v>3.9110266159695799</v>
      </c>
    </row>
    <row r="24" spans="1:9" x14ac:dyDescent="0.25">
      <c r="A24">
        <v>22</v>
      </c>
      <c r="B24">
        <v>34.084664131812403</v>
      </c>
      <c r="C24">
        <v>162.660148828372</v>
      </c>
      <c r="D24">
        <v>8.37062463019417</v>
      </c>
      <c r="E24">
        <v>4.1981857993323501</v>
      </c>
      <c r="F24">
        <v>0.30728576855585299</v>
      </c>
      <c r="G24">
        <v>0.94095902153291</v>
      </c>
      <c r="H24">
        <v>7.7153351698806203</v>
      </c>
      <c r="I24">
        <v>2.8282598818718698</v>
      </c>
    </row>
    <row r="25" spans="1:9" x14ac:dyDescent="0.25">
      <c r="A25">
        <v>23</v>
      </c>
      <c r="B25">
        <v>32.630884041331797</v>
      </c>
      <c r="C25">
        <v>180.08473195372301</v>
      </c>
      <c r="D25">
        <v>8.49973520349943</v>
      </c>
      <c r="E25">
        <v>4.0921824504494699</v>
      </c>
      <c r="F25">
        <v>0.29364936019333998</v>
      </c>
      <c r="G25">
        <v>0.94718621121616497</v>
      </c>
      <c r="H25">
        <v>7.6759884281581403</v>
      </c>
      <c r="I25">
        <v>2.9491140390731401</v>
      </c>
    </row>
    <row r="26" spans="1:9" x14ac:dyDescent="0.25">
      <c r="A26">
        <v>24</v>
      </c>
      <c r="B26">
        <v>36.7396637891867</v>
      </c>
      <c r="C26">
        <v>156.638323175263</v>
      </c>
      <c r="D26">
        <v>9.0218531032807103</v>
      </c>
      <c r="E26">
        <v>6.1075179065844996</v>
      </c>
      <c r="F26">
        <v>0.34506708932663399</v>
      </c>
      <c r="G26">
        <v>0.92768585803105896</v>
      </c>
      <c r="H26">
        <v>5.4568006843455903</v>
      </c>
      <c r="I26">
        <v>3.8985031033223798</v>
      </c>
    </row>
    <row r="27" spans="1:9" x14ac:dyDescent="0.25">
      <c r="A27">
        <v>25</v>
      </c>
      <c r="B27">
        <v>40.3329439252336</v>
      </c>
      <c r="C27">
        <v>139.86541193181799</v>
      </c>
      <c r="D27">
        <v>10.4118749030544</v>
      </c>
      <c r="E27">
        <v>5.5455241191837299</v>
      </c>
      <c r="F27">
        <v>0.34938428583613002</v>
      </c>
      <c r="G27">
        <v>0.92163334224660498</v>
      </c>
      <c r="H27">
        <v>7.6580912863070498</v>
      </c>
      <c r="I27">
        <v>3.7162790697674399</v>
      </c>
    </row>
    <row r="28" spans="1:9" x14ac:dyDescent="0.25">
      <c r="A28">
        <v>26</v>
      </c>
      <c r="B28">
        <v>61.239398819108899</v>
      </c>
      <c r="C28">
        <v>177.37521346669899</v>
      </c>
      <c r="D28">
        <v>12.8622126932306</v>
      </c>
      <c r="E28">
        <v>16.202826110477901</v>
      </c>
      <c r="F28">
        <v>0.42909535237406199</v>
      </c>
      <c r="G28">
        <v>0.91686367850888295</v>
      </c>
      <c r="H28">
        <v>8.3863423760523794</v>
      </c>
      <c r="I28">
        <v>5.4385113268608398</v>
      </c>
    </row>
    <row r="29" spans="1:9" x14ac:dyDescent="0.25">
      <c r="A29">
        <v>27</v>
      </c>
      <c r="B29">
        <v>37.455762897914298</v>
      </c>
      <c r="C29">
        <v>144.424342577956</v>
      </c>
      <c r="D29">
        <v>10.0037516148634</v>
      </c>
      <c r="E29">
        <v>3.7751487775277601</v>
      </c>
      <c r="F29">
        <v>0.32598652827123997</v>
      </c>
      <c r="G29">
        <v>0.944969961463616</v>
      </c>
      <c r="H29">
        <v>9.0166402535657593</v>
      </c>
      <c r="I29">
        <v>2.8417472252058702</v>
      </c>
    </row>
    <row r="30" spans="1:9" x14ac:dyDescent="0.25">
      <c r="A30">
        <v>28</v>
      </c>
      <c r="B30">
        <v>37.292008196721298</v>
      </c>
      <c r="C30">
        <v>189.64693257020201</v>
      </c>
      <c r="D30">
        <v>8.5772393281134498</v>
      </c>
      <c r="E30">
        <v>9.5908522721927696</v>
      </c>
      <c r="F30">
        <v>0.32579199311545198</v>
      </c>
      <c r="G30">
        <v>0.92190606753487703</v>
      </c>
      <c r="H30">
        <v>7.2013782542113303</v>
      </c>
      <c r="I30">
        <v>4.5004897159647399</v>
      </c>
    </row>
    <row r="31" spans="1:9" x14ac:dyDescent="0.25">
      <c r="A31">
        <v>29</v>
      </c>
      <c r="B31">
        <v>35.894033320418401</v>
      </c>
      <c r="C31">
        <v>132.29518900343601</v>
      </c>
      <c r="D31">
        <v>7.69964847497448</v>
      </c>
      <c r="E31">
        <v>7.6343731786085103</v>
      </c>
      <c r="F31">
        <v>0.34012391443274598</v>
      </c>
      <c r="G31">
        <v>0.80918565834399203</v>
      </c>
      <c r="H31">
        <v>6.5756897837434698</v>
      </c>
      <c r="I31">
        <v>4.1348314606741496</v>
      </c>
    </row>
    <row r="32" spans="1:9" x14ac:dyDescent="0.25">
      <c r="A32">
        <v>30</v>
      </c>
      <c r="B32">
        <v>49.397963700752499</v>
      </c>
      <c r="C32">
        <v>172.99621152328299</v>
      </c>
      <c r="D32">
        <v>10.4711756943467</v>
      </c>
      <c r="E32">
        <v>11.661903174329799</v>
      </c>
      <c r="F32">
        <v>0.43728484888825098</v>
      </c>
      <c r="G32">
        <v>0.92070754797837595</v>
      </c>
      <c r="H32">
        <v>6.60448358686949</v>
      </c>
      <c r="I32">
        <v>4.1486007094993997</v>
      </c>
    </row>
    <row r="33" spans="1:9" x14ac:dyDescent="0.25">
      <c r="A33">
        <v>31</v>
      </c>
      <c r="B33">
        <v>41.394848135332502</v>
      </c>
      <c r="C33">
        <v>196.717279855247</v>
      </c>
      <c r="D33">
        <v>9.55245118847483</v>
      </c>
      <c r="E33">
        <v>5.6483301829245098</v>
      </c>
      <c r="F33">
        <v>0.350234705859504</v>
      </c>
      <c r="G33">
        <v>0.95081547348706097</v>
      </c>
      <c r="H33">
        <v>8.2363907531692693</v>
      </c>
      <c r="I33">
        <v>3.2187628021302701</v>
      </c>
    </row>
    <row r="34" spans="1:9" x14ac:dyDescent="0.25">
      <c r="A34">
        <v>32</v>
      </c>
      <c r="B34">
        <v>57.654091131798097</v>
      </c>
      <c r="C34">
        <v>171.53036524746</v>
      </c>
      <c r="D34">
        <v>10.753798785042701</v>
      </c>
      <c r="E34">
        <v>11.340654090600999</v>
      </c>
      <c r="F34">
        <v>0.46083050287694299</v>
      </c>
      <c r="G34">
        <v>0.89693350688971796</v>
      </c>
      <c r="H34">
        <v>7.7607052896725399</v>
      </c>
      <c r="I34">
        <v>6.4272809394760602</v>
      </c>
    </row>
    <row r="35" spans="1:9" x14ac:dyDescent="0.25">
      <c r="A35">
        <v>33</v>
      </c>
      <c r="B35">
        <v>56.3026103770544</v>
      </c>
      <c r="C35">
        <v>167.64047822373999</v>
      </c>
      <c r="D35">
        <v>11.762759185653101</v>
      </c>
      <c r="E35">
        <v>5.3991749888862799</v>
      </c>
      <c r="F35">
        <v>0.43216348739494398</v>
      </c>
      <c r="G35">
        <v>0.91197870569575501</v>
      </c>
      <c r="H35">
        <v>7.5884393063583797</v>
      </c>
      <c r="I35">
        <v>2.8132596685082798</v>
      </c>
    </row>
    <row r="36" spans="1:9" x14ac:dyDescent="0.25">
      <c r="A36">
        <v>34</v>
      </c>
      <c r="B36">
        <v>37.199521531100402</v>
      </c>
      <c r="C36">
        <v>169.19702719797499</v>
      </c>
      <c r="D36">
        <v>8.6978191052317992</v>
      </c>
      <c r="E36">
        <v>5.7823219669464097</v>
      </c>
      <c r="F36">
        <v>0.32498830495209602</v>
      </c>
      <c r="G36">
        <v>0.92178933497667104</v>
      </c>
      <c r="H36">
        <v>9.64052863436123</v>
      </c>
      <c r="I36">
        <v>3.1939212328767099</v>
      </c>
    </row>
    <row r="37" spans="1:9" x14ac:dyDescent="0.25">
      <c r="A37">
        <v>35</v>
      </c>
      <c r="B37">
        <v>38.168471199653503</v>
      </c>
      <c r="C37">
        <v>200.873982379837</v>
      </c>
      <c r="D37">
        <v>7.6354937149925703</v>
      </c>
      <c r="E37">
        <v>2.6345280929357102</v>
      </c>
      <c r="F37">
        <v>0.35042619738830499</v>
      </c>
      <c r="G37">
        <v>0.97348794378891201</v>
      </c>
      <c r="H37">
        <v>7.8173843700159402</v>
      </c>
      <c r="I37">
        <v>2.42555119299305</v>
      </c>
    </row>
    <row r="38" spans="1:9" x14ac:dyDescent="0.25">
      <c r="A38">
        <v>36</v>
      </c>
      <c r="B38">
        <v>35.176679041511903</v>
      </c>
      <c r="C38">
        <v>172.441742654508</v>
      </c>
      <c r="D38">
        <v>6.6220723514674003</v>
      </c>
      <c r="E38">
        <v>7.1294687232189098</v>
      </c>
      <c r="F38">
        <v>0.33893280751808602</v>
      </c>
      <c r="G38">
        <v>0.92801911623114797</v>
      </c>
      <c r="H38">
        <v>7.2613941018766699</v>
      </c>
      <c r="I38">
        <v>3.0889261744966401</v>
      </c>
    </row>
    <row r="39" spans="1:9" x14ac:dyDescent="0.25">
      <c r="A39">
        <v>37</v>
      </c>
      <c r="B39">
        <v>32.051039008384897</v>
      </c>
      <c r="C39">
        <v>184.388559469829</v>
      </c>
      <c r="D39">
        <v>9.7191861348889503</v>
      </c>
      <c r="E39">
        <v>16.201417352322601</v>
      </c>
      <c r="F39">
        <v>0.28919080530955399</v>
      </c>
      <c r="G39">
        <v>0.85981904038009205</v>
      </c>
      <c r="H39">
        <v>12.5328389830508</v>
      </c>
      <c r="I39">
        <v>8.2683504340962894</v>
      </c>
    </row>
    <row r="40" spans="1:9" x14ac:dyDescent="0.25">
      <c r="A40">
        <v>38</v>
      </c>
      <c r="B40">
        <v>35.611513054419603</v>
      </c>
      <c r="C40">
        <v>136.554140127388</v>
      </c>
      <c r="D40">
        <v>8.9172424283881693</v>
      </c>
      <c r="E40">
        <v>32.3838236933113</v>
      </c>
      <c r="F40">
        <v>0.32554940904847701</v>
      </c>
      <c r="G40">
        <v>0.69509130840034805</v>
      </c>
      <c r="H40">
        <v>9.18960244648318</v>
      </c>
      <c r="I40">
        <v>13.077777777777699</v>
      </c>
    </row>
    <row r="41" spans="1:9" x14ac:dyDescent="0.25">
      <c r="A41">
        <v>39</v>
      </c>
      <c r="B41">
        <v>35.301247201790801</v>
      </c>
      <c r="C41">
        <v>163.58050186096699</v>
      </c>
      <c r="D41">
        <v>8.2599326323979998</v>
      </c>
      <c r="E41">
        <v>7.0259648586516503</v>
      </c>
      <c r="F41">
        <v>0.32896345526689103</v>
      </c>
      <c r="G41">
        <v>0.89130006372904502</v>
      </c>
      <c r="H41">
        <v>9.2463928967813498</v>
      </c>
      <c r="I41">
        <v>5.3237298636926802</v>
      </c>
    </row>
    <row r="42" spans="1:9" x14ac:dyDescent="0.25">
      <c r="A42">
        <v>40</v>
      </c>
      <c r="B42">
        <v>35.552687038988402</v>
      </c>
      <c r="C42">
        <v>144.04159196844699</v>
      </c>
      <c r="D42">
        <v>8.9273272253728599</v>
      </c>
      <c r="E42">
        <v>5.7468146455210203</v>
      </c>
      <c r="F42">
        <v>0.32202295904706801</v>
      </c>
      <c r="G42">
        <v>0.91531506997902201</v>
      </c>
      <c r="H42">
        <v>9.3519034354688895</v>
      </c>
      <c r="I42">
        <v>4.7644214162348799</v>
      </c>
    </row>
    <row r="43" spans="1:9" x14ac:dyDescent="0.25">
      <c r="A43">
        <v>41</v>
      </c>
      <c r="B43">
        <v>35.406537607108802</v>
      </c>
      <c r="C43">
        <v>191.906756929365</v>
      </c>
      <c r="D43">
        <v>9.6276311026697208</v>
      </c>
      <c r="E43">
        <v>7.0872338725730399</v>
      </c>
      <c r="F43">
        <v>0.31747114188829101</v>
      </c>
      <c r="G43">
        <v>0.95569516506728802</v>
      </c>
      <c r="H43">
        <v>10.004314994606201</v>
      </c>
      <c r="I43">
        <v>2.72279035792549</v>
      </c>
    </row>
    <row r="44" spans="1:9" x14ac:dyDescent="0.25">
      <c r="A44">
        <v>42</v>
      </c>
      <c r="B44">
        <v>46.386149708650798</v>
      </c>
      <c r="C44">
        <v>205.16542039029699</v>
      </c>
      <c r="D44">
        <v>8.12025352242701</v>
      </c>
      <c r="E44">
        <v>5.9646805866245698</v>
      </c>
      <c r="F44">
        <v>0.39403744152030701</v>
      </c>
      <c r="G44">
        <v>0.95685383392886103</v>
      </c>
      <c r="H44">
        <v>8.5121746431570102</v>
      </c>
      <c r="I44">
        <v>2.5625998934469898</v>
      </c>
    </row>
    <row r="45" spans="1:9" x14ac:dyDescent="0.25">
      <c r="A45">
        <v>43</v>
      </c>
      <c r="B45">
        <v>42.425592173017499</v>
      </c>
      <c r="C45">
        <v>161.980513397039</v>
      </c>
      <c r="D45">
        <v>9.2629998296435101</v>
      </c>
      <c r="E45">
        <v>7.89154958672645</v>
      </c>
      <c r="F45">
        <v>0.35424914390199103</v>
      </c>
      <c r="G45">
        <v>0.896340673369732</v>
      </c>
      <c r="H45">
        <v>9.1153136531365302</v>
      </c>
      <c r="I45">
        <v>5.6592937524252998</v>
      </c>
    </row>
    <row r="46" spans="1:9" x14ac:dyDescent="0.25">
      <c r="A46">
        <v>44</v>
      </c>
      <c r="B46">
        <v>52.982558139534802</v>
      </c>
      <c r="C46">
        <v>192.87950664136599</v>
      </c>
      <c r="D46">
        <v>10.974586837171501</v>
      </c>
      <c r="E46">
        <v>3.9885965366054301</v>
      </c>
      <c r="F46">
        <v>0.44192640345353501</v>
      </c>
      <c r="G46">
        <v>0.96516623475885999</v>
      </c>
      <c r="H46">
        <v>8.4617706237424493</v>
      </c>
      <c r="I46">
        <v>2.5980781974817702</v>
      </c>
    </row>
    <row r="47" spans="1:9" x14ac:dyDescent="0.25">
      <c r="A47">
        <v>45</v>
      </c>
      <c r="B47">
        <v>46.562144886363598</v>
      </c>
      <c r="C47">
        <v>115.706753554502</v>
      </c>
      <c r="D47">
        <v>10.408678986325301</v>
      </c>
      <c r="E47">
        <v>4.0335659448586796</v>
      </c>
      <c r="F47">
        <v>0.370072344600965</v>
      </c>
      <c r="G47">
        <v>0.93323144250758305</v>
      </c>
      <c r="H47">
        <v>9.8833138856476008</v>
      </c>
      <c r="I47">
        <v>3.3288201160541502</v>
      </c>
    </row>
    <row r="48" spans="1:9" x14ac:dyDescent="0.25">
      <c r="A48">
        <v>46</v>
      </c>
      <c r="B48">
        <v>54.915619879847</v>
      </c>
      <c r="C48">
        <v>166.63261814482499</v>
      </c>
      <c r="D48">
        <v>12.1555875515251</v>
      </c>
      <c r="E48">
        <v>4.9149059340297301</v>
      </c>
      <c r="F48">
        <v>0.42473094367873898</v>
      </c>
      <c r="G48">
        <v>0.96253503599296997</v>
      </c>
      <c r="H48">
        <v>9.23104056437389</v>
      </c>
      <c r="I48">
        <v>3.11475160012191</v>
      </c>
    </row>
    <row r="49" spans="1:9" x14ac:dyDescent="0.25">
      <c r="A49">
        <v>47</v>
      </c>
      <c r="B49">
        <v>36.935070306038</v>
      </c>
      <c r="C49">
        <v>184.73874296435201</v>
      </c>
      <c r="D49">
        <v>9.9558746501159003</v>
      </c>
      <c r="E49">
        <v>16.521199636958901</v>
      </c>
      <c r="F49">
        <v>0.33330926562677099</v>
      </c>
      <c r="G49">
        <v>0.89635868030116195</v>
      </c>
      <c r="H49">
        <v>8.44260204081632</v>
      </c>
      <c r="I49">
        <v>5.8546025104602499</v>
      </c>
    </row>
    <row r="50" spans="1:9" x14ac:dyDescent="0.25">
      <c r="A50">
        <v>48</v>
      </c>
      <c r="B50">
        <v>30.8697100966344</v>
      </c>
      <c r="C50">
        <v>131.695539992628</v>
      </c>
      <c r="D50">
        <v>8.5002706240664594</v>
      </c>
      <c r="E50">
        <v>10.0207399382679</v>
      </c>
      <c r="F50">
        <v>0.30249538495246497</v>
      </c>
      <c r="G50">
        <v>0.84223482283709294</v>
      </c>
      <c r="H50">
        <v>7.4638009049773704</v>
      </c>
      <c r="I50">
        <v>4.0912017167381904</v>
      </c>
    </row>
    <row r="51" spans="1:9" x14ac:dyDescent="0.25">
      <c r="A51">
        <v>49</v>
      </c>
      <c r="B51">
        <v>41.097080291970798</v>
      </c>
      <c r="C51">
        <v>162.22840651412</v>
      </c>
      <c r="D51">
        <v>10.534028569292101</v>
      </c>
      <c r="E51">
        <v>6.5999276243720901</v>
      </c>
      <c r="F51">
        <v>0.39056514053540298</v>
      </c>
      <c r="G51">
        <v>0.87297704543050203</v>
      </c>
      <c r="H51">
        <v>7.3333333333333304</v>
      </c>
      <c r="I51">
        <v>3.2448298865910599</v>
      </c>
    </row>
    <row r="52" spans="1:9" x14ac:dyDescent="0.25">
      <c r="A52">
        <v>50</v>
      </c>
      <c r="B52">
        <v>42.929203539823</v>
      </c>
      <c r="C52">
        <v>155.91047721564399</v>
      </c>
      <c r="D52">
        <v>9.7909912021662908</v>
      </c>
      <c r="E52">
        <v>9.8306464142440007</v>
      </c>
      <c r="F52">
        <v>0.426881141536328</v>
      </c>
      <c r="G52">
        <v>0.87951737240615802</v>
      </c>
      <c r="H52">
        <v>7.8842105263157896</v>
      </c>
      <c r="I52">
        <v>6.10816012317167</v>
      </c>
    </row>
    <row r="53" spans="1:9" x14ac:dyDescent="0.25">
      <c r="A53">
        <v>51</v>
      </c>
      <c r="B53">
        <v>46.388995521433102</v>
      </c>
      <c r="C53">
        <v>169.796203796203</v>
      </c>
      <c r="D53">
        <v>10.9217390126353</v>
      </c>
      <c r="E53">
        <v>13.0839559132073</v>
      </c>
      <c r="F53">
        <v>0.37329168800504298</v>
      </c>
      <c r="G53">
        <v>0.89477253912171195</v>
      </c>
      <c r="H53">
        <v>11.9204946996466</v>
      </c>
      <c r="I53">
        <v>7.8275475923852103</v>
      </c>
    </row>
    <row r="54" spans="1:9" x14ac:dyDescent="0.25">
      <c r="A54">
        <v>52</v>
      </c>
      <c r="B54">
        <v>58.937894736842097</v>
      </c>
      <c r="C54">
        <v>217.552658662092</v>
      </c>
      <c r="D54">
        <v>16.497889363873298</v>
      </c>
      <c r="E54">
        <v>2.8552060059334798</v>
      </c>
      <c r="F54">
        <v>0.47606579150943301</v>
      </c>
      <c r="G54">
        <v>0.97287201524473299</v>
      </c>
      <c r="H54">
        <v>14.8020833333333</v>
      </c>
      <c r="I54">
        <v>2.5543424317617802</v>
      </c>
    </row>
    <row r="55" spans="1:9" x14ac:dyDescent="0.25">
      <c r="A55">
        <v>53</v>
      </c>
      <c r="B55">
        <v>40.4772804919713</v>
      </c>
      <c r="C55">
        <v>172.05814337627999</v>
      </c>
      <c r="D55">
        <v>10.9976274602726</v>
      </c>
      <c r="E55">
        <v>8.3972592703006992</v>
      </c>
      <c r="F55">
        <v>0.34685641915957499</v>
      </c>
      <c r="G55">
        <v>0.90784544011499702</v>
      </c>
      <c r="H55">
        <v>8.9842164599774499</v>
      </c>
      <c r="I55">
        <v>4.1721854304635704</v>
      </c>
    </row>
    <row r="56" spans="1:9" x14ac:dyDescent="0.25">
      <c r="A56">
        <v>54</v>
      </c>
      <c r="B56">
        <v>34.764822695035399</v>
      </c>
      <c r="C56">
        <v>203.87875125881101</v>
      </c>
      <c r="D56">
        <v>9.1440177400066194</v>
      </c>
      <c r="E56">
        <v>5.9270321088123996</v>
      </c>
      <c r="F56">
        <v>0.29218034393520398</v>
      </c>
      <c r="G56">
        <v>0.95056268045203796</v>
      </c>
      <c r="H56">
        <v>8.9671641791044703</v>
      </c>
      <c r="I56">
        <v>3.0435005117707199</v>
      </c>
    </row>
    <row r="57" spans="1:9" x14ac:dyDescent="0.25">
      <c r="A57">
        <v>55</v>
      </c>
      <c r="B57">
        <v>39.216497915425798</v>
      </c>
      <c r="C57">
        <v>142.351176470588</v>
      </c>
      <c r="D57">
        <v>10.778698772816</v>
      </c>
      <c r="E57">
        <v>3.2529938832024001</v>
      </c>
      <c r="F57">
        <v>0.334257795194976</v>
      </c>
      <c r="G57">
        <v>0.97185411938908906</v>
      </c>
      <c r="H57">
        <v>8.5371900826446208</v>
      </c>
      <c r="I57">
        <v>2.7499126790080299</v>
      </c>
    </row>
    <row r="58" spans="1:9" x14ac:dyDescent="0.25">
      <c r="A58">
        <v>56</v>
      </c>
      <c r="B58">
        <v>46.2707569189729</v>
      </c>
      <c r="C58">
        <v>177.21793017971399</v>
      </c>
      <c r="D58">
        <v>11.4635881415153</v>
      </c>
      <c r="E58">
        <v>6.33018827120776</v>
      </c>
      <c r="F58">
        <v>0.41693618253560799</v>
      </c>
      <c r="G58">
        <v>0.935027198747721</v>
      </c>
      <c r="H58">
        <v>8.4939759036144498</v>
      </c>
      <c r="I58">
        <v>5.2056596253487397</v>
      </c>
    </row>
    <row r="59" spans="1:9" x14ac:dyDescent="0.25">
      <c r="A59">
        <v>57</v>
      </c>
      <c r="B59">
        <v>44.893651832460698</v>
      </c>
      <c r="C59">
        <v>173.95341061078901</v>
      </c>
      <c r="D59">
        <v>9.7157984646389597</v>
      </c>
      <c r="E59">
        <v>8.9645020307990002</v>
      </c>
      <c r="F59">
        <v>0.396482069080828</v>
      </c>
      <c r="G59">
        <v>0.88426809569447296</v>
      </c>
      <c r="H59">
        <v>7.5087336244541403</v>
      </c>
      <c r="I59">
        <v>8.6803018268466996</v>
      </c>
    </row>
    <row r="60" spans="1:9" x14ac:dyDescent="0.25">
      <c r="A60">
        <v>58</v>
      </c>
      <c r="B60">
        <v>60.337833037300101</v>
      </c>
      <c r="C60">
        <v>190.771509971509</v>
      </c>
      <c r="D60">
        <v>11.176696779428999</v>
      </c>
      <c r="E60">
        <v>2.76953054314043</v>
      </c>
      <c r="F60">
        <v>0.42408725313392698</v>
      </c>
      <c r="G60">
        <v>0.96841220514435999</v>
      </c>
      <c r="H60">
        <v>10.465393794749399</v>
      </c>
      <c r="I60">
        <v>2.4937799043062201</v>
      </c>
    </row>
    <row r="61" spans="1:9" x14ac:dyDescent="0.25">
      <c r="A61">
        <v>59</v>
      </c>
      <c r="B61">
        <v>69.482817869415797</v>
      </c>
      <c r="C61">
        <v>151.84656209458601</v>
      </c>
      <c r="D61">
        <v>20.303594732704799</v>
      </c>
      <c r="E61">
        <v>4.6721425305287703</v>
      </c>
      <c r="F61">
        <v>0.51073559543210101</v>
      </c>
      <c r="G61">
        <v>0.942752255089223</v>
      </c>
      <c r="H61">
        <v>14.9116379310344</v>
      </c>
      <c r="I61">
        <v>3.21736490588949</v>
      </c>
    </row>
    <row r="62" spans="1:9" x14ac:dyDescent="0.25">
      <c r="A62">
        <v>60</v>
      </c>
      <c r="B62">
        <v>51.2905598692276</v>
      </c>
      <c r="C62">
        <v>156.63417618270799</v>
      </c>
      <c r="D62">
        <v>11.2753988261793</v>
      </c>
      <c r="E62">
        <v>9.2904653898405005</v>
      </c>
      <c r="F62">
        <v>0.412222868902822</v>
      </c>
      <c r="G62">
        <v>0.89833182979056203</v>
      </c>
      <c r="H62">
        <v>9.2395964691046597</v>
      </c>
      <c r="I62">
        <v>4.4537079686780201</v>
      </c>
    </row>
    <row r="63" spans="1:9" x14ac:dyDescent="0.25">
      <c r="A63">
        <v>61</v>
      </c>
      <c r="B63">
        <v>61.2369969404565</v>
      </c>
      <c r="C63">
        <v>192.479028132992</v>
      </c>
      <c r="D63">
        <v>18.615786416434801</v>
      </c>
      <c r="E63">
        <v>11.5965620214733</v>
      </c>
      <c r="F63">
        <v>0.37754027194126</v>
      </c>
      <c r="G63">
        <v>0.92636525105793799</v>
      </c>
      <c r="H63">
        <v>11.952671755725101</v>
      </c>
      <c r="I63">
        <v>3.9020979020978999</v>
      </c>
    </row>
    <row r="64" spans="1:9" x14ac:dyDescent="0.25">
      <c r="A64">
        <v>62</v>
      </c>
      <c r="B64">
        <v>59.7008622595622</v>
      </c>
      <c r="C64">
        <v>185.37745408486299</v>
      </c>
      <c r="D64">
        <v>20.5675618434732</v>
      </c>
      <c r="E64">
        <v>7.27094257225394</v>
      </c>
      <c r="F64">
        <v>0.41340707192212001</v>
      </c>
      <c r="G64">
        <v>0.91165492474408205</v>
      </c>
      <c r="H64">
        <v>9.7422434367541708</v>
      </c>
      <c r="I64">
        <v>3.4866123399301499</v>
      </c>
    </row>
    <row r="65" spans="1:9" x14ac:dyDescent="0.25">
      <c r="A65">
        <v>63</v>
      </c>
      <c r="B65">
        <v>62.695100354191197</v>
      </c>
      <c r="C65">
        <v>139.679402227548</v>
      </c>
      <c r="D65">
        <v>18.705873212455501</v>
      </c>
      <c r="E65">
        <v>6.2831689787737401</v>
      </c>
      <c r="F65">
        <v>0.516752601249586</v>
      </c>
      <c r="G65">
        <v>0.88236472156638601</v>
      </c>
      <c r="H65">
        <v>7.7578125</v>
      </c>
      <c r="I65">
        <v>3.55093724531377</v>
      </c>
    </row>
    <row r="66" spans="1:9" x14ac:dyDescent="0.25">
      <c r="A66">
        <v>64</v>
      </c>
      <c r="B66">
        <v>51.7831932773109</v>
      </c>
      <c r="C66">
        <v>191.623927178153</v>
      </c>
      <c r="D66">
        <v>9.2657344652828897</v>
      </c>
      <c r="E66">
        <v>4.69911865957347</v>
      </c>
      <c r="F66">
        <v>0.31755136458914701</v>
      </c>
      <c r="G66">
        <v>0.95177853997070905</v>
      </c>
      <c r="H66">
        <v>11.5297157622739</v>
      </c>
      <c r="I66">
        <v>2.8422830124957699</v>
      </c>
    </row>
    <row r="67" spans="1:9" x14ac:dyDescent="0.25">
      <c r="A67">
        <v>65</v>
      </c>
      <c r="B67">
        <v>92.100056850483199</v>
      </c>
      <c r="C67">
        <v>189.53564223268299</v>
      </c>
      <c r="D67">
        <v>20.552078775862899</v>
      </c>
      <c r="E67">
        <v>2.7110152848503999</v>
      </c>
      <c r="F67">
        <v>0.48847047787777997</v>
      </c>
      <c r="G67">
        <v>0.96593498027081504</v>
      </c>
      <c r="H67">
        <v>15.747320061255699</v>
      </c>
      <c r="I67">
        <v>2.5428200692041498</v>
      </c>
    </row>
    <row r="68" spans="1:9" x14ac:dyDescent="0.25">
      <c r="A68">
        <v>66</v>
      </c>
      <c r="B68">
        <v>74.404761904761898</v>
      </c>
      <c r="C68">
        <v>186.305523516596</v>
      </c>
      <c r="D68">
        <v>18.148734717353001</v>
      </c>
      <c r="E68">
        <v>3.6200353796256901</v>
      </c>
      <c r="F68">
        <v>0.444042672559258</v>
      </c>
      <c r="G68">
        <v>0.94932753183382701</v>
      </c>
      <c r="H68">
        <v>16.200698080279199</v>
      </c>
      <c r="I68">
        <v>2.4211711711711699</v>
      </c>
    </row>
    <row r="69" spans="1:9" x14ac:dyDescent="0.25">
      <c r="A69">
        <v>67</v>
      </c>
      <c r="B69">
        <v>72.448888888888803</v>
      </c>
      <c r="C69">
        <v>155.457444228903</v>
      </c>
      <c r="D69">
        <v>18.734598085683501</v>
      </c>
      <c r="E69">
        <v>7.1657413803534498</v>
      </c>
      <c r="F69">
        <v>0.47426109808899802</v>
      </c>
      <c r="G69">
        <v>0.935505012442293</v>
      </c>
      <c r="H69">
        <v>16.591269841269799</v>
      </c>
      <c r="I69">
        <v>3.5039519443566198</v>
      </c>
    </row>
    <row r="70" spans="1:9" x14ac:dyDescent="0.25">
      <c r="A70">
        <v>68</v>
      </c>
      <c r="B70">
        <v>58.6709916589434</v>
      </c>
      <c r="C70">
        <v>143.97250193648301</v>
      </c>
      <c r="D70">
        <v>16.185790002256599</v>
      </c>
      <c r="E70">
        <v>6.3623647627832298</v>
      </c>
      <c r="F70">
        <v>0.387416126260205</v>
      </c>
      <c r="G70">
        <v>0.90119107733367598</v>
      </c>
      <c r="H70">
        <v>18.7515151515151</v>
      </c>
      <c r="I70">
        <v>3.32650073206442</v>
      </c>
    </row>
    <row r="71" spans="1:9" x14ac:dyDescent="0.25">
      <c r="A71">
        <v>69</v>
      </c>
      <c r="B71">
        <v>71.918973666441502</v>
      </c>
      <c r="C71">
        <v>156.81723462852901</v>
      </c>
      <c r="D71">
        <v>18.243093220814199</v>
      </c>
      <c r="E71">
        <v>5.1675170873247298</v>
      </c>
      <c r="F71">
        <v>0.442008544831893</v>
      </c>
      <c r="G71">
        <v>0.95900644337262997</v>
      </c>
      <c r="H71">
        <v>10.909604519774</v>
      </c>
      <c r="I71">
        <v>3.1267203967761898</v>
      </c>
    </row>
    <row r="72" spans="1:9" x14ac:dyDescent="0.25">
      <c r="A72">
        <v>70</v>
      </c>
      <c r="B72">
        <v>82.279399499582894</v>
      </c>
      <c r="C72">
        <v>170.61156351791499</v>
      </c>
      <c r="D72">
        <v>20.0718351538933</v>
      </c>
      <c r="E72">
        <v>8.1152737223081406</v>
      </c>
      <c r="F72">
        <v>0.48295743926192097</v>
      </c>
      <c r="G72">
        <v>0.92402068378861701</v>
      </c>
      <c r="H72">
        <v>13.818574514038801</v>
      </c>
      <c r="I72">
        <v>3.7964266377910101</v>
      </c>
    </row>
    <row r="73" spans="1:9" x14ac:dyDescent="0.25">
      <c r="A73">
        <v>71</v>
      </c>
      <c r="B73">
        <v>79.467995169082101</v>
      </c>
      <c r="C73">
        <v>140.735715549265</v>
      </c>
      <c r="D73">
        <v>16.019355437646599</v>
      </c>
      <c r="E73">
        <v>5.2441396879561601</v>
      </c>
      <c r="F73">
        <v>0.428394481260229</v>
      </c>
      <c r="G73">
        <v>0.93325593315972899</v>
      </c>
      <c r="H73">
        <v>13.5484949832775</v>
      </c>
      <c r="I73">
        <v>4.1220489977728203</v>
      </c>
    </row>
    <row r="74" spans="1:9" x14ac:dyDescent="0.25">
      <c r="A74">
        <v>72</v>
      </c>
      <c r="B74">
        <v>61.480787704130599</v>
      </c>
      <c r="C74">
        <v>190.51729498639699</v>
      </c>
      <c r="D74">
        <v>13.1522111732406</v>
      </c>
      <c r="E74">
        <v>15.404034888828299</v>
      </c>
      <c r="F74">
        <v>0.37792440155707302</v>
      </c>
      <c r="G74">
        <v>0.89974090551194097</v>
      </c>
      <c r="H74">
        <v>13.4091539528432</v>
      </c>
      <c r="I74">
        <v>5.8514938488576398</v>
      </c>
    </row>
    <row r="75" spans="1:9" x14ac:dyDescent="0.25">
      <c r="A75">
        <v>73</v>
      </c>
      <c r="B75">
        <v>64.511204936667696</v>
      </c>
      <c r="C75">
        <v>182.49444526736701</v>
      </c>
      <c r="D75">
        <v>12.5728195706085</v>
      </c>
      <c r="E75">
        <v>9.2808636832029503</v>
      </c>
      <c r="F75">
        <v>0.40896609451912802</v>
      </c>
      <c r="G75">
        <v>0.91919408617405896</v>
      </c>
      <c r="H75">
        <v>11.3333333333333</v>
      </c>
      <c r="I75">
        <v>3.0845360824742198</v>
      </c>
    </row>
    <row r="76" spans="1:9" x14ac:dyDescent="0.25">
      <c r="A76">
        <v>74</v>
      </c>
      <c r="B76">
        <v>69.443800322061193</v>
      </c>
      <c r="C76">
        <v>182.533571004159</v>
      </c>
      <c r="D76">
        <v>11.8152504299914</v>
      </c>
      <c r="E76">
        <v>3.7753188245674099</v>
      </c>
      <c r="F76">
        <v>0.38019731315975702</v>
      </c>
      <c r="G76">
        <v>0.95369609071194705</v>
      </c>
      <c r="H76">
        <v>11.0548387096774</v>
      </c>
      <c r="I76">
        <v>2.7691373025516399</v>
      </c>
    </row>
    <row r="77" spans="1:9" x14ac:dyDescent="0.25">
      <c r="A77">
        <v>75</v>
      </c>
      <c r="B77">
        <v>80.371175166297107</v>
      </c>
      <c r="C77">
        <v>188.385555211877</v>
      </c>
      <c r="D77">
        <v>13.6114977872181</v>
      </c>
      <c r="E77">
        <v>2.8912608399773401</v>
      </c>
      <c r="F77">
        <v>0.43810326964197699</v>
      </c>
      <c r="G77">
        <v>0.96374477781214496</v>
      </c>
      <c r="H77">
        <v>10.8176718092566</v>
      </c>
      <c r="I77">
        <v>2.7365571995669402</v>
      </c>
    </row>
    <row r="78" spans="1:9" x14ac:dyDescent="0.25">
      <c r="A78">
        <v>76</v>
      </c>
      <c r="B78">
        <v>76.155819774718395</v>
      </c>
      <c r="C78">
        <v>183.48352674403</v>
      </c>
      <c r="D78">
        <v>18.378038958019602</v>
      </c>
      <c r="E78">
        <v>4.4027925880529901</v>
      </c>
      <c r="F78">
        <v>0.41645029876956602</v>
      </c>
      <c r="G78">
        <v>0.95521131294268602</v>
      </c>
      <c r="H78">
        <v>14.9443535188216</v>
      </c>
      <c r="I78">
        <v>2.6896299010626601</v>
      </c>
    </row>
    <row r="79" spans="1:9" x14ac:dyDescent="0.25">
      <c r="A79">
        <v>77</v>
      </c>
      <c r="B79">
        <v>69.302481902792096</v>
      </c>
      <c r="C79">
        <v>158.56072026800601</v>
      </c>
      <c r="D79">
        <v>14.2326664491868</v>
      </c>
      <c r="E79">
        <v>4.0177680934491802</v>
      </c>
      <c r="F79">
        <v>0.38807395610220402</v>
      </c>
      <c r="G79">
        <v>0.96139198573905804</v>
      </c>
      <c r="H79">
        <v>14.115789473684201</v>
      </c>
      <c r="I79">
        <v>2.6421161825726101</v>
      </c>
    </row>
    <row r="80" spans="1:9" x14ac:dyDescent="0.25">
      <c r="A80">
        <v>78</v>
      </c>
      <c r="B80">
        <v>50.848791893998403</v>
      </c>
      <c r="C80">
        <v>145.38055041628101</v>
      </c>
      <c r="D80">
        <v>8.3089536371072299</v>
      </c>
      <c r="E80">
        <v>8.7227082543216703</v>
      </c>
      <c r="F80">
        <v>0.31101092181624101</v>
      </c>
      <c r="G80">
        <v>0.918310495121618</v>
      </c>
      <c r="H80">
        <v>12.6645101663585</v>
      </c>
      <c r="I80">
        <v>4.4090909090909003</v>
      </c>
    </row>
    <row r="81" spans="1:9" x14ac:dyDescent="0.25">
      <c r="A81">
        <v>79</v>
      </c>
      <c r="B81">
        <v>42.573620334325597</v>
      </c>
      <c r="C81">
        <v>154.75496257728599</v>
      </c>
      <c r="D81">
        <v>9.7575613005098099</v>
      </c>
      <c r="E81">
        <v>8.9640146700268701</v>
      </c>
      <c r="F81">
        <v>0.29985787175235901</v>
      </c>
      <c r="G81">
        <v>0.91994425984247796</v>
      </c>
      <c r="H81">
        <v>11.562962962962899</v>
      </c>
      <c r="I81">
        <v>4.3900501672240804</v>
      </c>
    </row>
    <row r="82" spans="1:9" x14ac:dyDescent="0.25">
      <c r="A82">
        <v>80</v>
      </c>
      <c r="B82">
        <v>43.526377149519</v>
      </c>
      <c r="C82">
        <v>163.146200705354</v>
      </c>
      <c r="D82">
        <v>9.8070181519626907</v>
      </c>
      <c r="E82">
        <v>14.729791667814601</v>
      </c>
      <c r="F82">
        <v>0.31336944785221499</v>
      </c>
      <c r="G82">
        <v>0.87556486594073302</v>
      </c>
      <c r="H82">
        <v>10.4663366336633</v>
      </c>
      <c r="I82">
        <v>5.2918739635157497</v>
      </c>
    </row>
    <row r="83" spans="1:9" x14ac:dyDescent="0.25">
      <c r="A83">
        <v>81</v>
      </c>
      <c r="B83">
        <v>87.047992471769106</v>
      </c>
      <c r="C83">
        <v>191.096736709596</v>
      </c>
      <c r="D83">
        <v>14.081583151412</v>
      </c>
      <c r="E83">
        <v>3.1753925808810699</v>
      </c>
      <c r="F83">
        <v>0.47419752176762398</v>
      </c>
      <c r="G83">
        <v>0.96477003276004902</v>
      </c>
      <c r="H83">
        <v>7.4206602768902998</v>
      </c>
      <c r="I83">
        <v>2.4464179988158601</v>
      </c>
    </row>
    <row r="84" spans="1:9" x14ac:dyDescent="0.25">
      <c r="A84">
        <v>82</v>
      </c>
      <c r="B84">
        <v>78.841240194247206</v>
      </c>
      <c r="C84">
        <v>172.274760383386</v>
      </c>
      <c r="D84">
        <v>14.479379114115201</v>
      </c>
      <c r="E84">
        <v>12.205347726365501</v>
      </c>
      <c r="F84">
        <v>0.43230732688829299</v>
      </c>
      <c r="G84">
        <v>0.87108353744915801</v>
      </c>
      <c r="H84">
        <v>8.8000000000000007</v>
      </c>
      <c r="I84">
        <v>7.3379260333575003</v>
      </c>
    </row>
    <row r="85" spans="1:9" x14ac:dyDescent="0.25">
      <c r="A85">
        <v>83</v>
      </c>
      <c r="B85">
        <v>60.557182067703501</v>
      </c>
      <c r="C85">
        <v>149.17186963979401</v>
      </c>
      <c r="D85">
        <v>13.330899385527299</v>
      </c>
      <c r="E85">
        <v>10.005159789076901</v>
      </c>
      <c r="F85">
        <v>0.37551850885423999</v>
      </c>
      <c r="G85">
        <v>0.86817411045903503</v>
      </c>
      <c r="H85">
        <v>10.101356743814801</v>
      </c>
      <c r="I85">
        <v>5.1742100768573804</v>
      </c>
    </row>
    <row r="86" spans="1:9" x14ac:dyDescent="0.25">
      <c r="A86">
        <v>84</v>
      </c>
      <c r="B86">
        <v>42.4602739726027</v>
      </c>
      <c r="C86">
        <v>184.98827955433299</v>
      </c>
      <c r="D86">
        <v>8.6112858366538596</v>
      </c>
      <c r="E86">
        <v>6.0939688600342503</v>
      </c>
      <c r="F86">
        <v>0.32663987347470802</v>
      </c>
      <c r="G86">
        <v>0.94662218536377196</v>
      </c>
      <c r="H86">
        <v>9.4237396298659792</v>
      </c>
      <c r="I86">
        <v>3.1486349848331598</v>
      </c>
    </row>
    <row r="87" spans="1:9" x14ac:dyDescent="0.25">
      <c r="A87">
        <v>85</v>
      </c>
      <c r="B87">
        <v>43.390687830687803</v>
      </c>
      <c r="C87">
        <v>179.23685617536901</v>
      </c>
      <c r="D87">
        <v>9.4108435740674192</v>
      </c>
      <c r="E87">
        <v>5.4474403797519697</v>
      </c>
      <c r="F87">
        <v>0.31548873396190502</v>
      </c>
      <c r="G87">
        <v>0.91801148301183799</v>
      </c>
      <c r="H87">
        <v>9.0445312500000004</v>
      </c>
      <c r="I87">
        <v>3.0818965517241299</v>
      </c>
    </row>
    <row r="88" spans="1:9" x14ac:dyDescent="0.25">
      <c r="A88">
        <v>86</v>
      </c>
      <c r="B88">
        <v>41.871815718157102</v>
      </c>
      <c r="C88">
        <v>161.48142068348</v>
      </c>
      <c r="D88">
        <v>9.1923788516623901</v>
      </c>
      <c r="E88">
        <v>7.5425761308463004</v>
      </c>
      <c r="F88">
        <v>0.29026170647215699</v>
      </c>
      <c r="G88">
        <v>0.915826702593867</v>
      </c>
      <c r="H88">
        <v>9.6001917545541708</v>
      </c>
      <c r="I88">
        <v>4.48478835978836</v>
      </c>
    </row>
    <row r="89" spans="1:9" x14ac:dyDescent="0.25">
      <c r="A89">
        <v>87</v>
      </c>
      <c r="B89">
        <v>49.980104451628897</v>
      </c>
      <c r="C89">
        <v>181.30825323168699</v>
      </c>
      <c r="D89">
        <v>10.5684303733389</v>
      </c>
      <c r="E89">
        <v>6.5890630772143197</v>
      </c>
      <c r="F89">
        <v>0.315105360249535</v>
      </c>
      <c r="G89">
        <v>0.93740839699030198</v>
      </c>
      <c r="H89">
        <v>10.5223214285714</v>
      </c>
      <c r="I89">
        <v>3.62845849802371</v>
      </c>
    </row>
    <row r="90" spans="1:9" x14ac:dyDescent="0.25">
      <c r="A90">
        <v>88</v>
      </c>
      <c r="B90">
        <v>48.211671087533098</v>
      </c>
      <c r="C90">
        <v>151.44625768107099</v>
      </c>
      <c r="D90">
        <v>9.7984609638716602</v>
      </c>
      <c r="E90">
        <v>8.4797418478673201</v>
      </c>
      <c r="F90">
        <v>0.30691185024672202</v>
      </c>
      <c r="G90">
        <v>0.92432934845669201</v>
      </c>
      <c r="H90">
        <v>11.492753623188401</v>
      </c>
      <c r="I90">
        <v>4.2919254658385002</v>
      </c>
    </row>
    <row r="91" spans="1:9" x14ac:dyDescent="0.25">
      <c r="A91">
        <v>89</v>
      </c>
      <c r="B91">
        <v>81.504244482173107</v>
      </c>
      <c r="C91">
        <v>152.66522440598399</v>
      </c>
      <c r="D91">
        <v>17.226168658916201</v>
      </c>
      <c r="E91">
        <v>8.1372104558103899</v>
      </c>
      <c r="F91">
        <v>0.46774722975903299</v>
      </c>
      <c r="G91">
        <v>0.88982356747805003</v>
      </c>
      <c r="H91">
        <v>8.8329336530775304</v>
      </c>
      <c r="I91">
        <v>5.6332054130478602</v>
      </c>
    </row>
    <row r="92" spans="1:9" x14ac:dyDescent="0.25">
      <c r="A92">
        <v>90</v>
      </c>
      <c r="B92">
        <v>47.589024087409904</v>
      </c>
      <c r="C92">
        <v>214.57101389176799</v>
      </c>
      <c r="D92">
        <v>9.7756156203106901</v>
      </c>
      <c r="E92">
        <v>9.0179794578607595</v>
      </c>
      <c r="F92">
        <v>0.34122257774415499</v>
      </c>
      <c r="G92">
        <v>0.95920536364694997</v>
      </c>
      <c r="H92">
        <v>9.9095607235142094</v>
      </c>
      <c r="I92">
        <v>2.8506571087216201</v>
      </c>
    </row>
    <row r="93" spans="1:9" x14ac:dyDescent="0.25">
      <c r="A93">
        <v>91</v>
      </c>
      <c r="B93">
        <v>47.449664429530202</v>
      </c>
      <c r="C93">
        <v>163.22586399108101</v>
      </c>
      <c r="D93">
        <v>11.0398919476049</v>
      </c>
      <c r="E93">
        <v>11.294814861680999</v>
      </c>
      <c r="F93">
        <v>0.33683300868166599</v>
      </c>
      <c r="G93">
        <v>0.90571736854654505</v>
      </c>
      <c r="H93">
        <v>10.022035676810001</v>
      </c>
      <c r="I93">
        <v>5.2874880611270196</v>
      </c>
    </row>
    <row r="94" spans="1:9" x14ac:dyDescent="0.25">
      <c r="A94">
        <v>92</v>
      </c>
      <c r="B94">
        <v>61.0579284570208</v>
      </c>
      <c r="C94">
        <v>92.541966858789607</v>
      </c>
      <c r="D94">
        <v>15.4039783581762</v>
      </c>
      <c r="E94">
        <v>4.9516069809129801</v>
      </c>
      <c r="F94">
        <v>0.43949872071801299</v>
      </c>
      <c r="G94">
        <v>0.92090992822251605</v>
      </c>
      <c r="H94">
        <v>9.1983606557376998</v>
      </c>
      <c r="I94">
        <v>3.8069683620344401</v>
      </c>
    </row>
    <row r="95" spans="1:9" x14ac:dyDescent="0.25">
      <c r="A95">
        <v>93</v>
      </c>
      <c r="B95">
        <v>62.6102745792736</v>
      </c>
      <c r="C95">
        <v>176.421559809841</v>
      </c>
      <c r="D95">
        <v>12.4845527516649</v>
      </c>
      <c r="E95">
        <v>5.0079708053555896</v>
      </c>
      <c r="F95">
        <v>0.44026068643459898</v>
      </c>
      <c r="G95">
        <v>0.94385101212238298</v>
      </c>
      <c r="H95">
        <v>10.7662337662337</v>
      </c>
      <c r="I95">
        <v>3.0073637702503602</v>
      </c>
    </row>
    <row r="96" spans="1:9" x14ac:dyDescent="0.25">
      <c r="A96">
        <v>94</v>
      </c>
      <c r="B96">
        <v>84.883292655868601</v>
      </c>
      <c r="C96">
        <v>176.297916666666</v>
      </c>
      <c r="D96">
        <v>10.6002312094818</v>
      </c>
      <c r="E96">
        <v>6.4152808974397599</v>
      </c>
      <c r="F96">
        <v>0.45356046734299699</v>
      </c>
      <c r="G96">
        <v>0.92149977708376796</v>
      </c>
      <c r="H96">
        <v>8.6604081632653003</v>
      </c>
      <c r="I96">
        <v>4.4925642181162599</v>
      </c>
    </row>
    <row r="97" spans="1:9" x14ac:dyDescent="0.25">
      <c r="A97">
        <v>95</v>
      </c>
      <c r="B97">
        <v>87.448287910551997</v>
      </c>
      <c r="C97">
        <v>160.18371361132901</v>
      </c>
      <c r="D97">
        <v>11.310339335967999</v>
      </c>
      <c r="E97">
        <v>8.2662282453018392</v>
      </c>
      <c r="F97">
        <v>0.45656132246209702</v>
      </c>
      <c r="G97">
        <v>0.90435348202034005</v>
      </c>
      <c r="H97">
        <v>10.1224489795918</v>
      </c>
      <c r="I97">
        <v>4.6962676962676904</v>
      </c>
    </row>
    <row r="98" spans="1:9" x14ac:dyDescent="0.25">
      <c r="A98">
        <v>96</v>
      </c>
      <c r="B98">
        <v>81.6125295001072</v>
      </c>
      <c r="C98">
        <v>160.518987341772</v>
      </c>
      <c r="D98">
        <v>13.6054388290886</v>
      </c>
      <c r="E98">
        <v>6.3215505576008804</v>
      </c>
      <c r="F98">
        <v>0.43727333629232701</v>
      </c>
      <c r="G98">
        <v>0.91249669854254101</v>
      </c>
      <c r="H98">
        <v>9.3306859205776096</v>
      </c>
      <c r="I98">
        <v>4.1481719050673496</v>
      </c>
    </row>
    <row r="99" spans="1:9" x14ac:dyDescent="0.25">
      <c r="A99">
        <v>97</v>
      </c>
      <c r="B99">
        <v>59.481909655320003</v>
      </c>
      <c r="C99">
        <v>180.07229686500301</v>
      </c>
      <c r="D99">
        <v>12.890894867755099</v>
      </c>
      <c r="E99">
        <v>7.5414754430501398</v>
      </c>
      <c r="F99">
        <v>0.41380260215770798</v>
      </c>
      <c r="G99">
        <v>0.93650400715424498</v>
      </c>
      <c r="H99">
        <v>8.5701492537313406</v>
      </c>
      <c r="I99">
        <v>3.0009514747859098</v>
      </c>
    </row>
    <row r="100" spans="1:9" x14ac:dyDescent="0.25">
      <c r="A100">
        <v>98</v>
      </c>
      <c r="B100">
        <v>55.456340709017297</v>
      </c>
      <c r="C100">
        <v>170.06615120274901</v>
      </c>
      <c r="D100">
        <v>13.011449583048901</v>
      </c>
      <c r="E100">
        <v>7.2217518386987898</v>
      </c>
      <c r="F100">
        <v>0.386408801208518</v>
      </c>
      <c r="G100">
        <v>0.83172465153730302</v>
      </c>
      <c r="H100">
        <v>9.8366666666666607</v>
      </c>
      <c r="I100">
        <v>3.0280701754385899</v>
      </c>
    </row>
    <row r="101" spans="1:9" x14ac:dyDescent="0.25">
      <c r="A101">
        <v>99</v>
      </c>
      <c r="B101">
        <v>49.686219477968002</v>
      </c>
      <c r="C101">
        <v>141.17704714640101</v>
      </c>
      <c r="D101">
        <v>11.033070912863501</v>
      </c>
      <c r="E101">
        <v>9.3371795686933901</v>
      </c>
      <c r="F101">
        <v>0.32597664525390802</v>
      </c>
      <c r="G101">
        <v>0.89581831006969703</v>
      </c>
      <c r="H101">
        <v>11.790630975143401</v>
      </c>
      <c r="I101">
        <v>4.43006052454606</v>
      </c>
    </row>
    <row r="102" spans="1:9" x14ac:dyDescent="0.25">
      <c r="A102">
        <v>100</v>
      </c>
      <c r="B102">
        <v>52.387916431394601</v>
      </c>
      <c r="C102">
        <v>145.751753583409</v>
      </c>
      <c r="D102">
        <v>13.268297326842299</v>
      </c>
      <c r="E102">
        <v>8.5455906926160399</v>
      </c>
      <c r="F102">
        <v>0.34457402150100103</v>
      </c>
      <c r="G102">
        <v>0.86594957084976099</v>
      </c>
      <c r="H102">
        <v>11.280193236714901</v>
      </c>
      <c r="I102">
        <v>3.5473289597000899</v>
      </c>
    </row>
    <row r="103" spans="1:9" x14ac:dyDescent="0.25">
      <c r="A103">
        <v>101</v>
      </c>
      <c r="B103">
        <v>58.003453568687597</v>
      </c>
      <c r="C103">
        <v>187.99374051593301</v>
      </c>
      <c r="D103">
        <v>13.659028495709901</v>
      </c>
      <c r="E103">
        <v>6.97258877338784</v>
      </c>
      <c r="F103">
        <v>0.387440074113656</v>
      </c>
      <c r="G103">
        <v>0.92173891806648101</v>
      </c>
      <c r="H103">
        <v>8.0585885486018594</v>
      </c>
      <c r="I103">
        <v>4.5131195335276901</v>
      </c>
    </row>
    <row r="104" spans="1:9" x14ac:dyDescent="0.25">
      <c r="A104">
        <v>102</v>
      </c>
      <c r="B104">
        <v>72.536539545369095</v>
      </c>
      <c r="C104">
        <v>188.953402366863</v>
      </c>
      <c r="D104">
        <v>9.9730770685002099</v>
      </c>
      <c r="E104">
        <v>7.35605107633888</v>
      </c>
      <c r="F104">
        <v>0.50949611604157097</v>
      </c>
      <c r="G104">
        <v>0.92233939220943695</v>
      </c>
      <c r="H104">
        <v>6.1980474198047402</v>
      </c>
      <c r="I104">
        <v>3.55586398334489</v>
      </c>
    </row>
    <row r="105" spans="1:9" x14ac:dyDescent="0.25">
      <c r="A105">
        <v>103</v>
      </c>
      <c r="B105">
        <v>67.740210843373404</v>
      </c>
      <c r="C105">
        <v>135.18822023047301</v>
      </c>
      <c r="D105">
        <v>12.2228421833828</v>
      </c>
      <c r="E105">
        <v>4.4972507786530196</v>
      </c>
      <c r="F105">
        <v>0.40668701833270499</v>
      </c>
      <c r="G105">
        <v>0.95399060380566703</v>
      </c>
      <c r="H105">
        <v>9.3915662650602396</v>
      </c>
      <c r="I105">
        <v>3.4318097361575601</v>
      </c>
    </row>
    <row r="106" spans="1:9" x14ac:dyDescent="0.25">
      <c r="A106">
        <v>104</v>
      </c>
      <c r="B106">
        <v>69.465381482487103</v>
      </c>
      <c r="C106">
        <v>171.634133878385</v>
      </c>
      <c r="D106">
        <v>11.9984651038806</v>
      </c>
      <c r="E106">
        <v>9.8504930078220205</v>
      </c>
      <c r="F106">
        <v>0.40913762244171398</v>
      </c>
      <c r="G106">
        <v>0.91728165650602</v>
      </c>
      <c r="H106">
        <v>10.7284069097888</v>
      </c>
      <c r="I106">
        <v>4.4862138533960998</v>
      </c>
    </row>
    <row r="107" spans="1:9" x14ac:dyDescent="0.25">
      <c r="A107">
        <v>105</v>
      </c>
      <c r="B107">
        <v>74.818448023426001</v>
      </c>
      <c r="C107">
        <v>211.41107655856601</v>
      </c>
      <c r="D107">
        <v>15.2539742345598</v>
      </c>
      <c r="E107">
        <v>4.04419629707031</v>
      </c>
      <c r="F107">
        <v>0.453127076521951</v>
      </c>
      <c r="G107">
        <v>0.95625584023111798</v>
      </c>
      <c r="H107">
        <v>13.8674443266171</v>
      </c>
      <c r="I107">
        <v>2.80267558528428</v>
      </c>
    </row>
    <row r="108" spans="1:9" x14ac:dyDescent="0.25">
      <c r="A108">
        <v>106</v>
      </c>
      <c r="B108">
        <v>70.696855345911899</v>
      </c>
      <c r="C108">
        <v>156.27397831526201</v>
      </c>
      <c r="D108">
        <v>17.303479690465799</v>
      </c>
      <c r="E108">
        <v>5.1901163092356697</v>
      </c>
      <c r="F108">
        <v>0.43452025003879402</v>
      </c>
      <c r="G108">
        <v>0.91514177868916602</v>
      </c>
      <c r="H108">
        <v>11.019313304721001</v>
      </c>
      <c r="I108">
        <v>3.3583667517316802</v>
      </c>
    </row>
    <row r="109" spans="1:9" x14ac:dyDescent="0.25">
      <c r="A109">
        <v>107</v>
      </c>
      <c r="B109">
        <v>60.382438805299799</v>
      </c>
      <c r="C109">
        <v>172.89793156775499</v>
      </c>
      <c r="D109">
        <v>12.1576561248894</v>
      </c>
      <c r="E109">
        <v>4.9870915503723099</v>
      </c>
      <c r="F109">
        <v>0.35589985919304401</v>
      </c>
      <c r="G109">
        <v>0.94872613219879298</v>
      </c>
      <c r="H109">
        <v>10.297319252640101</v>
      </c>
      <c r="I109">
        <v>3.23069031217939</v>
      </c>
    </row>
    <row r="110" spans="1:9" x14ac:dyDescent="0.25">
      <c r="A110">
        <v>108</v>
      </c>
      <c r="B110">
        <v>87.675593098490296</v>
      </c>
      <c r="C110">
        <v>157.199039833917</v>
      </c>
      <c r="D110">
        <v>9.6398615789948394</v>
      </c>
      <c r="E110">
        <v>3.5728288685051899</v>
      </c>
      <c r="F110">
        <v>0.44988361519352499</v>
      </c>
      <c r="G110">
        <v>0.97380906180108295</v>
      </c>
      <c r="H110">
        <v>7.6467661691542199</v>
      </c>
      <c r="I110">
        <v>2.7829169480081002</v>
      </c>
    </row>
    <row r="111" spans="1:9" x14ac:dyDescent="0.25">
      <c r="A111">
        <v>109</v>
      </c>
      <c r="B111">
        <v>57.807680857397997</v>
      </c>
      <c r="C111">
        <v>193.926832740213</v>
      </c>
      <c r="D111">
        <v>10.9288445545162</v>
      </c>
      <c r="E111">
        <v>3.02446470728598</v>
      </c>
      <c r="F111">
        <v>0.35876405018659302</v>
      </c>
      <c r="G111">
        <v>0.96582355689258903</v>
      </c>
      <c r="H111">
        <v>8.5184804928131399</v>
      </c>
      <c r="I111">
        <v>2.1758756783423698</v>
      </c>
    </row>
    <row r="112" spans="1:9" x14ac:dyDescent="0.25">
      <c r="A112">
        <v>110</v>
      </c>
      <c r="B112">
        <v>78.252478753540998</v>
      </c>
      <c r="C112">
        <v>152.38590912894301</v>
      </c>
      <c r="D112">
        <v>10.6573762285444</v>
      </c>
      <c r="E112">
        <v>4.9025665888394299</v>
      </c>
      <c r="F112">
        <v>0.441057348101838</v>
      </c>
      <c r="G112">
        <v>0.94460317701833496</v>
      </c>
      <c r="H112">
        <v>7.5348360655737698</v>
      </c>
      <c r="I112">
        <v>2.8687050359712201</v>
      </c>
    </row>
    <row r="113" spans="1:9" x14ac:dyDescent="0.25">
      <c r="A113">
        <v>111</v>
      </c>
      <c r="B113">
        <v>78.14</v>
      </c>
      <c r="C113">
        <v>133.316934567299</v>
      </c>
      <c r="D113">
        <v>11.9529595542385</v>
      </c>
      <c r="E113">
        <v>3.3389790731531699</v>
      </c>
      <c r="F113">
        <v>0.454157157019073</v>
      </c>
      <c r="G113">
        <v>0.96848261231466604</v>
      </c>
      <c r="H113">
        <v>6.8599156118143396</v>
      </c>
      <c r="I113">
        <v>2.7756694720734498</v>
      </c>
    </row>
    <row r="114" spans="1:9" x14ac:dyDescent="0.25">
      <c r="A114">
        <v>112</v>
      </c>
      <c r="B114">
        <v>53.646720368239301</v>
      </c>
      <c r="C114">
        <v>176.51276869373501</v>
      </c>
      <c r="D114">
        <v>10.554398684507801</v>
      </c>
      <c r="E114">
        <v>6.5528821928380703</v>
      </c>
      <c r="F114">
        <v>0.34210345713840201</v>
      </c>
      <c r="G114">
        <v>0.910012657200162</v>
      </c>
      <c r="H114">
        <v>11.558774834436999</v>
      </c>
      <c r="I114">
        <v>3.78768020969855</v>
      </c>
    </row>
    <row r="115" spans="1:9" x14ac:dyDescent="0.25">
      <c r="A115">
        <v>113</v>
      </c>
      <c r="B115">
        <v>45.887028242939202</v>
      </c>
      <c r="C115">
        <v>186.36617647058799</v>
      </c>
      <c r="D115">
        <v>8.8718970097896204</v>
      </c>
      <c r="E115">
        <v>6.67618925942649</v>
      </c>
      <c r="F115">
        <v>0.29585057909583401</v>
      </c>
      <c r="G115">
        <v>0.94355217754379095</v>
      </c>
      <c r="H115">
        <v>11.0063985374771</v>
      </c>
      <c r="I115">
        <v>3.5447592067988598</v>
      </c>
    </row>
    <row r="116" spans="1:9" x14ac:dyDescent="0.25">
      <c r="A116">
        <v>114</v>
      </c>
      <c r="B116">
        <v>56.553418356679899</v>
      </c>
      <c r="C116">
        <v>179.0284738041</v>
      </c>
      <c r="D116">
        <v>11.703495045521599</v>
      </c>
      <c r="E116">
        <v>11.8339220093454</v>
      </c>
      <c r="F116">
        <v>0.372310806788269</v>
      </c>
      <c r="G116">
        <v>0.92912113060685797</v>
      </c>
      <c r="H116">
        <v>10.7313653136531</v>
      </c>
      <c r="I116">
        <v>4.5562700964630203</v>
      </c>
    </row>
    <row r="117" spans="1:9" x14ac:dyDescent="0.25">
      <c r="A117">
        <v>115</v>
      </c>
      <c r="B117">
        <v>54.819148936170201</v>
      </c>
      <c r="C117">
        <v>189.62145798014001</v>
      </c>
      <c r="D117">
        <v>14.5969744543342</v>
      </c>
      <c r="E117">
        <v>9.57378629746343</v>
      </c>
      <c r="F117">
        <v>0.349765561162803</v>
      </c>
      <c r="G117">
        <v>0.90255096471200402</v>
      </c>
      <c r="H117">
        <v>10.9378134403209</v>
      </c>
      <c r="I117">
        <v>4.3430152143844998</v>
      </c>
    </row>
    <row r="118" spans="1:9" x14ac:dyDescent="0.25">
      <c r="A118">
        <v>116</v>
      </c>
      <c r="B118">
        <v>54.068411659726301</v>
      </c>
      <c r="C118">
        <v>106.13826129666</v>
      </c>
      <c r="D118">
        <v>11.0046264852737</v>
      </c>
      <c r="E118">
        <v>4.0632027543892102</v>
      </c>
      <c r="F118">
        <v>0.34705412688960302</v>
      </c>
      <c r="G118">
        <v>0.94027331516504797</v>
      </c>
      <c r="H118">
        <v>12.7016520894071</v>
      </c>
      <c r="I118">
        <v>2.88095238095238</v>
      </c>
    </row>
    <row r="119" spans="1:9" x14ac:dyDescent="0.25">
      <c r="A119">
        <v>117</v>
      </c>
      <c r="B119">
        <v>51.135050071530699</v>
      </c>
      <c r="C119">
        <v>186.90410958904101</v>
      </c>
      <c r="D119">
        <v>10.4574929002404</v>
      </c>
      <c r="E119">
        <v>2.8364146915970299</v>
      </c>
      <c r="F119">
        <v>0.32231775714600802</v>
      </c>
      <c r="G119">
        <v>0.97010955610717797</v>
      </c>
      <c r="H119">
        <v>16.217244294167301</v>
      </c>
      <c r="I119">
        <v>2.6620180475799802</v>
      </c>
    </row>
    <row r="120" spans="1:9" x14ac:dyDescent="0.25">
      <c r="A120">
        <v>118</v>
      </c>
      <c r="B120">
        <v>53.282153983088499</v>
      </c>
      <c r="C120">
        <v>174.865164761264</v>
      </c>
      <c r="D120">
        <v>12.3936528965628</v>
      </c>
      <c r="E120">
        <v>6.0889486988575499</v>
      </c>
      <c r="F120">
        <v>0.32932308530947502</v>
      </c>
      <c r="G120">
        <v>0.94046941030651299</v>
      </c>
      <c r="H120">
        <v>14.236439499304501</v>
      </c>
      <c r="I120">
        <v>3.4627806222922399</v>
      </c>
    </row>
    <row r="121" spans="1:9" x14ac:dyDescent="0.25">
      <c r="A121">
        <v>119</v>
      </c>
      <c r="B121">
        <v>51.957030256801403</v>
      </c>
      <c r="C121">
        <v>152.83190919525501</v>
      </c>
      <c r="D121">
        <v>12.4525005286516</v>
      </c>
      <c r="E121">
        <v>7.7464643729748399</v>
      </c>
      <c r="F121">
        <v>0.34207408714798798</v>
      </c>
      <c r="G121">
        <v>0.917917977126672</v>
      </c>
      <c r="H121">
        <v>15.4072463768115</v>
      </c>
      <c r="I121">
        <v>4.2745949074074003</v>
      </c>
    </row>
    <row r="122" spans="1:9" x14ac:dyDescent="0.25">
      <c r="A122">
        <v>120</v>
      </c>
      <c r="B122">
        <v>52.211839530332597</v>
      </c>
      <c r="C122">
        <v>184.08618063111999</v>
      </c>
      <c r="D122">
        <v>10.3185232055366</v>
      </c>
      <c r="E122">
        <v>14.426307975355201</v>
      </c>
      <c r="F122">
        <v>0.35018903052210698</v>
      </c>
      <c r="G122">
        <v>0.88607302565665103</v>
      </c>
      <c r="H122">
        <v>8.3337612323491594</v>
      </c>
      <c r="I122">
        <v>5.7873303167420804</v>
      </c>
    </row>
    <row r="123" spans="1:9" x14ac:dyDescent="0.25">
      <c r="A123">
        <v>121</v>
      </c>
      <c r="B123">
        <v>66.757967090189496</v>
      </c>
      <c r="C123">
        <v>184.62935206869599</v>
      </c>
      <c r="D123">
        <v>12.6144562676111</v>
      </c>
      <c r="E123">
        <v>8.7423175312670693</v>
      </c>
      <c r="F123">
        <v>0.39924997089053099</v>
      </c>
      <c r="G123">
        <v>0.94084346929859897</v>
      </c>
      <c r="H123">
        <v>9.7645327446651908</v>
      </c>
      <c r="I123">
        <v>3.0971786833855801</v>
      </c>
    </row>
    <row r="124" spans="1:9" x14ac:dyDescent="0.25">
      <c r="A124">
        <v>122</v>
      </c>
      <c r="B124">
        <v>60.572686362747</v>
      </c>
      <c r="C124">
        <v>137.47180403164</v>
      </c>
      <c r="D124">
        <v>12.875931804834099</v>
      </c>
      <c r="E124">
        <v>3.91058415788999</v>
      </c>
      <c r="F124">
        <v>0.37040645032192099</v>
      </c>
      <c r="G124">
        <v>0.937087254014909</v>
      </c>
      <c r="H124">
        <v>10.908895265423199</v>
      </c>
      <c r="I124">
        <v>2.9138073016744399</v>
      </c>
    </row>
    <row r="125" spans="1:9" x14ac:dyDescent="0.25">
      <c r="A125">
        <v>123</v>
      </c>
      <c r="B125">
        <v>82.806092560046807</v>
      </c>
      <c r="C125">
        <v>184.63907680063599</v>
      </c>
      <c r="D125">
        <v>10.6087918971443</v>
      </c>
      <c r="E125">
        <v>5.5416752168800096</v>
      </c>
      <c r="F125">
        <v>0.57335951599897705</v>
      </c>
      <c r="G125">
        <v>0.94991936679477096</v>
      </c>
      <c r="H125">
        <v>9.5838607594936693</v>
      </c>
      <c r="I125">
        <v>2.87463556851311</v>
      </c>
    </row>
    <row r="126" spans="1:9" x14ac:dyDescent="0.25">
      <c r="A126">
        <v>124</v>
      </c>
      <c r="B126">
        <v>73.233369683751306</v>
      </c>
      <c r="C126">
        <v>167.201740409363</v>
      </c>
      <c r="D126">
        <v>10.5617083153418</v>
      </c>
      <c r="E126">
        <v>5.0116414945782504</v>
      </c>
      <c r="F126">
        <v>0.54463120201772497</v>
      </c>
      <c r="G126">
        <v>0.95008908806257897</v>
      </c>
      <c r="H126">
        <v>10.404726735598199</v>
      </c>
      <c r="I126">
        <v>2.83339317773788</v>
      </c>
    </row>
    <row r="127" spans="1:9" x14ac:dyDescent="0.25">
      <c r="A127">
        <v>125</v>
      </c>
      <c r="B127">
        <v>85.924882629107898</v>
      </c>
      <c r="C127">
        <v>212.776061776061</v>
      </c>
      <c r="D127">
        <v>10.638391296549599</v>
      </c>
      <c r="E127">
        <v>6.2606855629548601</v>
      </c>
      <c r="F127">
        <v>0.60053923965308198</v>
      </c>
      <c r="G127">
        <v>0.96045737723957303</v>
      </c>
      <c r="H127">
        <v>8.0786026200873309</v>
      </c>
      <c r="I127">
        <v>3.0352173913043399</v>
      </c>
    </row>
    <row r="128" spans="1:9" x14ac:dyDescent="0.25">
      <c r="A128">
        <v>126</v>
      </c>
      <c r="B128">
        <v>55.110462163534699</v>
      </c>
      <c r="C128">
        <v>179.00244648317999</v>
      </c>
      <c r="D128">
        <v>12.3611737219559</v>
      </c>
      <c r="E128">
        <v>12.354746025977301</v>
      </c>
      <c r="F128">
        <v>0.33389547262860397</v>
      </c>
      <c r="G128">
        <v>0.87045702965857996</v>
      </c>
      <c r="H128">
        <v>14.2097844112769</v>
      </c>
      <c r="I128">
        <v>6.2325436408977497</v>
      </c>
    </row>
    <row r="129" spans="1:9" x14ac:dyDescent="0.25">
      <c r="A129">
        <v>127</v>
      </c>
      <c r="B129">
        <v>49.220157919182498</v>
      </c>
      <c r="C129">
        <v>154.47300355641701</v>
      </c>
      <c r="D129">
        <v>9.7546217360932292</v>
      </c>
      <c r="E129">
        <v>14.3353106080254</v>
      </c>
      <c r="F129">
        <v>0.315525765333314</v>
      </c>
      <c r="G129">
        <v>0.87139765592132601</v>
      </c>
      <c r="H129">
        <v>10.9016253207869</v>
      </c>
      <c r="I129">
        <v>8.4670614359733491</v>
      </c>
    </row>
    <row r="130" spans="1:9" x14ac:dyDescent="0.25">
      <c r="A130">
        <v>128</v>
      </c>
      <c r="B130">
        <v>54.239627762698703</v>
      </c>
      <c r="C130">
        <v>163.05964114227899</v>
      </c>
      <c r="D130">
        <v>13.583283382655599</v>
      </c>
      <c r="E130">
        <v>15.716192840013401</v>
      </c>
      <c r="F130">
        <v>0.34399108167721398</v>
      </c>
      <c r="G130">
        <v>0.86747211927578805</v>
      </c>
      <c r="H130">
        <v>14.2020460358056</v>
      </c>
      <c r="I130">
        <v>4.8255813953488298</v>
      </c>
    </row>
    <row r="131" spans="1:9" x14ac:dyDescent="0.25">
      <c r="A131">
        <v>129</v>
      </c>
      <c r="B131">
        <v>49.364059319569598</v>
      </c>
      <c r="C131">
        <v>169.21234735413799</v>
      </c>
      <c r="D131">
        <v>10.0998532796182</v>
      </c>
      <c r="E131">
        <v>7.1329622896404503</v>
      </c>
      <c r="F131">
        <v>0.31998997297708898</v>
      </c>
      <c r="G131">
        <v>0.91755224988886397</v>
      </c>
      <c r="H131">
        <v>11.4968487394957</v>
      </c>
      <c r="I131">
        <v>4.3888641425389698</v>
      </c>
    </row>
    <row r="132" spans="1:9" x14ac:dyDescent="0.25">
      <c r="A132">
        <v>130</v>
      </c>
      <c r="B132">
        <v>83.877589453860594</v>
      </c>
      <c r="C132">
        <v>147.55806763285</v>
      </c>
      <c r="D132">
        <v>20.388368758435401</v>
      </c>
      <c r="E132">
        <v>4.7329516211943101</v>
      </c>
      <c r="F132">
        <v>0.49081835876076002</v>
      </c>
      <c r="G132">
        <v>0.96684035039026806</v>
      </c>
      <c r="H132">
        <v>19.477137176938299</v>
      </c>
      <c r="I132">
        <v>3.1696969696969699</v>
      </c>
    </row>
    <row r="133" spans="1:9" x14ac:dyDescent="0.25">
      <c r="A133">
        <v>131</v>
      </c>
      <c r="B133">
        <v>49.4931832936593</v>
      </c>
      <c r="C133">
        <v>116.892281798509</v>
      </c>
      <c r="D133">
        <v>10.399497216985999</v>
      </c>
      <c r="E133">
        <v>6.5316979571064797</v>
      </c>
      <c r="F133">
        <v>0.32800001156710501</v>
      </c>
      <c r="G133">
        <v>0.90547248136398795</v>
      </c>
      <c r="H133">
        <v>11.4967793880837</v>
      </c>
      <c r="I133">
        <v>4.1580202742993402</v>
      </c>
    </row>
    <row r="134" spans="1:9" x14ac:dyDescent="0.25">
      <c r="A134">
        <v>132</v>
      </c>
      <c r="B134">
        <v>42.2232270347453</v>
      </c>
      <c r="C134">
        <v>171.09033643521801</v>
      </c>
      <c r="D134">
        <v>9.9217381741475705</v>
      </c>
      <c r="E134">
        <v>6.0365149643422802</v>
      </c>
      <c r="F134">
        <v>0.30894380276196398</v>
      </c>
      <c r="G134">
        <v>0.92495419313481797</v>
      </c>
      <c r="H134">
        <v>12.3267651888341</v>
      </c>
      <c r="I134">
        <v>3.2563718140929501</v>
      </c>
    </row>
    <row r="135" spans="1:9" x14ac:dyDescent="0.25">
      <c r="A135">
        <v>133</v>
      </c>
      <c r="B135">
        <v>33.165852467024898</v>
      </c>
      <c r="C135">
        <v>148.052833078101</v>
      </c>
      <c r="D135">
        <v>7.8671241845261104</v>
      </c>
      <c r="E135">
        <v>6.6058848026389203</v>
      </c>
      <c r="F135">
        <v>0.24609463548878499</v>
      </c>
      <c r="G135">
        <v>0.92852155472862496</v>
      </c>
      <c r="H135">
        <v>12.655652173912999</v>
      </c>
      <c r="I135">
        <v>3.4885701479157301</v>
      </c>
    </row>
    <row r="136" spans="1:9" x14ac:dyDescent="0.25">
      <c r="A136">
        <v>134</v>
      </c>
      <c r="B136">
        <v>67.471999999999994</v>
      </c>
      <c r="C136">
        <v>198.28243939892499</v>
      </c>
      <c r="D136">
        <v>29.513967585986499</v>
      </c>
      <c r="E136">
        <v>6.3683305794857699</v>
      </c>
      <c r="F136">
        <v>0.45448575750203801</v>
      </c>
      <c r="G136">
        <v>0.938478384510678</v>
      </c>
      <c r="H136">
        <v>16.145801526717499</v>
      </c>
      <c r="I136">
        <v>3.0771756978653499</v>
      </c>
    </row>
    <row r="137" spans="1:9" x14ac:dyDescent="0.25">
      <c r="A137">
        <v>135</v>
      </c>
      <c r="B137">
        <v>43.245813797722697</v>
      </c>
      <c r="C137">
        <v>168.794425716349</v>
      </c>
      <c r="D137">
        <v>8.8768000763565293</v>
      </c>
      <c r="E137">
        <v>5.8962504656277304</v>
      </c>
      <c r="F137">
        <v>0.35035122783065598</v>
      </c>
      <c r="G137">
        <v>0.89354948052046601</v>
      </c>
      <c r="H137">
        <v>8.7934959349593491</v>
      </c>
      <c r="I137">
        <v>3.6912124582869801</v>
      </c>
    </row>
    <row r="138" spans="1:9" x14ac:dyDescent="0.25">
      <c r="A138">
        <v>136</v>
      </c>
      <c r="B138">
        <v>74.669530201342198</v>
      </c>
      <c r="C138">
        <v>179.98288132333099</v>
      </c>
      <c r="D138">
        <v>13.761635142406201</v>
      </c>
      <c r="E138">
        <v>6.7427302854127804</v>
      </c>
      <c r="F138">
        <v>0.42034130107867201</v>
      </c>
      <c r="G138">
        <v>0.94159643531419801</v>
      </c>
      <c r="H138">
        <v>11.831608654750699</v>
      </c>
      <c r="I138">
        <v>3.6232846392208899</v>
      </c>
    </row>
    <row r="139" spans="1:9" x14ac:dyDescent="0.25">
      <c r="A139">
        <v>137</v>
      </c>
      <c r="B139">
        <v>123.766718506998</v>
      </c>
      <c r="C139">
        <v>168.45049504950401</v>
      </c>
      <c r="D139">
        <v>29.988411649239499</v>
      </c>
      <c r="E139">
        <v>6.5073625288329104</v>
      </c>
      <c r="F139">
        <v>0.62640641318145096</v>
      </c>
      <c r="G139">
        <v>0.92143462553774802</v>
      </c>
      <c r="H139">
        <v>15.0080428954423</v>
      </c>
      <c r="I139">
        <v>4.7083876575402002</v>
      </c>
    </row>
    <row r="140" spans="1:9" x14ac:dyDescent="0.25">
      <c r="A140">
        <v>138</v>
      </c>
      <c r="B140">
        <v>150.972579928952</v>
      </c>
      <c r="C140">
        <v>160.74514729390199</v>
      </c>
      <c r="D140">
        <v>27.2237053282368</v>
      </c>
      <c r="E140">
        <v>9.6220846725640001</v>
      </c>
      <c r="F140">
        <v>0.81729692020322897</v>
      </c>
      <c r="G140">
        <v>0.90500472002257604</v>
      </c>
      <c r="H140">
        <v>7.6839826839826797</v>
      </c>
      <c r="I140">
        <v>4.3785672684915502</v>
      </c>
    </row>
    <row r="141" spans="1:9" x14ac:dyDescent="0.25">
      <c r="A141">
        <v>139</v>
      </c>
      <c r="B141">
        <v>80.277365491651196</v>
      </c>
      <c r="C141">
        <v>162.596664607782</v>
      </c>
      <c r="D141">
        <v>24.026772090813399</v>
      </c>
      <c r="E141">
        <v>7.1292844465280698</v>
      </c>
      <c r="F141">
        <v>0.47284345876529399</v>
      </c>
      <c r="G141">
        <v>0.92136457785684001</v>
      </c>
      <c r="H141">
        <v>19.4807302231237</v>
      </c>
      <c r="I141">
        <v>4.2621388144176304</v>
      </c>
    </row>
    <row r="142" spans="1:9" x14ac:dyDescent="0.25">
      <c r="A142">
        <v>140</v>
      </c>
      <c r="B142">
        <v>109.88947368421</v>
      </c>
      <c r="C142">
        <v>157.496142825655</v>
      </c>
      <c r="D142">
        <v>19.017306838038699</v>
      </c>
      <c r="E142">
        <v>7.41193514309525</v>
      </c>
      <c r="F142">
        <v>0.57866099503150004</v>
      </c>
      <c r="G142">
        <v>0.89714135445118004</v>
      </c>
      <c r="H142">
        <v>14.575815738963501</v>
      </c>
      <c r="I142">
        <v>3.6963151207115601</v>
      </c>
    </row>
    <row r="143" spans="1:9" x14ac:dyDescent="0.25">
      <c r="A143">
        <v>141</v>
      </c>
      <c r="B143">
        <v>76.846858638743399</v>
      </c>
      <c r="C143">
        <v>164.05964099594601</v>
      </c>
      <c r="D143">
        <v>21.667739744357998</v>
      </c>
      <c r="E143">
        <v>10.963403273440401</v>
      </c>
      <c r="F143">
        <v>0.48457399578988802</v>
      </c>
      <c r="G143">
        <v>0.86362554557485505</v>
      </c>
      <c r="H143">
        <v>18.695054945054899</v>
      </c>
      <c r="I143">
        <v>4.5476550680786598</v>
      </c>
    </row>
    <row r="144" spans="1:9" x14ac:dyDescent="0.25">
      <c r="A144">
        <v>142</v>
      </c>
      <c r="B144">
        <v>147.212045254386</v>
      </c>
      <c r="C144">
        <v>128.90136935603201</v>
      </c>
      <c r="D144">
        <v>18.951627080087501</v>
      </c>
      <c r="E144">
        <v>6.4869399894605602</v>
      </c>
      <c r="F144">
        <v>0.905208032733128</v>
      </c>
      <c r="G144">
        <v>0.87998304483911305</v>
      </c>
      <c r="H144">
        <v>5.5704281712685004</v>
      </c>
      <c r="I144">
        <v>4.5679458239277597</v>
      </c>
    </row>
    <row r="145" spans="1:9" x14ac:dyDescent="0.25">
      <c r="A145">
        <v>143</v>
      </c>
      <c r="B145">
        <v>155.19900253454301</v>
      </c>
      <c r="C145">
        <v>190.33227218463901</v>
      </c>
      <c r="D145">
        <v>16.877008785450801</v>
      </c>
      <c r="E145">
        <v>14.2788102478964</v>
      </c>
      <c r="F145">
        <v>0.87778283181916605</v>
      </c>
      <c r="G145">
        <v>0.87502973485570301</v>
      </c>
      <c r="H145">
        <v>6.3128073050807698</v>
      </c>
      <c r="I145">
        <v>6.5654205607476603</v>
      </c>
    </row>
    <row r="146" spans="1:9" x14ac:dyDescent="0.25">
      <c r="A146">
        <v>144</v>
      </c>
      <c r="B146">
        <v>125.779511533242</v>
      </c>
      <c r="C146">
        <v>118.86392287727099</v>
      </c>
      <c r="D146">
        <v>22.2233839288374</v>
      </c>
      <c r="E146">
        <v>6.6666219787886298</v>
      </c>
      <c r="F146">
        <v>0.78086214444833602</v>
      </c>
      <c r="G146">
        <v>0.84623771156573202</v>
      </c>
      <c r="H146">
        <v>9.6111111111111107</v>
      </c>
      <c r="I146">
        <v>4.1809239940387402</v>
      </c>
    </row>
    <row r="147" spans="1:9" x14ac:dyDescent="0.25">
      <c r="A147">
        <v>145</v>
      </c>
      <c r="B147">
        <v>100.003427592116</v>
      </c>
      <c r="C147">
        <v>174.439393939393</v>
      </c>
      <c r="D147">
        <v>18.014703750925701</v>
      </c>
      <c r="E147">
        <v>11.861169112196499</v>
      </c>
      <c r="F147">
        <v>0.54697285019080799</v>
      </c>
      <c r="G147">
        <v>0.899390219479557</v>
      </c>
      <c r="H147">
        <v>16.7121495327102</v>
      </c>
      <c r="I147">
        <v>4.77183600713012</v>
      </c>
    </row>
    <row r="148" spans="1:9" x14ac:dyDescent="0.25">
      <c r="A148">
        <v>146</v>
      </c>
      <c r="B148">
        <v>99.493816254416899</v>
      </c>
      <c r="C148">
        <v>154.345732100623</v>
      </c>
      <c r="D148">
        <v>17.967111609005901</v>
      </c>
      <c r="E148">
        <v>12.0627976185541</v>
      </c>
      <c r="F148">
        <v>0.55181805711492404</v>
      </c>
      <c r="G148">
        <v>0.87649690794915103</v>
      </c>
      <c r="H148">
        <v>16.188755020080301</v>
      </c>
      <c r="I148">
        <v>7.3314789058878</v>
      </c>
    </row>
    <row r="149" spans="1:9" x14ac:dyDescent="0.25">
      <c r="A149">
        <v>147</v>
      </c>
      <c r="B149">
        <v>100.545215100965</v>
      </c>
      <c r="C149">
        <v>177.65191146881199</v>
      </c>
      <c r="D149">
        <v>17.7777820868709</v>
      </c>
      <c r="E149">
        <v>5.7816717076133699</v>
      </c>
      <c r="F149">
        <v>0.56157384670888899</v>
      </c>
      <c r="G149">
        <v>0.94419060608927696</v>
      </c>
      <c r="H149">
        <v>15.632989690721599</v>
      </c>
      <c r="I149">
        <v>3.0798016230838501</v>
      </c>
    </row>
    <row r="150" spans="1:9" x14ac:dyDescent="0.25">
      <c r="A150">
        <v>148</v>
      </c>
      <c r="B150">
        <v>72.316008316008293</v>
      </c>
      <c r="C150">
        <v>164.69101907864101</v>
      </c>
      <c r="D150">
        <v>12.6523672854716</v>
      </c>
      <c r="E150">
        <v>6.2863030979637298</v>
      </c>
      <c r="F150">
        <v>0.44169036900647801</v>
      </c>
      <c r="G150">
        <v>0.86366920567038796</v>
      </c>
      <c r="H150">
        <v>12.3517089305402</v>
      </c>
      <c r="I150">
        <v>3.17286652078774</v>
      </c>
    </row>
    <row r="151" spans="1:9" x14ac:dyDescent="0.25">
      <c r="A151">
        <v>149</v>
      </c>
      <c r="B151">
        <v>72.790165239896396</v>
      </c>
      <c r="C151">
        <v>148.646769662921</v>
      </c>
      <c r="D151">
        <v>23.742315768801198</v>
      </c>
      <c r="E151">
        <v>5.5113344101635402</v>
      </c>
      <c r="F151">
        <v>0.42896923013410598</v>
      </c>
      <c r="G151">
        <v>0.92149854585605495</v>
      </c>
      <c r="H151">
        <v>13.8767605633802</v>
      </c>
      <c r="I151">
        <v>3.7325620959510002</v>
      </c>
    </row>
    <row r="152" spans="1:9" x14ac:dyDescent="0.25">
      <c r="A152">
        <v>150</v>
      </c>
      <c r="B152">
        <v>74.141142384105905</v>
      </c>
      <c r="C152">
        <v>173.20090946672099</v>
      </c>
      <c r="D152">
        <v>15.7661521094191</v>
      </c>
      <c r="E152">
        <v>9.9374929027338794</v>
      </c>
      <c r="F152">
        <v>0.44149436225107802</v>
      </c>
      <c r="G152">
        <v>0.93028510125461605</v>
      </c>
      <c r="H152">
        <v>12.7108886107634</v>
      </c>
      <c r="I152">
        <v>4.2763409961685799</v>
      </c>
    </row>
    <row r="153" spans="1:9" x14ac:dyDescent="0.25">
      <c r="A153">
        <v>151</v>
      </c>
      <c r="B153">
        <v>67.983494363929097</v>
      </c>
      <c r="C153">
        <v>187.928835752917</v>
      </c>
      <c r="D153">
        <v>15.432027512146099</v>
      </c>
      <c r="E153">
        <v>5.5876732122256199</v>
      </c>
      <c r="F153">
        <v>0.43586363715391502</v>
      </c>
      <c r="G153">
        <v>0.94276737355787299</v>
      </c>
      <c r="H153">
        <v>13.6810442678774</v>
      </c>
      <c r="I153">
        <v>4.0585569884977302</v>
      </c>
    </row>
    <row r="154" spans="1:9" x14ac:dyDescent="0.25">
      <c r="A154">
        <v>152</v>
      </c>
      <c r="B154">
        <v>63.160464185674201</v>
      </c>
      <c r="C154">
        <v>176.00385400136</v>
      </c>
      <c r="D154">
        <v>17.539809563174298</v>
      </c>
      <c r="E154">
        <v>6.1441339407688398</v>
      </c>
      <c r="F154">
        <v>0.38412986064605198</v>
      </c>
      <c r="G154">
        <v>0.941220718373313</v>
      </c>
      <c r="H154">
        <v>14.302070645554201</v>
      </c>
      <c r="I154">
        <v>2.99228295819935</v>
      </c>
    </row>
    <row r="155" spans="1:9" x14ac:dyDescent="0.25">
      <c r="A155">
        <v>153</v>
      </c>
      <c r="B155">
        <v>58.782672540381697</v>
      </c>
      <c r="C155">
        <v>160.514788169464</v>
      </c>
      <c r="D155">
        <v>13.783560593593499</v>
      </c>
      <c r="E155">
        <v>13.2748109083094</v>
      </c>
      <c r="F155">
        <v>0.36242292960412897</v>
      </c>
      <c r="G155">
        <v>0.884146393093591</v>
      </c>
      <c r="H155">
        <v>13.449162011173099</v>
      </c>
      <c r="I155">
        <v>5.4939498703543599</v>
      </c>
    </row>
    <row r="156" spans="1:9" x14ac:dyDescent="0.25">
      <c r="A156">
        <v>154</v>
      </c>
      <c r="B156">
        <v>54.787195343761297</v>
      </c>
      <c r="C156">
        <v>147.40344779646799</v>
      </c>
      <c r="D156">
        <v>11.8887854337253</v>
      </c>
      <c r="E156">
        <v>3.2234800522489602</v>
      </c>
      <c r="F156">
        <v>0.33520969995994698</v>
      </c>
      <c r="G156">
        <v>0.97363446785922603</v>
      </c>
      <c r="H156">
        <v>13.726627218934899</v>
      </c>
      <c r="I156">
        <v>2.6382828993666401</v>
      </c>
    </row>
    <row r="157" spans="1:9" x14ac:dyDescent="0.25">
      <c r="A157">
        <v>155</v>
      </c>
      <c r="B157">
        <v>66.018656716417894</v>
      </c>
      <c r="C157">
        <v>170.92229729729701</v>
      </c>
      <c r="D157">
        <v>16.024277437533499</v>
      </c>
      <c r="E157">
        <v>12.3504429497274</v>
      </c>
      <c r="F157">
        <v>0.38294606880992599</v>
      </c>
      <c r="G157">
        <v>0.86346667412728195</v>
      </c>
      <c r="H157">
        <v>13.472850678733</v>
      </c>
      <c r="I157">
        <v>7.6271786492374698</v>
      </c>
    </row>
    <row r="158" spans="1:9" x14ac:dyDescent="0.25">
      <c r="A158">
        <v>156</v>
      </c>
      <c r="B158">
        <v>47.490786906568303</v>
      </c>
      <c r="C158">
        <v>166.53594293030901</v>
      </c>
      <c r="D158">
        <v>11.0505495442293</v>
      </c>
      <c r="E158">
        <v>12.1108054706687</v>
      </c>
      <c r="F158">
        <v>0.286499443369791</v>
      </c>
      <c r="G158">
        <v>0.89631721031281197</v>
      </c>
      <c r="H158">
        <v>8.5044176706827308</v>
      </c>
      <c r="I158">
        <v>5.4310624493106197</v>
      </c>
    </row>
    <row r="159" spans="1:9" x14ac:dyDescent="0.25">
      <c r="A159">
        <v>157</v>
      </c>
      <c r="B159">
        <v>65.727356746765196</v>
      </c>
      <c r="C159">
        <v>171.13470134091801</v>
      </c>
      <c r="D159">
        <v>16.289733741246799</v>
      </c>
      <c r="E159">
        <v>6.24717234711947</v>
      </c>
      <c r="F159">
        <v>0.39031214759343602</v>
      </c>
      <c r="G159">
        <v>0.927708313605909</v>
      </c>
      <c r="H159">
        <v>17.149882903981201</v>
      </c>
      <c r="I159">
        <v>4.4155507559395204</v>
      </c>
    </row>
    <row r="160" spans="1:9" x14ac:dyDescent="0.25">
      <c r="A160">
        <v>158</v>
      </c>
      <c r="B160">
        <v>53.569367369589301</v>
      </c>
      <c r="C160">
        <v>188.686296399665</v>
      </c>
      <c r="D160">
        <v>13.0384011730414</v>
      </c>
      <c r="E160">
        <v>4.7597718030828</v>
      </c>
      <c r="F160">
        <v>0.336636301718168</v>
      </c>
      <c r="G160">
        <v>0.94211162253993896</v>
      </c>
      <c r="H160">
        <v>14.801574803149601</v>
      </c>
      <c r="I160">
        <v>2.90612878200155</v>
      </c>
    </row>
    <row r="161" spans="1:9" x14ac:dyDescent="0.25">
      <c r="A161">
        <v>159</v>
      </c>
      <c r="B161">
        <v>51.1449948400412</v>
      </c>
      <c r="C161">
        <v>154.640906449738</v>
      </c>
      <c r="D161">
        <v>14.5263409092424</v>
      </c>
      <c r="E161">
        <v>14.2271577055169</v>
      </c>
      <c r="F161">
        <v>0.311370897634905</v>
      </c>
      <c r="G161">
        <v>0.84034239188467597</v>
      </c>
      <c r="H161">
        <v>15.1620745542949</v>
      </c>
      <c r="I161">
        <v>10.361311839911</v>
      </c>
    </row>
    <row r="162" spans="1:9" x14ac:dyDescent="0.25">
      <c r="A162">
        <v>160</v>
      </c>
      <c r="B162">
        <v>39.874687968047901</v>
      </c>
      <c r="C162">
        <v>158.897285499931</v>
      </c>
      <c r="D162">
        <v>8.6699493255743896</v>
      </c>
      <c r="E162">
        <v>5.8923602591148301</v>
      </c>
      <c r="F162">
        <v>0.24821813355071001</v>
      </c>
      <c r="G162">
        <v>0.91156338757366995</v>
      </c>
      <c r="H162">
        <v>18.649096385542101</v>
      </c>
      <c r="I162">
        <v>3.4692429022082001</v>
      </c>
    </row>
    <row r="163" spans="1:9" x14ac:dyDescent="0.25">
      <c r="A163">
        <v>161</v>
      </c>
      <c r="B163">
        <v>44.049461312438702</v>
      </c>
      <c r="C163">
        <v>164.85208113804001</v>
      </c>
      <c r="D163">
        <v>12.556122870979999</v>
      </c>
      <c r="E163">
        <v>5.3629206307800903</v>
      </c>
      <c r="F163">
        <v>0.274980409702622</v>
      </c>
      <c r="G163">
        <v>0.93348354157183799</v>
      </c>
      <c r="H163">
        <v>16.906206896551701</v>
      </c>
      <c r="I163">
        <v>3.5740679643681901</v>
      </c>
    </row>
    <row r="164" spans="1:9" x14ac:dyDescent="0.25">
      <c r="A164">
        <v>162</v>
      </c>
      <c r="B164">
        <v>50.449859154929499</v>
      </c>
      <c r="C164">
        <v>173.74693312227899</v>
      </c>
      <c r="D164">
        <v>11.3509021162814</v>
      </c>
      <c r="E164">
        <v>7.4442304218557904</v>
      </c>
      <c r="F164">
        <v>0.29338513208600198</v>
      </c>
      <c r="G164">
        <v>0.86153038962626205</v>
      </c>
      <c r="H164">
        <v>13.270446096654201</v>
      </c>
      <c r="I164">
        <v>4.3583121134958098</v>
      </c>
    </row>
    <row r="165" spans="1:9" x14ac:dyDescent="0.25">
      <c r="A165">
        <v>163</v>
      </c>
      <c r="B165">
        <v>53.984615384615303</v>
      </c>
      <c r="C165">
        <v>181.483</v>
      </c>
      <c r="D165">
        <v>14.208119732168701</v>
      </c>
      <c r="E165">
        <v>5.1588236062110102</v>
      </c>
      <c r="F165">
        <v>0.31654970094924201</v>
      </c>
      <c r="G165">
        <v>0.95809744173354305</v>
      </c>
      <c r="H165">
        <v>12.3867403314917</v>
      </c>
      <c r="I165">
        <v>2.9020703253368301</v>
      </c>
    </row>
    <row r="166" spans="1:9" x14ac:dyDescent="0.25">
      <c r="A166">
        <v>164</v>
      </c>
      <c r="B166">
        <v>55.785241561879502</v>
      </c>
      <c r="C166">
        <v>178.927858898366</v>
      </c>
      <c r="D166">
        <v>14.5924291333712</v>
      </c>
      <c r="E166">
        <v>7.5711363208376303</v>
      </c>
      <c r="F166">
        <v>0.33348357435729098</v>
      </c>
      <c r="G166">
        <v>0.92057461604828905</v>
      </c>
      <c r="H166">
        <v>12.0348964013086</v>
      </c>
      <c r="I166">
        <v>3.2167526796347699</v>
      </c>
    </row>
    <row r="167" spans="1:9" x14ac:dyDescent="0.25">
      <c r="A167">
        <v>165</v>
      </c>
      <c r="B167">
        <v>63.723097112860799</v>
      </c>
      <c r="C167">
        <v>160.08352959648201</v>
      </c>
      <c r="D167">
        <v>12.0341399834408</v>
      </c>
      <c r="E167">
        <v>6.3121248997206596</v>
      </c>
      <c r="F167">
        <v>0.36920110215749002</v>
      </c>
      <c r="G167">
        <v>0.88231419203551897</v>
      </c>
      <c r="H167">
        <v>14.3798140770252</v>
      </c>
      <c r="I167">
        <v>4.44181125687685</v>
      </c>
    </row>
    <row r="168" spans="1:9" x14ac:dyDescent="0.25">
      <c r="A168">
        <v>166</v>
      </c>
      <c r="B168">
        <v>70.030150753768794</v>
      </c>
      <c r="C168">
        <v>129.15165074374099</v>
      </c>
      <c r="D168">
        <v>17.091868756445098</v>
      </c>
      <c r="E168">
        <v>6.1435426632452996</v>
      </c>
      <c r="F168">
        <v>0.39871570203947998</v>
      </c>
      <c r="G168">
        <v>0.87224198021452704</v>
      </c>
      <c r="H168">
        <v>10.317324185248699</v>
      </c>
      <c r="I168">
        <v>4.3986820428335998</v>
      </c>
    </row>
    <row r="169" spans="1:9" x14ac:dyDescent="0.25">
      <c r="A169">
        <v>167</v>
      </c>
      <c r="B169">
        <v>55.592105263157897</v>
      </c>
      <c r="C169">
        <v>179.16634268258801</v>
      </c>
      <c r="D169">
        <v>11.6062543015186</v>
      </c>
      <c r="E169">
        <v>8.59168757898642</v>
      </c>
      <c r="F169">
        <v>0.35019932228082401</v>
      </c>
      <c r="G169">
        <v>0.92586245537830703</v>
      </c>
      <c r="H169">
        <v>14.4424882629107</v>
      </c>
      <c r="I169">
        <v>5.3127705627705604</v>
      </c>
    </row>
    <row r="170" spans="1:9" x14ac:dyDescent="0.25">
      <c r="A170">
        <v>168</v>
      </c>
      <c r="B170">
        <v>60.014145383104101</v>
      </c>
      <c r="C170">
        <v>159.18415802075</v>
      </c>
      <c r="D170">
        <v>12.5677025604843</v>
      </c>
      <c r="E170">
        <v>7.9485453972366997</v>
      </c>
      <c r="F170">
        <v>0.380302072632827</v>
      </c>
      <c r="G170">
        <v>0.90970103488398502</v>
      </c>
      <c r="H170">
        <v>11.316985645933</v>
      </c>
      <c r="I170">
        <v>4.4649741419840101</v>
      </c>
    </row>
    <row r="171" spans="1:9" x14ac:dyDescent="0.25">
      <c r="A171">
        <v>169</v>
      </c>
      <c r="B171">
        <v>58.5952472211575</v>
      </c>
      <c r="C171">
        <v>169.484063003844</v>
      </c>
      <c r="D171">
        <v>13.849967877962699</v>
      </c>
      <c r="E171">
        <v>4.31794352111263</v>
      </c>
      <c r="F171">
        <v>0.33620982174831998</v>
      </c>
      <c r="G171">
        <v>0.94954923821874804</v>
      </c>
      <c r="H171">
        <v>18.5979487179487</v>
      </c>
      <c r="I171">
        <v>2.77059248554913</v>
      </c>
    </row>
    <row r="172" spans="1:9" x14ac:dyDescent="0.25">
      <c r="A172">
        <v>170</v>
      </c>
      <c r="B172">
        <v>50.164167324388302</v>
      </c>
      <c r="C172">
        <v>172.54529750479799</v>
      </c>
      <c r="D172">
        <v>16.083931722864499</v>
      </c>
      <c r="E172">
        <v>4.5716267949785303</v>
      </c>
      <c r="F172">
        <v>0.30335438127835301</v>
      </c>
      <c r="G172">
        <v>0.95394506625242803</v>
      </c>
      <c r="H172">
        <v>15.5084134615384</v>
      </c>
      <c r="I172">
        <v>2.6027397260273899</v>
      </c>
    </row>
    <row r="173" spans="1:9" x14ac:dyDescent="0.25">
      <c r="A173">
        <v>171</v>
      </c>
      <c r="B173">
        <v>62.830685920577601</v>
      </c>
      <c r="C173">
        <v>199.28715053023001</v>
      </c>
      <c r="D173">
        <v>11.440468921001401</v>
      </c>
      <c r="E173">
        <v>5.6265142863032596</v>
      </c>
      <c r="F173">
        <v>0.37684873110478401</v>
      </c>
      <c r="G173">
        <v>0.95961832127912905</v>
      </c>
      <c r="H173">
        <v>12.8763005780346</v>
      </c>
      <c r="I173">
        <v>2.8873340509508401</v>
      </c>
    </row>
    <row r="174" spans="1:9" x14ac:dyDescent="0.25">
      <c r="A174">
        <v>172</v>
      </c>
      <c r="B174">
        <v>84.861879895561302</v>
      </c>
      <c r="C174">
        <v>184.327361378841</v>
      </c>
      <c r="D174">
        <v>11.852156433822</v>
      </c>
      <c r="E174">
        <v>6.6680302204716497</v>
      </c>
      <c r="F174">
        <v>0.46419130497266498</v>
      </c>
      <c r="G174">
        <v>0.946689285636786</v>
      </c>
      <c r="H174">
        <v>9.0980392156862706</v>
      </c>
      <c r="I174">
        <v>3.38803418803418</v>
      </c>
    </row>
    <row r="175" spans="1:9" x14ac:dyDescent="0.25">
      <c r="A175">
        <v>173</v>
      </c>
      <c r="B175">
        <v>65.719346049046294</v>
      </c>
      <c r="C175">
        <v>164.697094125078</v>
      </c>
      <c r="D175">
        <v>16.466581298592999</v>
      </c>
      <c r="E175">
        <v>12.673091070920099</v>
      </c>
      <c r="F175">
        <v>0.41600792380200902</v>
      </c>
      <c r="G175">
        <v>0.85664049506877404</v>
      </c>
      <c r="H175">
        <v>13.7582417582417</v>
      </c>
      <c r="I175">
        <v>5.2925327174749803</v>
      </c>
    </row>
    <row r="176" spans="1:9" x14ac:dyDescent="0.25">
      <c r="A176">
        <v>174</v>
      </c>
      <c r="B176">
        <v>73.491594202898497</v>
      </c>
      <c r="C176">
        <v>177.70595214554001</v>
      </c>
      <c r="D176">
        <v>14.4116524536232</v>
      </c>
      <c r="E176">
        <v>4.0930387674287596</v>
      </c>
      <c r="F176">
        <v>0.46087502919983803</v>
      </c>
      <c r="G176">
        <v>0.94717437392975701</v>
      </c>
      <c r="H176">
        <v>11.1665150136487</v>
      </c>
      <c r="I176">
        <v>2.8976339932399799</v>
      </c>
    </row>
    <row r="177" spans="1:9" x14ac:dyDescent="0.25">
      <c r="A177">
        <v>175</v>
      </c>
      <c r="B177">
        <v>69.885806916426503</v>
      </c>
      <c r="C177">
        <v>165.80572053766801</v>
      </c>
      <c r="D177">
        <v>15.2774390647681</v>
      </c>
      <c r="E177">
        <v>6.0488465806278997</v>
      </c>
      <c r="F177">
        <v>0.42971022815681797</v>
      </c>
      <c r="G177">
        <v>0.94352667943786495</v>
      </c>
      <c r="H177">
        <v>13.810644831115599</v>
      </c>
      <c r="I177">
        <v>3.2452326468344701</v>
      </c>
    </row>
    <row r="178" spans="1:9" x14ac:dyDescent="0.25">
      <c r="A178">
        <v>176</v>
      </c>
      <c r="B178">
        <v>58.700870882241503</v>
      </c>
      <c r="C178">
        <v>200.89925959165299</v>
      </c>
      <c r="D178">
        <v>9.7355741490928107</v>
      </c>
      <c r="E178">
        <v>12.643697421504999</v>
      </c>
      <c r="F178">
        <v>0.58299925249492701</v>
      </c>
      <c r="G178">
        <v>0.93089968902666398</v>
      </c>
      <c r="H178">
        <v>7.4630225080385797</v>
      </c>
      <c r="I178">
        <v>4.7871385842472503</v>
      </c>
    </row>
    <row r="179" spans="1:9" x14ac:dyDescent="0.25">
      <c r="A179">
        <v>177</v>
      </c>
      <c r="B179">
        <v>65.845470692717498</v>
      </c>
      <c r="C179">
        <v>199.28715053023001</v>
      </c>
      <c r="D179">
        <v>12.178443520835099</v>
      </c>
      <c r="E179">
        <v>5.6265142863032596</v>
      </c>
      <c r="F179">
        <v>0.37856677217428902</v>
      </c>
      <c r="G179">
        <v>0.95961832127912905</v>
      </c>
      <c r="H179">
        <v>12.7643142476697</v>
      </c>
      <c r="I179">
        <v>2.8873340509508401</v>
      </c>
    </row>
    <row r="180" spans="1:9" x14ac:dyDescent="0.25">
      <c r="A180">
        <v>178</v>
      </c>
      <c r="B180">
        <v>64.872420907840393</v>
      </c>
      <c r="C180">
        <v>180.212836123795</v>
      </c>
      <c r="D180">
        <v>12.978233658119001</v>
      </c>
      <c r="E180">
        <v>6.4877911038690099</v>
      </c>
      <c r="F180">
        <v>0.38252941849152</v>
      </c>
      <c r="G180">
        <v>0.93562119295674895</v>
      </c>
      <c r="H180">
        <v>11.3555070883315</v>
      </c>
      <c r="I180">
        <v>3.9626578802855499</v>
      </c>
    </row>
    <row r="181" spans="1:9" x14ac:dyDescent="0.25">
      <c r="A181">
        <v>179</v>
      </c>
      <c r="B181">
        <v>88.826463456875601</v>
      </c>
      <c r="C181">
        <v>185.46712580348901</v>
      </c>
      <c r="D181">
        <v>18.419561391084599</v>
      </c>
      <c r="E181">
        <v>5.7262683986946303</v>
      </c>
      <c r="F181">
        <v>0.49253015033166903</v>
      </c>
      <c r="G181">
        <v>0.94692333798108697</v>
      </c>
      <c r="H181">
        <v>11.5708542713567</v>
      </c>
      <c r="I181">
        <v>3.05839822024471</v>
      </c>
    </row>
    <row r="182" spans="1:9" x14ac:dyDescent="0.25">
      <c r="A182">
        <v>180</v>
      </c>
      <c r="B182">
        <v>65.871877001921803</v>
      </c>
      <c r="C182">
        <v>197.773820285662</v>
      </c>
      <c r="D182">
        <v>13.5909486639604</v>
      </c>
      <c r="E182">
        <v>4.9031489366624204</v>
      </c>
      <c r="F182">
        <v>0.46139363550507201</v>
      </c>
      <c r="G182">
        <v>0.96670187642522598</v>
      </c>
      <c r="H182">
        <v>11.8561759729272</v>
      </c>
      <c r="I182">
        <v>2.6910286156225798</v>
      </c>
    </row>
    <row r="183" spans="1:9" x14ac:dyDescent="0.25">
      <c r="A183">
        <v>181</v>
      </c>
      <c r="B183">
        <v>63.896946564885397</v>
      </c>
      <c r="C183">
        <v>165.39667495338699</v>
      </c>
      <c r="D183">
        <v>11.959795492974999</v>
      </c>
      <c r="E183">
        <v>5.0763023330601396</v>
      </c>
      <c r="F183">
        <v>0.397704489987103</v>
      </c>
      <c r="G183">
        <v>0.92925984609672996</v>
      </c>
      <c r="H183">
        <v>9.5036674816625908</v>
      </c>
      <c r="I183">
        <v>3.2002658396101</v>
      </c>
    </row>
    <row r="184" spans="1:9" x14ac:dyDescent="0.25">
      <c r="A184">
        <v>182</v>
      </c>
      <c r="B184">
        <v>65.795009596928907</v>
      </c>
      <c r="C184">
        <v>165.58827049670799</v>
      </c>
      <c r="D184">
        <v>13.675433444477701</v>
      </c>
      <c r="E184">
        <v>9.0833429721777392</v>
      </c>
      <c r="F184">
        <v>0.41726211224273502</v>
      </c>
      <c r="G184">
        <v>0.91921385257141397</v>
      </c>
      <c r="H184">
        <v>9.1783517835178294</v>
      </c>
      <c r="I184">
        <v>3.8433971526755002</v>
      </c>
    </row>
    <row r="185" spans="1:9" x14ac:dyDescent="0.25">
      <c r="A185">
        <v>183</v>
      </c>
      <c r="B185">
        <v>64.977710233029299</v>
      </c>
      <c r="C185">
        <v>159.676751946607</v>
      </c>
      <c r="D185">
        <v>12.1391171746659</v>
      </c>
      <c r="E185">
        <v>5.4558664241267198</v>
      </c>
      <c r="F185">
        <v>0.44356638096956003</v>
      </c>
      <c r="G185">
        <v>0.94422685257347405</v>
      </c>
      <c r="H185">
        <v>11.1137566137566</v>
      </c>
      <c r="I185">
        <v>4.07477853048462</v>
      </c>
    </row>
    <row r="186" spans="1:9" x14ac:dyDescent="0.25">
      <c r="A186">
        <v>184</v>
      </c>
      <c r="B186">
        <v>104.379298718813</v>
      </c>
      <c r="C186">
        <v>163.61455220867299</v>
      </c>
      <c r="D186">
        <v>12.520196616319801</v>
      </c>
      <c r="E186">
        <v>5.4786795596672402</v>
      </c>
      <c r="F186">
        <v>0.62637787699162195</v>
      </c>
      <c r="G186">
        <v>0.92972111884652697</v>
      </c>
      <c r="H186">
        <v>6.4456521739130404</v>
      </c>
      <c r="I186">
        <v>3.4581589958158898</v>
      </c>
    </row>
    <row r="187" spans="1:9" x14ac:dyDescent="0.25">
      <c r="A187">
        <v>185</v>
      </c>
      <c r="B187">
        <v>68.163786626596504</v>
      </c>
      <c r="C187">
        <v>154.89745731254601</v>
      </c>
      <c r="D187">
        <v>13.3620141398979</v>
      </c>
      <c r="E187">
        <v>9.4185135448844104</v>
      </c>
      <c r="F187">
        <v>0.498383248266489</v>
      </c>
      <c r="G187">
        <v>0.89915705513019095</v>
      </c>
      <c r="H187">
        <v>8.7878128400435198</v>
      </c>
      <c r="I187">
        <v>4.2780501089324598</v>
      </c>
    </row>
    <row r="188" spans="1:9" x14ac:dyDescent="0.25">
      <c r="A188">
        <v>186</v>
      </c>
      <c r="B188">
        <v>95.744870651204195</v>
      </c>
      <c r="C188">
        <v>137.76994067237899</v>
      </c>
      <c r="D188">
        <v>17.400924668239899</v>
      </c>
      <c r="E188">
        <v>3.2988091671589399</v>
      </c>
      <c r="F188">
        <v>0.57769279657418504</v>
      </c>
      <c r="G188">
        <v>0.96060911461078602</v>
      </c>
      <c r="H188">
        <v>10.044340723453899</v>
      </c>
      <c r="I188">
        <v>2.8155668358714001</v>
      </c>
    </row>
    <row r="189" spans="1:9" x14ac:dyDescent="0.25">
      <c r="A189">
        <v>187</v>
      </c>
      <c r="B189">
        <v>97.840592334494701</v>
      </c>
      <c r="C189">
        <v>153.52740899357599</v>
      </c>
      <c r="D189">
        <v>13.2810948788961</v>
      </c>
      <c r="E189">
        <v>6.9843813465603599</v>
      </c>
      <c r="F189">
        <v>0.58481985620445198</v>
      </c>
      <c r="G189">
        <v>0.90301777302310904</v>
      </c>
      <c r="H189">
        <v>7.5062413314840501</v>
      </c>
      <c r="I189">
        <v>5.9103641456582601</v>
      </c>
    </row>
    <row r="190" spans="1:9" x14ac:dyDescent="0.25">
      <c r="A190">
        <v>188</v>
      </c>
      <c r="B190">
        <v>56.5380859375</v>
      </c>
      <c r="C190">
        <v>189.41766184789401</v>
      </c>
      <c r="D190">
        <v>10.526404423465999</v>
      </c>
      <c r="E190">
        <v>7.5796820481482401</v>
      </c>
      <c r="F190">
        <v>0.440706950709158</v>
      </c>
      <c r="G190">
        <v>0.93901676321815897</v>
      </c>
      <c r="H190">
        <v>7.8168389955686797</v>
      </c>
      <c r="I190">
        <v>3.6482352941176401</v>
      </c>
    </row>
    <row r="191" spans="1:9" x14ac:dyDescent="0.25">
      <c r="A191">
        <v>189</v>
      </c>
      <c r="B191">
        <v>62.123470122390202</v>
      </c>
      <c r="C191">
        <v>142.800815558343</v>
      </c>
      <c r="D191">
        <v>9.5507935008965301</v>
      </c>
      <c r="E191">
        <v>8.5881628146546394</v>
      </c>
      <c r="F191">
        <v>0.45989572367766002</v>
      </c>
      <c r="G191">
        <v>0.88637502755845499</v>
      </c>
      <c r="H191">
        <v>6.2071516646115903</v>
      </c>
      <c r="I191">
        <v>4.75173370319001</v>
      </c>
    </row>
    <row r="192" spans="1:9" x14ac:dyDescent="0.25">
      <c r="A192">
        <v>190</v>
      </c>
      <c r="B192">
        <v>61.675098814229202</v>
      </c>
      <c r="C192">
        <v>171.588481466719</v>
      </c>
      <c r="D192">
        <v>13.526447979817499</v>
      </c>
      <c r="E192">
        <v>4.4274906236101197</v>
      </c>
      <c r="F192">
        <v>0.42721160322750301</v>
      </c>
      <c r="G192">
        <v>0.94237433019899997</v>
      </c>
      <c r="H192">
        <v>8.9925187032418901</v>
      </c>
      <c r="I192">
        <v>3.19149535342157</v>
      </c>
    </row>
    <row r="193" spans="1:9" x14ac:dyDescent="0.25">
      <c r="A193">
        <v>191</v>
      </c>
      <c r="B193">
        <v>56.188902589395802</v>
      </c>
      <c r="C193">
        <v>171.59093711467301</v>
      </c>
      <c r="D193">
        <v>14.863416808221601</v>
      </c>
      <c r="E193">
        <v>5.2090743392661398</v>
      </c>
      <c r="F193">
        <v>0.30510721759958798</v>
      </c>
      <c r="G193">
        <v>0.93107248798786202</v>
      </c>
      <c r="H193">
        <v>13.9042457091237</v>
      </c>
      <c r="I193">
        <v>3.8067226890756301</v>
      </c>
    </row>
    <row r="194" spans="1:9" x14ac:dyDescent="0.25">
      <c r="A194">
        <v>192</v>
      </c>
      <c r="B194">
        <v>53.828971770039097</v>
      </c>
      <c r="C194">
        <v>181.54820308043301</v>
      </c>
      <c r="D194">
        <v>20.0215423162511</v>
      </c>
      <c r="E194">
        <v>5.2258286552360902</v>
      </c>
      <c r="F194">
        <v>0.31511245100790403</v>
      </c>
      <c r="G194">
        <v>0.94782996083061499</v>
      </c>
      <c r="H194">
        <v>12.006028636021099</v>
      </c>
      <c r="I194">
        <v>4.3042001235330396</v>
      </c>
    </row>
    <row r="195" spans="1:9" x14ac:dyDescent="0.25">
      <c r="A195">
        <v>193</v>
      </c>
      <c r="B195">
        <v>58.067560462670798</v>
      </c>
      <c r="C195">
        <v>193.82110824425601</v>
      </c>
      <c r="D195">
        <v>16.540550472299302</v>
      </c>
      <c r="E195">
        <v>3.6206587624209501</v>
      </c>
      <c r="F195">
        <v>0.33545420936525</v>
      </c>
      <c r="G195">
        <v>0.959805510302017</v>
      </c>
      <c r="H195">
        <v>18.586259541984699</v>
      </c>
      <c r="I195">
        <v>2.7362552864282899</v>
      </c>
    </row>
    <row r="196" spans="1:9" x14ac:dyDescent="0.25">
      <c r="A196">
        <v>194</v>
      </c>
      <c r="B196">
        <v>53.314093484419203</v>
      </c>
      <c r="C196">
        <v>181.464867801521</v>
      </c>
      <c r="D196">
        <v>15.324100136704899</v>
      </c>
      <c r="E196">
        <v>8.1380439201976102</v>
      </c>
      <c r="F196">
        <v>0.30394908530096598</v>
      </c>
      <c r="G196">
        <v>0.91166193836776399</v>
      </c>
      <c r="H196">
        <v>18.172453703703699</v>
      </c>
      <c r="I196">
        <v>7.0302267002518803</v>
      </c>
    </row>
    <row r="197" spans="1:9" x14ac:dyDescent="0.25">
      <c r="A197">
        <v>195</v>
      </c>
      <c r="B197">
        <v>36.808791208791199</v>
      </c>
      <c r="C197">
        <v>184.452336448598</v>
      </c>
      <c r="D197">
        <v>14.789638351498899</v>
      </c>
      <c r="E197">
        <v>4.8269414435941096</v>
      </c>
      <c r="F197">
        <v>0.22363884747075699</v>
      </c>
      <c r="G197">
        <v>0.95452365176748699</v>
      </c>
      <c r="H197">
        <v>14.137499999999999</v>
      </c>
      <c r="I197">
        <v>2.6144156752974101</v>
      </c>
    </row>
    <row r="198" spans="1:9" x14ac:dyDescent="0.25">
      <c r="A198">
        <v>196</v>
      </c>
      <c r="B198">
        <v>51.559590043923798</v>
      </c>
      <c r="C198">
        <v>199.43136736313099</v>
      </c>
      <c r="D198">
        <v>17.7512305343453</v>
      </c>
      <c r="E198">
        <v>2.7475285150867199</v>
      </c>
      <c r="F198">
        <v>0.31388534968156201</v>
      </c>
      <c r="G198">
        <v>0.96492838964451799</v>
      </c>
      <c r="H198">
        <v>14.0231436837029</v>
      </c>
      <c r="I198">
        <v>2.4040632054176001</v>
      </c>
    </row>
    <row r="199" spans="1:9" x14ac:dyDescent="0.25">
      <c r="A199">
        <v>197</v>
      </c>
      <c r="B199">
        <v>60.101208883890898</v>
      </c>
      <c r="C199">
        <v>134.701852220673</v>
      </c>
      <c r="D199">
        <v>16.699544072347901</v>
      </c>
      <c r="E199">
        <v>6.2256524006766103</v>
      </c>
      <c r="F199">
        <v>0.36532958969224899</v>
      </c>
      <c r="G199">
        <v>0.87371756602038997</v>
      </c>
      <c r="H199">
        <v>14.6390197926484</v>
      </c>
      <c r="I199">
        <v>4.6360645933014304</v>
      </c>
    </row>
    <row r="200" spans="1:9" x14ac:dyDescent="0.25">
      <c r="A200">
        <v>198</v>
      </c>
      <c r="B200">
        <v>46.090802805923602</v>
      </c>
      <c r="C200">
        <v>155.45022981408999</v>
      </c>
      <c r="D200">
        <v>17.023113018192898</v>
      </c>
      <c r="E200">
        <v>5.4065945325309297</v>
      </c>
      <c r="F200">
        <v>0.274884202368115</v>
      </c>
      <c r="G200">
        <v>0.93080292314860702</v>
      </c>
      <c r="H200">
        <v>17.9195544554455</v>
      </c>
      <c r="I200">
        <v>3.78847671665351</v>
      </c>
    </row>
    <row r="201" spans="1:9" x14ac:dyDescent="0.25">
      <c r="A201">
        <v>199</v>
      </c>
      <c r="B201">
        <v>56.192319798551999</v>
      </c>
      <c r="C201">
        <v>163.02497861419999</v>
      </c>
      <c r="D201">
        <v>15.6846028021862</v>
      </c>
      <c r="E201">
        <v>6.5672588248519999</v>
      </c>
      <c r="F201">
        <v>0.2911293167947</v>
      </c>
      <c r="G201">
        <v>0.91136291765516697</v>
      </c>
      <c r="H201">
        <v>17.460365853658502</v>
      </c>
      <c r="I201">
        <v>5.2707746478873201</v>
      </c>
    </row>
    <row r="202" spans="1:9" x14ac:dyDescent="0.25">
      <c r="A202">
        <v>200</v>
      </c>
      <c r="B202">
        <v>61.610296152781601</v>
      </c>
      <c r="C202">
        <v>196.57908847184899</v>
      </c>
      <c r="D202">
        <v>19.4815255015051</v>
      </c>
      <c r="E202">
        <v>5.6643177597890499</v>
      </c>
      <c r="F202">
        <v>0.33592524446234001</v>
      </c>
      <c r="G202">
        <v>0.92932102063014799</v>
      </c>
      <c r="H202">
        <v>15.4190564292321</v>
      </c>
      <c r="I202">
        <v>3.8392982456140299</v>
      </c>
    </row>
    <row r="203" spans="1:9" x14ac:dyDescent="0.25">
      <c r="A203">
        <v>201</v>
      </c>
      <c r="B203">
        <v>47.784842646114299</v>
      </c>
      <c r="C203">
        <v>207.171953255425</v>
      </c>
      <c r="D203">
        <v>17.412704046941201</v>
      </c>
      <c r="E203">
        <v>4.4768536259817502</v>
      </c>
      <c r="F203">
        <v>0.26495898236418503</v>
      </c>
      <c r="G203">
        <v>0.95921817973265999</v>
      </c>
      <c r="H203">
        <v>17.5091103965702</v>
      </c>
      <c r="I203">
        <v>2.7806778340475198</v>
      </c>
    </row>
    <row r="204" spans="1:9" x14ac:dyDescent="0.25">
      <c r="A204">
        <v>202</v>
      </c>
      <c r="B204">
        <v>45.209221616261701</v>
      </c>
      <c r="C204">
        <v>181.266160310277</v>
      </c>
      <c r="D204">
        <v>19.860266804847001</v>
      </c>
      <c r="E204">
        <v>11.8050354230524</v>
      </c>
      <c r="F204">
        <v>0.26662709438632498</v>
      </c>
      <c r="G204">
        <v>0.93076396526293503</v>
      </c>
      <c r="H204">
        <v>16.1336336336336</v>
      </c>
      <c r="I204">
        <v>3.9032612678636802</v>
      </c>
    </row>
    <row r="205" spans="1:9" x14ac:dyDescent="0.25">
      <c r="A205">
        <v>203</v>
      </c>
      <c r="B205">
        <v>36.186635944700399</v>
      </c>
      <c r="C205">
        <v>161.03799351000501</v>
      </c>
      <c r="D205">
        <v>16.0136665774756</v>
      </c>
      <c r="E205">
        <v>7.5885107484329</v>
      </c>
      <c r="F205">
        <v>0.214849372853575</v>
      </c>
      <c r="G205">
        <v>0.919852432070974</v>
      </c>
      <c r="H205">
        <v>18.308539944903501</v>
      </c>
      <c r="I205">
        <v>4.0410547396528704</v>
      </c>
    </row>
    <row r="206" spans="1:9" x14ac:dyDescent="0.25">
      <c r="A206">
        <v>204</v>
      </c>
      <c r="B206">
        <v>51.303247110621903</v>
      </c>
      <c r="C206">
        <v>133.19025249559601</v>
      </c>
      <c r="D206">
        <v>16.770717575355</v>
      </c>
      <c r="E206">
        <v>11.7009708003078</v>
      </c>
      <c r="F206">
        <v>0.29360043344333497</v>
      </c>
      <c r="G206">
        <v>0.75765645337481102</v>
      </c>
      <c r="H206">
        <v>19.521276595744599</v>
      </c>
      <c r="I206">
        <v>6.5002855511136497</v>
      </c>
    </row>
    <row r="207" spans="1:9" x14ac:dyDescent="0.25">
      <c r="A207">
        <v>205</v>
      </c>
      <c r="B207">
        <v>93.213444553483797</v>
      </c>
      <c r="C207">
        <v>181.60734693877501</v>
      </c>
      <c r="D207">
        <v>19.085908663948199</v>
      </c>
      <c r="E207">
        <v>5.3093269653706301</v>
      </c>
      <c r="F207">
        <v>0.53940210496344998</v>
      </c>
      <c r="G207">
        <v>0.92292043645584898</v>
      </c>
      <c r="H207">
        <v>11.0450204638472</v>
      </c>
      <c r="I207">
        <v>3.3060582218725401</v>
      </c>
    </row>
    <row r="208" spans="1:9" x14ac:dyDescent="0.25">
      <c r="A208">
        <v>206</v>
      </c>
      <c r="B208">
        <v>80.804141018466694</v>
      </c>
      <c r="C208">
        <v>139.925228712174</v>
      </c>
      <c r="D208">
        <v>22.799771366092401</v>
      </c>
      <c r="E208">
        <v>7.2898088344989302</v>
      </c>
      <c r="F208">
        <v>0.46698004413248201</v>
      </c>
      <c r="G208">
        <v>0.89739465689762199</v>
      </c>
      <c r="H208">
        <v>13.5282738095238</v>
      </c>
      <c r="I208">
        <v>4.8003084040092503</v>
      </c>
    </row>
    <row r="209" spans="1:9" x14ac:dyDescent="0.25">
      <c r="A209">
        <v>207</v>
      </c>
      <c r="B209">
        <v>95.597372488407999</v>
      </c>
      <c r="C209">
        <v>156.84251243322799</v>
      </c>
      <c r="D209">
        <v>14.83039693191</v>
      </c>
      <c r="E209">
        <v>4.8181012710656796</v>
      </c>
      <c r="F209">
        <v>0.59967596400354295</v>
      </c>
      <c r="G209">
        <v>0.93283144374515103</v>
      </c>
      <c r="H209">
        <v>10.4398496240601</v>
      </c>
      <c r="I209">
        <v>3.5197765363128402</v>
      </c>
    </row>
    <row r="210" spans="1:9" x14ac:dyDescent="0.25">
      <c r="A210">
        <v>208</v>
      </c>
      <c r="B210">
        <v>132.70544554455401</v>
      </c>
      <c r="C210">
        <v>147.252625980587</v>
      </c>
      <c r="D210">
        <v>17.762873453254699</v>
      </c>
      <c r="E210">
        <v>8.4151680080847093</v>
      </c>
      <c r="F210">
        <v>0.67087891702543201</v>
      </c>
      <c r="G210">
        <v>0.90908498622779099</v>
      </c>
      <c r="H210">
        <v>11.2862254025044</v>
      </c>
      <c r="I210">
        <v>5.5293126684636098</v>
      </c>
    </row>
    <row r="211" spans="1:9" x14ac:dyDescent="0.25">
      <c r="A211">
        <v>209</v>
      </c>
      <c r="B211">
        <v>149.90546020107701</v>
      </c>
      <c r="C211">
        <v>177.24987030952701</v>
      </c>
      <c r="D211">
        <v>15.4625422349645</v>
      </c>
      <c r="E211">
        <v>6.6345390433665097</v>
      </c>
      <c r="F211">
        <v>0.916675562129323</v>
      </c>
      <c r="G211">
        <v>0.89602258631888598</v>
      </c>
      <c r="H211">
        <v>3.6824107311543499</v>
      </c>
      <c r="I211">
        <v>4.8660081053697999</v>
      </c>
    </row>
    <row r="212" spans="1:9" x14ac:dyDescent="0.25">
      <c r="A212">
        <v>210</v>
      </c>
      <c r="B212">
        <v>94.459948320413403</v>
      </c>
      <c r="C212">
        <v>167.727763088313</v>
      </c>
      <c r="D212">
        <v>17.3310072876993</v>
      </c>
      <c r="E212">
        <v>3.5402238333170399</v>
      </c>
      <c r="F212">
        <v>0.59841615906597001</v>
      </c>
      <c r="G212">
        <v>0.95207199792305996</v>
      </c>
      <c r="H212">
        <v>11.566191446028499</v>
      </c>
      <c r="I212">
        <v>2.8008255933952499</v>
      </c>
    </row>
    <row r="213" spans="1:9" x14ac:dyDescent="0.25">
      <c r="A213">
        <v>211</v>
      </c>
      <c r="B213">
        <v>94.413640389725401</v>
      </c>
      <c r="C213">
        <v>180.04220456802301</v>
      </c>
      <c r="D213">
        <v>14.126275699401999</v>
      </c>
      <c r="E213">
        <v>10.1787746869144</v>
      </c>
      <c r="F213">
        <v>0.629412135979597</v>
      </c>
      <c r="G213">
        <v>0.93292786092431401</v>
      </c>
      <c r="H213">
        <v>10.134361233480099</v>
      </c>
      <c r="I213">
        <v>4.9843592330978801</v>
      </c>
    </row>
    <row r="214" spans="1:9" x14ac:dyDescent="0.25">
      <c r="A214">
        <v>212</v>
      </c>
      <c r="B214">
        <v>115.503703703703</v>
      </c>
      <c r="C214">
        <v>189.73028296207099</v>
      </c>
      <c r="D214">
        <v>19.5321099632352</v>
      </c>
      <c r="E214">
        <v>8.2655966729952901</v>
      </c>
      <c r="F214">
        <v>0.59173972518409901</v>
      </c>
      <c r="G214">
        <v>0.93684436504138602</v>
      </c>
      <c r="H214">
        <v>11.322283609576401</v>
      </c>
      <c r="I214">
        <v>3.1509358821186702</v>
      </c>
    </row>
    <row r="215" spans="1:9" x14ac:dyDescent="0.25">
      <c r="A215">
        <v>213</v>
      </c>
      <c r="B215">
        <v>112.26243305279201</v>
      </c>
      <c r="C215">
        <v>142.81725456863501</v>
      </c>
      <c r="D215">
        <v>19.567726842674102</v>
      </c>
      <c r="E215">
        <v>6.0818688364847597</v>
      </c>
      <c r="F215">
        <v>0.59916406961074298</v>
      </c>
      <c r="G215">
        <v>0.92989116869436905</v>
      </c>
      <c r="H215">
        <v>10.8616236162361</v>
      </c>
      <c r="I215">
        <v>3.97667253521126</v>
      </c>
    </row>
    <row r="216" spans="1:9" x14ac:dyDescent="0.25">
      <c r="A216">
        <v>214</v>
      </c>
      <c r="B216">
        <v>50.072978303747497</v>
      </c>
      <c r="C216">
        <v>197.170536585365</v>
      </c>
      <c r="D216">
        <v>14.9084186403699</v>
      </c>
      <c r="E216">
        <v>4.0029976822105997</v>
      </c>
      <c r="F216">
        <v>0.27261111499244101</v>
      </c>
      <c r="G216">
        <v>0.95225300420878101</v>
      </c>
      <c r="H216">
        <v>14.8159898477157</v>
      </c>
      <c r="I216">
        <v>2.8795686039544601</v>
      </c>
    </row>
    <row r="217" spans="1:9" x14ac:dyDescent="0.25">
      <c r="A217">
        <v>215</v>
      </c>
      <c r="B217">
        <v>51.011867582760701</v>
      </c>
      <c r="C217">
        <v>157.80794947993999</v>
      </c>
      <c r="D217">
        <v>13.298682255354199</v>
      </c>
      <c r="E217">
        <v>12.09391970021</v>
      </c>
      <c r="F217">
        <v>0.288741207995376</v>
      </c>
      <c r="G217">
        <v>0.87798209943778205</v>
      </c>
      <c r="H217">
        <v>15.033769063180801</v>
      </c>
      <c r="I217">
        <v>5.2155172413793096</v>
      </c>
    </row>
    <row r="218" spans="1:9" x14ac:dyDescent="0.25">
      <c r="A218">
        <v>216</v>
      </c>
      <c r="B218">
        <v>58.924839228295802</v>
      </c>
      <c r="C218">
        <v>158.027823510042</v>
      </c>
      <c r="D218">
        <v>14.7848849683454</v>
      </c>
      <c r="E218">
        <v>5.2376875995661596</v>
      </c>
      <c r="F218">
        <v>0.34043564639298901</v>
      </c>
      <c r="G218">
        <v>0.90872713583095299</v>
      </c>
      <c r="H218">
        <v>15.1046770601336</v>
      </c>
      <c r="I218">
        <v>4.1002227171492196</v>
      </c>
    </row>
    <row r="219" spans="1:9" x14ac:dyDescent="0.25">
      <c r="A219">
        <v>217</v>
      </c>
      <c r="B219">
        <v>61.134220942785099</v>
      </c>
      <c r="C219">
        <v>160.34455226630601</v>
      </c>
      <c r="D219">
        <v>13.4025467869818</v>
      </c>
      <c r="E219">
        <v>4.2977918431517601</v>
      </c>
      <c r="F219">
        <v>0.36014798707530898</v>
      </c>
      <c r="G219">
        <v>0.95178689213222401</v>
      </c>
      <c r="H219">
        <v>11.791366906474799</v>
      </c>
      <c r="I219">
        <v>4.0108888326158496</v>
      </c>
    </row>
    <row r="220" spans="1:9" x14ac:dyDescent="0.25">
      <c r="A220">
        <v>218</v>
      </c>
      <c r="B220">
        <v>64.977698128235701</v>
      </c>
      <c r="C220">
        <v>200.31771922487101</v>
      </c>
      <c r="D220">
        <v>14.782893866000499</v>
      </c>
      <c r="E220">
        <v>2.9777491175595299</v>
      </c>
      <c r="F220">
        <v>0.37606315516217098</v>
      </c>
      <c r="G220">
        <v>0.961964431946564</v>
      </c>
      <c r="H220">
        <v>13.103713188220199</v>
      </c>
      <c r="I220">
        <v>2.54072924747866</v>
      </c>
    </row>
    <row r="221" spans="1:9" x14ac:dyDescent="0.25">
      <c r="A221">
        <v>219</v>
      </c>
      <c r="B221">
        <v>65.623508771929806</v>
      </c>
      <c r="C221">
        <v>189.89232564925501</v>
      </c>
      <c r="D221">
        <v>14.654345202108299</v>
      </c>
      <c r="E221">
        <v>4.73358722535143</v>
      </c>
      <c r="F221">
        <v>0.33336919721680203</v>
      </c>
      <c r="G221">
        <v>0.95325260595349304</v>
      </c>
      <c r="H221">
        <v>14.797453703703701</v>
      </c>
      <c r="I221">
        <v>2.9450171821305799</v>
      </c>
    </row>
    <row r="222" spans="1:9" x14ac:dyDescent="0.25">
      <c r="A222">
        <v>220</v>
      </c>
      <c r="B222">
        <v>56.439788732394298</v>
      </c>
      <c r="C222">
        <v>188.240164920116</v>
      </c>
      <c r="D222">
        <v>11.8332561904169</v>
      </c>
      <c r="E222">
        <v>6.7661283572303796</v>
      </c>
      <c r="F222">
        <v>0.291095813315778</v>
      </c>
      <c r="G222">
        <v>0.91282356012872901</v>
      </c>
      <c r="H222">
        <v>14.4823113207547</v>
      </c>
      <c r="I222">
        <v>3.4359823399558498</v>
      </c>
    </row>
    <row r="223" spans="1:9" x14ac:dyDescent="0.25">
      <c r="A223">
        <v>221</v>
      </c>
      <c r="B223">
        <v>32.515204936095103</v>
      </c>
      <c r="C223">
        <v>157.75125989920801</v>
      </c>
      <c r="D223">
        <v>13.5692521363144</v>
      </c>
      <c r="E223">
        <v>13.7099455288492</v>
      </c>
      <c r="F223">
        <v>0.18199549378480501</v>
      </c>
      <c r="G223">
        <v>0.88258065753090797</v>
      </c>
      <c r="H223">
        <v>20.354309165526601</v>
      </c>
      <c r="I223">
        <v>7.0500758725341397</v>
      </c>
    </row>
    <row r="224" spans="1:9" x14ac:dyDescent="0.25">
      <c r="A224">
        <v>222</v>
      </c>
      <c r="B224">
        <v>26.362839879153999</v>
      </c>
      <c r="C224">
        <v>179.58904318632599</v>
      </c>
      <c r="D224">
        <v>10.8409990134121</v>
      </c>
      <c r="E224">
        <v>5.3595334123222997</v>
      </c>
      <c r="F224">
        <v>0.16954626304909801</v>
      </c>
      <c r="G224">
        <v>0.946381784634861</v>
      </c>
      <c r="H224">
        <v>18.5664556962025</v>
      </c>
      <c r="I224">
        <v>3.3296897038081799</v>
      </c>
    </row>
    <row r="225" spans="1:9" x14ac:dyDescent="0.25">
      <c r="A225">
        <v>223</v>
      </c>
      <c r="B225">
        <v>31.394688079061101</v>
      </c>
      <c r="C225">
        <v>153.139434523809</v>
      </c>
      <c r="D225">
        <v>13.823867659174001</v>
      </c>
      <c r="E225">
        <v>5.5279101074843</v>
      </c>
      <c r="F225">
        <v>0.20311112927764899</v>
      </c>
      <c r="G225">
        <v>0.93316507076469801</v>
      </c>
      <c r="H225">
        <v>18.138297872340399</v>
      </c>
      <c r="I225">
        <v>4.1063692208212004</v>
      </c>
    </row>
    <row r="226" spans="1:9" x14ac:dyDescent="0.25">
      <c r="A226">
        <v>224</v>
      </c>
      <c r="B226">
        <v>72.259534883720903</v>
      </c>
      <c r="C226">
        <v>161.35088775203101</v>
      </c>
      <c r="D226">
        <v>13.702778186054999</v>
      </c>
      <c r="E226">
        <v>14.2836665870836</v>
      </c>
      <c r="F226">
        <v>0.35681633299642201</v>
      </c>
      <c r="G226">
        <v>0.90952907030461705</v>
      </c>
      <c r="H226">
        <v>17.791147994467401</v>
      </c>
      <c r="I226">
        <v>5.4348591549295699</v>
      </c>
    </row>
    <row r="227" spans="1:9" x14ac:dyDescent="0.25">
      <c r="A227">
        <v>225</v>
      </c>
      <c r="B227">
        <v>53.015084294587403</v>
      </c>
      <c r="C227">
        <v>157.73009950248701</v>
      </c>
      <c r="D227">
        <v>13.778363831711699</v>
      </c>
      <c r="E227">
        <v>9.2528623776188201</v>
      </c>
      <c r="F227">
        <v>0.32794771190689498</v>
      </c>
      <c r="G227">
        <v>0.88498619737112005</v>
      </c>
      <c r="H227">
        <v>15.9990892531876</v>
      </c>
      <c r="I227">
        <v>3.6053215077605301</v>
      </c>
    </row>
    <row r="228" spans="1:9" x14ac:dyDescent="0.25">
      <c r="A228">
        <v>226</v>
      </c>
      <c r="B228">
        <v>63.147040878584498</v>
      </c>
      <c r="C228">
        <v>174.51873873873799</v>
      </c>
      <c r="D228">
        <v>17.075891385061599</v>
      </c>
      <c r="E228">
        <v>6.2583645097699403</v>
      </c>
      <c r="F228">
        <v>0.37202438803182297</v>
      </c>
      <c r="G228">
        <v>0.93189215693364102</v>
      </c>
      <c r="H228">
        <v>17.2173913043478</v>
      </c>
      <c r="I228">
        <v>3.6723291808229499</v>
      </c>
    </row>
    <row r="229" spans="1:9" x14ac:dyDescent="0.25">
      <c r="A229">
        <v>227</v>
      </c>
      <c r="B229">
        <v>63.892630744849399</v>
      </c>
      <c r="C229">
        <v>144.12944332662599</v>
      </c>
      <c r="D229">
        <v>18.0774428322961</v>
      </c>
      <c r="E229">
        <v>18.208888366420702</v>
      </c>
      <c r="F229">
        <v>0.37157501970568801</v>
      </c>
      <c r="G229">
        <v>0.83671120114176001</v>
      </c>
      <c r="H229">
        <v>13.543103448275801</v>
      </c>
      <c r="I229">
        <v>6.2356919875130004</v>
      </c>
    </row>
    <row r="230" spans="1:9" x14ac:dyDescent="0.25">
      <c r="A230">
        <v>228</v>
      </c>
      <c r="B230">
        <v>109.759279475982</v>
      </c>
      <c r="C230">
        <v>158.88189068730901</v>
      </c>
      <c r="D230">
        <v>14.377149397858901</v>
      </c>
      <c r="E230">
        <v>9.3249648145276804</v>
      </c>
      <c r="F230">
        <v>0.52791847122967805</v>
      </c>
      <c r="G230">
        <v>0.90070145421270698</v>
      </c>
      <c r="H230">
        <v>13.3155416012558</v>
      </c>
      <c r="I230">
        <v>4.4669248144562701</v>
      </c>
    </row>
    <row r="231" spans="1:9" x14ac:dyDescent="0.25">
      <c r="A231">
        <v>229</v>
      </c>
      <c r="B231">
        <v>37.8190874035989</v>
      </c>
      <c r="C231">
        <v>204.458922660246</v>
      </c>
      <c r="D231">
        <v>10.4930070085907</v>
      </c>
      <c r="E231">
        <v>6.3433019057938598</v>
      </c>
      <c r="F231">
        <v>0.21409663856875999</v>
      </c>
      <c r="G231">
        <v>0.91250010833008299</v>
      </c>
      <c r="H231">
        <v>20.294247787610601</v>
      </c>
      <c r="I231">
        <v>3.9003921568627402</v>
      </c>
    </row>
    <row r="232" spans="1:9" x14ac:dyDescent="0.25">
      <c r="A232">
        <v>230</v>
      </c>
      <c r="B232">
        <v>35.463171036204699</v>
      </c>
      <c r="C232">
        <v>163.44084261078299</v>
      </c>
      <c r="D232">
        <v>12.1062536612208</v>
      </c>
      <c r="E232">
        <v>8.9075660104437606</v>
      </c>
      <c r="F232">
        <v>0.22143602348653299</v>
      </c>
      <c r="G232">
        <v>0.89223070505146296</v>
      </c>
      <c r="H232">
        <v>18.689393939393899</v>
      </c>
      <c r="I232">
        <v>5.6118912458918402</v>
      </c>
    </row>
    <row r="233" spans="1:9" x14ac:dyDescent="0.25">
      <c r="A233">
        <v>231</v>
      </c>
      <c r="B233">
        <v>41.180057388809097</v>
      </c>
      <c r="C233">
        <v>128.90136935603201</v>
      </c>
      <c r="D233">
        <v>14.935029202205699</v>
      </c>
      <c r="E233">
        <v>6.4869399894605602</v>
      </c>
      <c r="F233">
        <v>0.25370437760259601</v>
      </c>
      <c r="G233">
        <v>0.87998304483911305</v>
      </c>
      <c r="H233">
        <v>19.720741599073001</v>
      </c>
      <c r="I233">
        <v>4.5679458239277597</v>
      </c>
    </row>
    <row r="234" spans="1:9" x14ac:dyDescent="0.25">
      <c r="A234">
        <v>232</v>
      </c>
      <c r="B234">
        <v>48.638922888616797</v>
      </c>
      <c r="C234">
        <v>154.015930485155</v>
      </c>
      <c r="D234">
        <v>16.421983340154899</v>
      </c>
      <c r="E234">
        <v>12.144544894505501</v>
      </c>
      <c r="F234">
        <v>0.28482720486644802</v>
      </c>
      <c r="G234">
        <v>0.87223436164496704</v>
      </c>
      <c r="H234">
        <v>17.165161290322501</v>
      </c>
      <c r="I234">
        <v>5.3410430839002201</v>
      </c>
    </row>
    <row r="235" spans="1:9" x14ac:dyDescent="0.25">
      <c r="A235">
        <v>233</v>
      </c>
      <c r="B235">
        <v>87.8920863309352</v>
      </c>
      <c r="C235">
        <v>153.82248410026099</v>
      </c>
      <c r="D235">
        <v>14.2490707244554</v>
      </c>
      <c r="E235">
        <v>7.1733980004087803</v>
      </c>
      <c r="F235">
        <v>0.433282732549503</v>
      </c>
      <c r="G235">
        <v>0.92537540736915103</v>
      </c>
      <c r="H235">
        <v>17.952185792349699</v>
      </c>
      <c r="I235">
        <v>3.8094017094016999</v>
      </c>
    </row>
    <row r="236" spans="1:9" x14ac:dyDescent="0.25">
      <c r="A236">
        <v>234</v>
      </c>
      <c r="B236">
        <v>65.508603238866399</v>
      </c>
      <c r="C236">
        <v>147.961874220559</v>
      </c>
      <c r="D236">
        <v>15.9918351786479</v>
      </c>
      <c r="E236">
        <v>9.1530705034262194</v>
      </c>
      <c r="F236">
        <v>0.37153136674168002</v>
      </c>
      <c r="G236">
        <v>0.91085610665055305</v>
      </c>
      <c r="H236">
        <v>21.258890469416698</v>
      </c>
      <c r="I236">
        <v>6.5938056247774997</v>
      </c>
    </row>
    <row r="237" spans="1:9" x14ac:dyDescent="0.25">
      <c r="A237">
        <v>235</v>
      </c>
      <c r="B237">
        <v>69.600777076250594</v>
      </c>
      <c r="C237">
        <v>199.628082917234</v>
      </c>
      <c r="D237">
        <v>17.840176523124398</v>
      </c>
      <c r="E237">
        <v>5.3188233330162404</v>
      </c>
      <c r="F237">
        <v>0.39350629106747498</v>
      </c>
      <c r="G237">
        <v>0.94905728752658602</v>
      </c>
      <c r="H237">
        <v>19.350344827586198</v>
      </c>
      <c r="I237">
        <v>2.6674442716433302</v>
      </c>
    </row>
    <row r="238" spans="1:9" x14ac:dyDescent="0.25">
      <c r="A238">
        <v>236</v>
      </c>
      <c r="B238">
        <v>70.005852842809304</v>
      </c>
      <c r="C238">
        <v>195.61716276124099</v>
      </c>
      <c r="D238">
        <v>17.813014271871999</v>
      </c>
      <c r="E238">
        <v>3.0036296622387901</v>
      </c>
      <c r="F238">
        <v>0.38528827435740298</v>
      </c>
      <c r="G238">
        <v>0.970919186998488</v>
      </c>
      <c r="H238">
        <v>22.876595744680799</v>
      </c>
      <c r="I238">
        <v>2.4533485975958702</v>
      </c>
    </row>
    <row r="239" spans="1:9" x14ac:dyDescent="0.25">
      <c r="A239">
        <v>237</v>
      </c>
      <c r="B239">
        <v>68.521046643913493</v>
      </c>
      <c r="C239">
        <v>173.393261776982</v>
      </c>
      <c r="D239">
        <v>17.4067762568314</v>
      </c>
      <c r="E239">
        <v>15.4673592851096</v>
      </c>
      <c r="F239">
        <v>0.38297253299270301</v>
      </c>
      <c r="G239">
        <v>0.91759576695127798</v>
      </c>
      <c r="H239">
        <v>24.149171270718199</v>
      </c>
      <c r="I239">
        <v>4.73876404494382</v>
      </c>
    </row>
    <row r="240" spans="1:9" x14ac:dyDescent="0.25">
      <c r="A240">
        <v>238</v>
      </c>
      <c r="B240">
        <v>95.994034707158306</v>
      </c>
      <c r="C240">
        <v>184.31229629629601</v>
      </c>
      <c r="D240">
        <v>16.5841529561893</v>
      </c>
      <c r="E240">
        <v>7.2585446904541104</v>
      </c>
      <c r="F240">
        <v>0.45760884711769401</v>
      </c>
      <c r="G240">
        <v>0.95962194761145503</v>
      </c>
      <c r="H240">
        <v>15.392801251956101</v>
      </c>
      <c r="I240">
        <v>2.8356692361597702</v>
      </c>
    </row>
    <row r="241" spans="1:9" x14ac:dyDescent="0.25">
      <c r="A241">
        <v>239</v>
      </c>
      <c r="B241">
        <v>83.161564625850303</v>
      </c>
      <c r="C241">
        <v>186.305819477434</v>
      </c>
      <c r="D241">
        <v>15.1130838271798</v>
      </c>
      <c r="E241">
        <v>4.6215892584504799</v>
      </c>
      <c r="F241">
        <v>0.48905514686442397</v>
      </c>
      <c r="G241">
        <v>0.95832314600636903</v>
      </c>
      <c r="H241">
        <v>20.821705426356498</v>
      </c>
      <c r="I241">
        <v>2.7835243109321701</v>
      </c>
    </row>
    <row r="242" spans="1:9" x14ac:dyDescent="0.25">
      <c r="A242">
        <v>240</v>
      </c>
      <c r="B242">
        <v>78.588750576302402</v>
      </c>
      <c r="C242">
        <v>190.56779825412201</v>
      </c>
      <c r="D242">
        <v>18.212378130196001</v>
      </c>
      <c r="E242">
        <v>6.2904798438123199</v>
      </c>
      <c r="F242">
        <v>0.41364143798082598</v>
      </c>
      <c r="G242">
        <v>0.95333231748003799</v>
      </c>
      <c r="H242">
        <v>17.221628838451199</v>
      </c>
      <c r="I242">
        <v>3.7297170914192099</v>
      </c>
    </row>
    <row r="243" spans="1:9" x14ac:dyDescent="0.25">
      <c r="A243">
        <v>241</v>
      </c>
      <c r="B243">
        <v>52.493506493506402</v>
      </c>
      <c r="C243">
        <v>159.95881149363899</v>
      </c>
      <c r="D243">
        <v>16.243990363276701</v>
      </c>
      <c r="E243">
        <v>5.8011861896026602</v>
      </c>
      <c r="F243">
        <v>0.290144150366973</v>
      </c>
      <c r="G243">
        <v>0.94228803594048005</v>
      </c>
      <c r="H243">
        <v>16.696078431372499</v>
      </c>
      <c r="I243">
        <v>4.2583460615317401</v>
      </c>
    </row>
    <row r="244" spans="1:9" x14ac:dyDescent="0.25">
      <c r="A244">
        <v>242</v>
      </c>
      <c r="B244">
        <v>44.106846925425202</v>
      </c>
      <c r="C244">
        <v>160.55221386800301</v>
      </c>
      <c r="D244">
        <v>15.2327891127394</v>
      </c>
      <c r="E244">
        <v>17.548095661573701</v>
      </c>
      <c r="F244">
        <v>0.246279389920498</v>
      </c>
      <c r="G244">
        <v>0.851817045885913</v>
      </c>
      <c r="H244">
        <v>16.5250338294993</v>
      </c>
      <c r="I244">
        <v>7.1788389513108601</v>
      </c>
    </row>
    <row r="245" spans="1:9" x14ac:dyDescent="0.25">
      <c r="A245">
        <v>243</v>
      </c>
      <c r="B245">
        <v>43.351770984958698</v>
      </c>
      <c r="C245">
        <v>188.57033158813201</v>
      </c>
      <c r="D245">
        <v>15.125609703942899</v>
      </c>
      <c r="E245">
        <v>3.7987358136420601</v>
      </c>
      <c r="F245">
        <v>0.24770399614251101</v>
      </c>
      <c r="G245">
        <v>0.95757448882007101</v>
      </c>
      <c r="H245">
        <v>20.4654255319148</v>
      </c>
      <c r="I245">
        <v>3.0959496657491101</v>
      </c>
    </row>
    <row r="246" spans="1:9" x14ac:dyDescent="0.25">
      <c r="A246">
        <v>244</v>
      </c>
      <c r="B246">
        <v>43.736806495263799</v>
      </c>
      <c r="C246">
        <v>194.744234079173</v>
      </c>
      <c r="D246">
        <v>12.9199318833028</v>
      </c>
      <c r="E246">
        <v>5.8143382010587601</v>
      </c>
      <c r="F246">
        <v>0.25144270477520098</v>
      </c>
      <c r="G246">
        <v>0.941224106225652</v>
      </c>
      <c r="H246">
        <v>22.5162337662337</v>
      </c>
      <c r="I246">
        <v>4.0356394129978996</v>
      </c>
    </row>
    <row r="247" spans="1:9" x14ac:dyDescent="0.25">
      <c r="A247">
        <v>245</v>
      </c>
      <c r="B247">
        <v>31.133421985815598</v>
      </c>
      <c r="C247">
        <v>150.96700780075801</v>
      </c>
      <c r="D247">
        <v>12.9763293772012</v>
      </c>
      <c r="E247">
        <v>7.0999740978666797</v>
      </c>
      <c r="F247">
        <v>0.19828249234933201</v>
      </c>
      <c r="G247">
        <v>0.92864240771600504</v>
      </c>
      <c r="H247">
        <v>18.0763888888888</v>
      </c>
      <c r="I247">
        <v>3.6080704013736802</v>
      </c>
    </row>
    <row r="248" spans="1:9" x14ac:dyDescent="0.25">
      <c r="A248">
        <v>246</v>
      </c>
      <c r="B248">
        <v>65.053989813242694</v>
      </c>
      <c r="C248">
        <v>207.85563153141501</v>
      </c>
      <c r="D248">
        <v>16.5781824798757</v>
      </c>
      <c r="E248">
        <v>4.6428841885616201</v>
      </c>
      <c r="F248">
        <v>0.35323850894902697</v>
      </c>
      <c r="G248">
        <v>0.96798442970547205</v>
      </c>
      <c r="H248">
        <v>16.2641711229946</v>
      </c>
      <c r="I248">
        <v>2.7160371106693102</v>
      </c>
    </row>
    <row r="249" spans="1:9" x14ac:dyDescent="0.25">
      <c r="A249">
        <v>247</v>
      </c>
      <c r="B249">
        <v>58.450211864406697</v>
      </c>
      <c r="C249">
        <v>219.448166167664</v>
      </c>
      <c r="D249">
        <v>12.849863426048801</v>
      </c>
      <c r="E249">
        <v>1.98768862455785</v>
      </c>
      <c r="F249">
        <v>0.34259689234149798</v>
      </c>
      <c r="G249">
        <v>0.97457252611192202</v>
      </c>
      <c r="H249">
        <v>14.3763796909492</v>
      </c>
      <c r="I249">
        <v>1.9731389102072101</v>
      </c>
    </row>
    <row r="250" spans="1:9" x14ac:dyDescent="0.25">
      <c r="A250">
        <v>248</v>
      </c>
      <c r="B250">
        <v>55.319574330861002</v>
      </c>
      <c r="C250">
        <v>158.431589796444</v>
      </c>
      <c r="D250">
        <v>12.326242207781201</v>
      </c>
      <c r="E250">
        <v>6.1053637822338596</v>
      </c>
      <c r="F250">
        <v>0.32615969469407802</v>
      </c>
      <c r="G250">
        <v>0.91888836282127995</v>
      </c>
      <c r="H250">
        <v>14.1517386722866</v>
      </c>
      <c r="I250">
        <v>3.5772727272727201</v>
      </c>
    </row>
    <row r="251" spans="1:9" x14ac:dyDescent="0.25">
      <c r="A251">
        <v>249</v>
      </c>
      <c r="B251">
        <v>84.691211401425093</v>
      </c>
      <c r="C251">
        <v>186.165346848273</v>
      </c>
      <c r="D251">
        <v>18.605662655641801</v>
      </c>
      <c r="E251">
        <v>5.4362923879432499</v>
      </c>
      <c r="F251">
        <v>0.44958631480794298</v>
      </c>
      <c r="G251">
        <v>0.94387603241309803</v>
      </c>
      <c r="H251">
        <v>18.856716417910398</v>
      </c>
      <c r="I251">
        <v>3.2951120911429599</v>
      </c>
    </row>
    <row r="252" spans="1:9" x14ac:dyDescent="0.25">
      <c r="A252">
        <v>250</v>
      </c>
      <c r="B252">
        <v>81.55</v>
      </c>
      <c r="C252">
        <v>189.41877004601801</v>
      </c>
      <c r="D252">
        <v>15.404437878390899</v>
      </c>
      <c r="E252">
        <v>4.4326634865785701</v>
      </c>
      <c r="F252">
        <v>0.430763923542757</v>
      </c>
      <c r="G252">
        <v>0.959835999564292</v>
      </c>
      <c r="H252">
        <v>9.3291457286432102</v>
      </c>
      <c r="I252">
        <v>2.5585751009915501</v>
      </c>
    </row>
    <row r="253" spans="1:9" x14ac:dyDescent="0.25">
      <c r="A253">
        <v>251</v>
      </c>
      <c r="B253">
        <v>82.381637717121507</v>
      </c>
      <c r="C253">
        <v>170.216853932584</v>
      </c>
      <c r="D253">
        <v>19.983634999402501</v>
      </c>
      <c r="E253">
        <v>10.1771029183223</v>
      </c>
      <c r="F253">
        <v>0.43195865144046303</v>
      </c>
      <c r="G253">
        <v>0.93552039063480996</v>
      </c>
      <c r="H253">
        <v>10.8959627329192</v>
      </c>
      <c r="I253">
        <v>3.8229813664596199</v>
      </c>
    </row>
    <row r="254" spans="1:9" x14ac:dyDescent="0.25">
      <c r="A254">
        <v>252</v>
      </c>
      <c r="B254">
        <v>51.529358626919603</v>
      </c>
      <c r="C254">
        <v>161.02906828062399</v>
      </c>
      <c r="D254">
        <v>12.918960661566</v>
      </c>
      <c r="E254">
        <v>4.30290225763311</v>
      </c>
      <c r="F254">
        <v>0.32312494828814903</v>
      </c>
      <c r="G254">
        <v>0.91351007267664797</v>
      </c>
      <c r="H254">
        <v>20.417105263157801</v>
      </c>
      <c r="I254">
        <v>3.0334634690462901</v>
      </c>
    </row>
    <row r="255" spans="1:9" x14ac:dyDescent="0.25">
      <c r="A255">
        <v>253</v>
      </c>
      <c r="B255">
        <v>67.548686244204006</v>
      </c>
      <c r="C255">
        <v>191.43794488045199</v>
      </c>
      <c r="D255">
        <v>15.626346810990499</v>
      </c>
      <c r="E255">
        <v>2.9810391642643999</v>
      </c>
      <c r="F255">
        <v>0.40325067316001301</v>
      </c>
      <c r="G255">
        <v>0.96470447439742602</v>
      </c>
      <c r="H255">
        <v>14.6072538860103</v>
      </c>
      <c r="I255">
        <v>2.2408126680609501</v>
      </c>
    </row>
    <row r="256" spans="1:9" x14ac:dyDescent="0.25">
      <c r="A256">
        <v>254</v>
      </c>
      <c r="B256">
        <v>77.923960273122205</v>
      </c>
      <c r="C256">
        <v>180.97941250313801</v>
      </c>
      <c r="D256">
        <v>15.1604123870415</v>
      </c>
      <c r="E256">
        <v>4.4272883013820596</v>
      </c>
      <c r="F256">
        <v>0.40789239763957802</v>
      </c>
      <c r="G256">
        <v>0.957498632071487</v>
      </c>
      <c r="H256">
        <v>13.2715654952076</v>
      </c>
      <c r="I256">
        <v>3.2696749358426</v>
      </c>
    </row>
    <row r="257" spans="1:9" x14ac:dyDescent="0.25">
      <c r="A257">
        <v>255</v>
      </c>
      <c r="B257">
        <v>81.134080108621802</v>
      </c>
      <c r="C257">
        <v>168.1900373599</v>
      </c>
      <c r="D257">
        <v>15.002760985512699</v>
      </c>
      <c r="E257">
        <v>6.0682708169990498</v>
      </c>
      <c r="F257">
        <v>0.41710290885680901</v>
      </c>
      <c r="G257">
        <v>0.90903177865276397</v>
      </c>
      <c r="H257">
        <v>14.2511160714285</v>
      </c>
      <c r="I257">
        <v>4.1852067559697099</v>
      </c>
    </row>
    <row r="258" spans="1:9" x14ac:dyDescent="0.25">
      <c r="A258">
        <v>256</v>
      </c>
      <c r="B258">
        <v>54.327570518653303</v>
      </c>
      <c r="C258">
        <v>166.766383701188</v>
      </c>
      <c r="D258">
        <v>10.5374057326899</v>
      </c>
      <c r="E258">
        <v>6.4231455407108502</v>
      </c>
      <c r="F258">
        <v>0.31552805698840702</v>
      </c>
      <c r="G258">
        <v>0.89157974019860298</v>
      </c>
      <c r="H258">
        <v>15.6452955870108</v>
      </c>
      <c r="I258">
        <v>4.0776605944391102</v>
      </c>
    </row>
    <row r="259" spans="1:9" x14ac:dyDescent="0.25">
      <c r="A259">
        <v>257</v>
      </c>
      <c r="B259">
        <v>80.880607082630604</v>
      </c>
      <c r="C259">
        <v>171.79310344827499</v>
      </c>
      <c r="D259">
        <v>10.073553020546299</v>
      </c>
      <c r="E259">
        <v>17.322750763269301</v>
      </c>
      <c r="F259">
        <v>0.42034907874633598</v>
      </c>
      <c r="G259">
        <v>0.85787446554041102</v>
      </c>
      <c r="H259">
        <v>14.205366357069099</v>
      </c>
      <c r="I259">
        <v>10.852229299363</v>
      </c>
    </row>
    <row r="260" spans="1:9" x14ac:dyDescent="0.25">
      <c r="A260">
        <v>258</v>
      </c>
      <c r="B260">
        <v>47.9153331393657</v>
      </c>
      <c r="C260">
        <v>190.08025845944499</v>
      </c>
      <c r="D260">
        <v>9.6779741461691096</v>
      </c>
      <c r="E260">
        <v>5.8282117937956004</v>
      </c>
      <c r="F260">
        <v>0.31854257096788702</v>
      </c>
      <c r="G260">
        <v>0.92315627741239703</v>
      </c>
      <c r="H260">
        <v>15.116279069767399</v>
      </c>
      <c r="I260">
        <v>3.5214834916327402</v>
      </c>
    </row>
    <row r="261" spans="1:9" x14ac:dyDescent="0.25">
      <c r="A261">
        <v>259</v>
      </c>
      <c r="B261">
        <v>71.072074882995295</v>
      </c>
      <c r="C261">
        <v>160.62071362372501</v>
      </c>
      <c r="D261">
        <v>12.5491899621362</v>
      </c>
      <c r="E261">
        <v>6.4591305901091003</v>
      </c>
      <c r="F261">
        <v>0.38569575050629201</v>
      </c>
      <c r="G261">
        <v>0.915836563654297</v>
      </c>
      <c r="H261">
        <v>17.770853307766</v>
      </c>
      <c r="I261">
        <v>3.8089456869009499</v>
      </c>
    </row>
    <row r="262" spans="1:9" x14ac:dyDescent="0.25">
      <c r="A262">
        <v>260</v>
      </c>
      <c r="B262">
        <v>53.100053361792902</v>
      </c>
      <c r="C262">
        <v>175.996229050279</v>
      </c>
      <c r="D262">
        <v>11.4998895636352</v>
      </c>
      <c r="E262">
        <v>8.0614859431956098</v>
      </c>
      <c r="F262">
        <v>0.30972853228441599</v>
      </c>
      <c r="G262">
        <v>0.93128237152219595</v>
      </c>
      <c r="H262">
        <v>12.521500457456501</v>
      </c>
      <c r="I262">
        <v>4.7904888593282298</v>
      </c>
    </row>
    <row r="263" spans="1:9" x14ac:dyDescent="0.25">
      <c r="A263">
        <v>261</v>
      </c>
      <c r="B263">
        <v>43.048770144189902</v>
      </c>
      <c r="C263">
        <v>154.119310099573</v>
      </c>
      <c r="D263">
        <v>8.6150201062230192</v>
      </c>
      <c r="E263">
        <v>5.3032999020615996</v>
      </c>
      <c r="F263">
        <v>0.27207205761952402</v>
      </c>
      <c r="G263">
        <v>0.93470174539743001</v>
      </c>
      <c r="H263">
        <v>13.8239608801956</v>
      </c>
      <c r="I263">
        <v>3.4374678332475499</v>
      </c>
    </row>
    <row r="264" spans="1:9" x14ac:dyDescent="0.25">
      <c r="A264">
        <v>262</v>
      </c>
      <c r="B264">
        <v>70.620247664566506</v>
      </c>
      <c r="C264">
        <v>153.67908866125001</v>
      </c>
      <c r="D264">
        <v>12.9210254524859</v>
      </c>
      <c r="E264">
        <v>8.3081535717251302</v>
      </c>
      <c r="F264">
        <v>0.43436684120652003</v>
      </c>
      <c r="G264">
        <v>0.88984167550454696</v>
      </c>
      <c r="H264">
        <v>11.503671071953001</v>
      </c>
      <c r="I264">
        <v>5.5465372739302996</v>
      </c>
    </row>
    <row r="265" spans="1:9" x14ac:dyDescent="0.25">
      <c r="A265">
        <v>263</v>
      </c>
      <c r="B265">
        <v>70.526339794754804</v>
      </c>
      <c r="C265">
        <v>183.569366197183</v>
      </c>
      <c r="D265">
        <v>10.1860369891702</v>
      </c>
      <c r="E265">
        <v>4.3720597709257696</v>
      </c>
      <c r="F265">
        <v>0.384426832135082</v>
      </c>
      <c r="G265">
        <v>0.94323278761571505</v>
      </c>
      <c r="H265">
        <v>11.8022875816993</v>
      </c>
      <c r="I265">
        <v>3.0645869947275899</v>
      </c>
    </row>
    <row r="266" spans="1:9" x14ac:dyDescent="0.25">
      <c r="A266">
        <v>264</v>
      </c>
      <c r="B266">
        <v>64.772539098435999</v>
      </c>
      <c r="C266">
        <v>141.26459510357799</v>
      </c>
      <c r="D266">
        <v>13.8052564650019</v>
      </c>
      <c r="E266">
        <v>11.677422353455899</v>
      </c>
      <c r="F266">
        <v>0.37302402460589201</v>
      </c>
      <c r="G266">
        <v>0.88103503142620199</v>
      </c>
      <c r="H266">
        <v>11.4196078431372</v>
      </c>
      <c r="I266">
        <v>5.6480346195456104</v>
      </c>
    </row>
    <row r="267" spans="1:9" x14ac:dyDescent="0.25">
      <c r="A267">
        <v>265</v>
      </c>
      <c r="B267">
        <v>60.732265446224197</v>
      </c>
      <c r="C267">
        <v>199.77362542955299</v>
      </c>
      <c r="D267">
        <v>12.027155544294001</v>
      </c>
      <c r="E267">
        <v>6.2972168551563596</v>
      </c>
      <c r="F267">
        <v>0.35501520823430099</v>
      </c>
      <c r="G267">
        <v>0.93587828257766004</v>
      </c>
      <c r="H267">
        <v>10.9777777777777</v>
      </c>
      <c r="I267">
        <v>3.2895442359249301</v>
      </c>
    </row>
    <row r="268" spans="1:9" x14ac:dyDescent="0.25">
      <c r="A268">
        <v>266</v>
      </c>
      <c r="B268">
        <v>51.329901239756197</v>
      </c>
      <c r="C268">
        <v>190.008569118835</v>
      </c>
      <c r="D268">
        <v>9.8627059203737808</v>
      </c>
      <c r="E268">
        <v>5.28169373749882</v>
      </c>
      <c r="F268">
        <v>0.310036433502141</v>
      </c>
      <c r="G268">
        <v>0.93299645411227905</v>
      </c>
      <c r="H268">
        <v>9.6352753391859505</v>
      </c>
      <c r="I268">
        <v>2.8987459359033898</v>
      </c>
    </row>
    <row r="269" spans="1:9" x14ac:dyDescent="0.25">
      <c r="A269">
        <v>267</v>
      </c>
      <c r="B269">
        <v>57.017736149860497</v>
      </c>
      <c r="C269">
        <v>179.103041039267</v>
      </c>
      <c r="D269">
        <v>9.6783197278564703</v>
      </c>
      <c r="E269">
        <v>5.1349959925311799</v>
      </c>
      <c r="F269">
        <v>0.33455216931485898</v>
      </c>
      <c r="G269">
        <v>0.94352793975411697</v>
      </c>
      <c r="H269">
        <v>11.123941493456501</v>
      </c>
      <c r="I269">
        <v>3.27730263157894</v>
      </c>
    </row>
    <row r="270" spans="1:9" x14ac:dyDescent="0.25">
      <c r="A270">
        <v>268</v>
      </c>
      <c r="B270">
        <v>75.041206330247803</v>
      </c>
      <c r="C270">
        <v>164.02253086419699</v>
      </c>
      <c r="D270">
        <v>14.3031245192846</v>
      </c>
      <c r="E270">
        <v>5.6602184239720001</v>
      </c>
      <c r="F270">
        <v>0.400560453494063</v>
      </c>
      <c r="G270">
        <v>0.92488891461832701</v>
      </c>
      <c r="H270">
        <v>11.2620689655172</v>
      </c>
      <c r="I270">
        <v>4.0053458068827199</v>
      </c>
    </row>
    <row r="271" spans="1:9" x14ac:dyDescent="0.25">
      <c r="A271">
        <v>269</v>
      </c>
      <c r="B271">
        <v>64.611561866125697</v>
      </c>
      <c r="C271">
        <v>185.812536613942</v>
      </c>
      <c r="D271">
        <v>16.987473854165799</v>
      </c>
      <c r="E271">
        <v>5.01333965798643</v>
      </c>
      <c r="F271">
        <v>0.390755619426228</v>
      </c>
      <c r="G271">
        <v>0.95882805219011902</v>
      </c>
      <c r="H271">
        <v>19.997942386831198</v>
      </c>
      <c r="I271">
        <v>2.7921552769915001</v>
      </c>
    </row>
    <row r="272" spans="1:9" x14ac:dyDescent="0.25">
      <c r="A272">
        <v>270</v>
      </c>
      <c r="B272">
        <v>69.832684824902699</v>
      </c>
      <c r="C272">
        <v>192.61650531965799</v>
      </c>
      <c r="D272">
        <v>18.158382897312499</v>
      </c>
      <c r="E272">
        <v>4.87680726425417</v>
      </c>
      <c r="F272">
        <v>0.43735124742683101</v>
      </c>
      <c r="G272">
        <v>0.95529246866329898</v>
      </c>
      <c r="H272">
        <v>18.9546436285097</v>
      </c>
      <c r="I272">
        <v>3.4480937069361501</v>
      </c>
    </row>
    <row r="273" spans="1:9" x14ac:dyDescent="0.25">
      <c r="A273">
        <v>271</v>
      </c>
      <c r="B273">
        <v>78.299890948745897</v>
      </c>
      <c r="C273">
        <v>181.55401448605301</v>
      </c>
      <c r="D273">
        <v>22.165446352008001</v>
      </c>
      <c r="E273">
        <v>3.41664987474056</v>
      </c>
      <c r="F273">
        <v>0.48703920462003197</v>
      </c>
      <c r="G273">
        <v>0.95095425434610303</v>
      </c>
      <c r="H273">
        <v>19.503225806451599</v>
      </c>
      <c r="I273">
        <v>2.5276134122287899</v>
      </c>
    </row>
    <row r="274" spans="1:9" x14ac:dyDescent="0.25">
      <c r="A274">
        <v>272</v>
      </c>
      <c r="B274">
        <v>140.28552608466501</v>
      </c>
      <c r="C274">
        <v>159.78559152105399</v>
      </c>
      <c r="D274">
        <v>25.524242986556398</v>
      </c>
      <c r="E274">
        <v>7.6513660007048898</v>
      </c>
      <c r="F274">
        <v>0.845547451407475</v>
      </c>
      <c r="G274">
        <v>0.94339679392900799</v>
      </c>
      <c r="H274">
        <v>7.13159968479117</v>
      </c>
      <c r="I274">
        <v>3.6415019762845802</v>
      </c>
    </row>
    <row r="275" spans="1:9" x14ac:dyDescent="0.25">
      <c r="A275">
        <v>273</v>
      </c>
      <c r="B275">
        <v>75.887428101889896</v>
      </c>
      <c r="C275">
        <v>177.72407139411399</v>
      </c>
      <c r="D275">
        <v>25.7002117792264</v>
      </c>
      <c r="E275">
        <v>4.2410013037699796</v>
      </c>
      <c r="F275">
        <v>0.42515839677477002</v>
      </c>
      <c r="G275">
        <v>0.94279274624382003</v>
      </c>
      <c r="H275">
        <v>21.052837573385499</v>
      </c>
      <c r="I275">
        <v>2.8995889606576601</v>
      </c>
    </row>
    <row r="276" spans="1:9" x14ac:dyDescent="0.25">
      <c r="A276">
        <v>274</v>
      </c>
      <c r="B276">
        <v>74.474841819825201</v>
      </c>
      <c r="C276">
        <v>175.846687108385</v>
      </c>
      <c r="D276">
        <v>14.301236093742499</v>
      </c>
      <c r="E276">
        <v>4.4658369350005502</v>
      </c>
      <c r="F276">
        <v>0.40805670029206598</v>
      </c>
      <c r="G276">
        <v>0.94678836261313903</v>
      </c>
      <c r="H276">
        <v>12.926949654491599</v>
      </c>
      <c r="I276">
        <v>3.2496913580246898</v>
      </c>
    </row>
    <row r="277" spans="1:9" x14ac:dyDescent="0.25">
      <c r="A277">
        <v>275</v>
      </c>
      <c r="B277">
        <v>59.613774641031803</v>
      </c>
      <c r="C277">
        <v>176.96798227950001</v>
      </c>
      <c r="D277">
        <v>10.434792835621799</v>
      </c>
      <c r="E277">
        <v>7.5326903239413499</v>
      </c>
      <c r="F277">
        <v>0.34191910799355102</v>
      </c>
      <c r="G277">
        <v>0.94265010755166401</v>
      </c>
      <c r="H277">
        <v>11.7323818019625</v>
      </c>
      <c r="I277">
        <v>3.1069465267366301</v>
      </c>
    </row>
    <row r="278" spans="1:9" x14ac:dyDescent="0.25">
      <c r="A278">
        <v>276</v>
      </c>
      <c r="B278">
        <v>60.013488975356601</v>
      </c>
      <c r="C278">
        <v>213.85020374898099</v>
      </c>
      <c r="D278">
        <v>16.135429582972002</v>
      </c>
      <c r="E278">
        <v>4.2607615751811396</v>
      </c>
      <c r="F278">
        <v>0.356280475110265</v>
      </c>
      <c r="G278">
        <v>0.96829257899958998</v>
      </c>
      <c r="H278">
        <v>9.8262350936967593</v>
      </c>
      <c r="I278">
        <v>2.6414055884843299</v>
      </c>
    </row>
    <row r="279" spans="1:9" x14ac:dyDescent="0.25">
      <c r="A279">
        <v>277</v>
      </c>
      <c r="B279">
        <v>43.425088757396402</v>
      </c>
      <c r="C279">
        <v>168.63363600473701</v>
      </c>
      <c r="D279">
        <v>10.2597108347282</v>
      </c>
      <c r="E279">
        <v>7.6229755931629599</v>
      </c>
      <c r="F279">
        <v>0.27071588267972102</v>
      </c>
      <c r="G279">
        <v>0.89936100767998295</v>
      </c>
      <c r="H279">
        <v>7.7395182872435297</v>
      </c>
      <c r="I279">
        <v>4.5640569395017696</v>
      </c>
    </row>
    <row r="280" spans="1:9" x14ac:dyDescent="0.25">
      <c r="A280">
        <v>278</v>
      </c>
      <c r="B280">
        <v>52.069262109551801</v>
      </c>
      <c r="C280">
        <v>186.81544350141399</v>
      </c>
      <c r="D280">
        <v>13.0483379434363</v>
      </c>
      <c r="E280">
        <v>11.8460216443038</v>
      </c>
      <c r="F280">
        <v>0.31522589078636198</v>
      </c>
      <c r="G280">
        <v>0.91744126146901395</v>
      </c>
      <c r="H280">
        <v>9.7909940526762895</v>
      </c>
      <c r="I280">
        <v>5.4445898778359503</v>
      </c>
    </row>
    <row r="281" spans="1:9" x14ac:dyDescent="0.25">
      <c r="A281">
        <v>279</v>
      </c>
      <c r="B281">
        <v>54.424453519096801</v>
      </c>
      <c r="C281">
        <v>150.84619251068099</v>
      </c>
      <c r="D281">
        <v>12.6814193977571</v>
      </c>
      <c r="E281">
        <v>7.3135682760887297</v>
      </c>
      <c r="F281">
        <v>0.333810998830122</v>
      </c>
      <c r="G281">
        <v>0.83145890665257605</v>
      </c>
      <c r="H281">
        <v>7.1122900088417298</v>
      </c>
      <c r="I281">
        <v>4.9655405405405402</v>
      </c>
    </row>
    <row r="282" spans="1:9" x14ac:dyDescent="0.25">
      <c r="A282">
        <v>280</v>
      </c>
      <c r="B282">
        <v>47.322973540529098</v>
      </c>
      <c r="C282">
        <v>168.912039253231</v>
      </c>
      <c r="D282">
        <v>10.3399510498902</v>
      </c>
      <c r="E282">
        <v>6.0866405755413497</v>
      </c>
      <c r="F282">
        <v>0.30948941831222898</v>
      </c>
      <c r="G282">
        <v>0.93804442702011304</v>
      </c>
      <c r="H282">
        <v>7.0687499999999996</v>
      </c>
      <c r="I282">
        <v>4.2257510729613701</v>
      </c>
    </row>
    <row r="283" spans="1:9" x14ac:dyDescent="0.25">
      <c r="A283">
        <v>281</v>
      </c>
      <c r="B283">
        <v>86.108561341571004</v>
      </c>
      <c r="C283">
        <v>157.17702482333701</v>
      </c>
      <c r="D283">
        <v>12.5052967990861</v>
      </c>
      <c r="E283">
        <v>15.0469943721451</v>
      </c>
      <c r="F283">
        <v>0.45711474705838601</v>
      </c>
      <c r="G283">
        <v>0.87967043017026902</v>
      </c>
      <c r="H283">
        <v>4.4934289127837497</v>
      </c>
      <c r="I283">
        <v>5.5485838779956396</v>
      </c>
    </row>
    <row r="284" spans="1:9" x14ac:dyDescent="0.25">
      <c r="A284">
        <v>282</v>
      </c>
      <c r="B284">
        <v>97.641946992864405</v>
      </c>
      <c r="C284">
        <v>162.084508990318</v>
      </c>
      <c r="D284">
        <v>18.434222923749399</v>
      </c>
      <c r="E284">
        <v>6.0890506111671296</v>
      </c>
      <c r="F284">
        <v>0.60386929769569497</v>
      </c>
      <c r="G284">
        <v>0.92159187924685704</v>
      </c>
      <c r="H284">
        <v>7.9558011049723696</v>
      </c>
      <c r="I284">
        <v>4.5683333333333298</v>
      </c>
    </row>
    <row r="285" spans="1:9" x14ac:dyDescent="0.25">
      <c r="A285">
        <v>283</v>
      </c>
      <c r="B285">
        <v>74.756710935292404</v>
      </c>
      <c r="C285">
        <v>163.25969447708499</v>
      </c>
      <c r="D285">
        <v>11.985339166460401</v>
      </c>
      <c r="E285">
        <v>6.6748257718156196</v>
      </c>
      <c r="F285">
        <v>0.46349043848139898</v>
      </c>
      <c r="G285">
        <v>0.91710700461297501</v>
      </c>
      <c r="H285">
        <v>7.6245059288537496</v>
      </c>
      <c r="I285">
        <v>3.3093237294917901</v>
      </c>
    </row>
    <row r="286" spans="1:9" x14ac:dyDescent="0.25">
      <c r="A286">
        <v>284</v>
      </c>
      <c r="B286">
        <v>68.411151788228594</v>
      </c>
      <c r="C286">
        <v>184.24838155634799</v>
      </c>
      <c r="D286">
        <v>11.3813806752131</v>
      </c>
      <c r="E286">
        <v>5.3328260097846902</v>
      </c>
      <c r="F286">
        <v>0.43857443462151902</v>
      </c>
      <c r="G286">
        <v>0.95177913235517497</v>
      </c>
      <c r="H286">
        <v>10.4608013937282</v>
      </c>
      <c r="I286">
        <v>2.7262451430589798</v>
      </c>
    </row>
    <row r="287" spans="1:9" x14ac:dyDescent="0.25">
      <c r="A287">
        <v>285</v>
      </c>
      <c r="B287">
        <v>82.901487442087301</v>
      </c>
      <c r="C287">
        <v>157.05787781350401</v>
      </c>
      <c r="D287">
        <v>12.732348740292499</v>
      </c>
      <c r="E287">
        <v>7.1060402490561296</v>
      </c>
      <c r="F287">
        <v>0.491020446478871</v>
      </c>
      <c r="G287">
        <v>0.90622452320986002</v>
      </c>
      <c r="H287">
        <v>10.452086553322999</v>
      </c>
      <c r="I287">
        <v>3.7212420606915999</v>
      </c>
    </row>
    <row r="288" spans="1:9" x14ac:dyDescent="0.25">
      <c r="A288">
        <v>286</v>
      </c>
      <c r="B288">
        <v>69.920007458512003</v>
      </c>
      <c r="C288">
        <v>146.24752014879101</v>
      </c>
      <c r="D288">
        <v>13.8891262613959</v>
      </c>
      <c r="E288">
        <v>6.1779223932049501</v>
      </c>
      <c r="F288">
        <v>0.37993768824211699</v>
      </c>
      <c r="G288">
        <v>0.88649530857248504</v>
      </c>
      <c r="H288">
        <v>6.8075822603719596</v>
      </c>
      <c r="I288">
        <v>4.0481012658227797</v>
      </c>
    </row>
    <row r="289" spans="1:9" x14ac:dyDescent="0.25">
      <c r="A289">
        <v>287</v>
      </c>
      <c r="B289">
        <v>43.479364265572897</v>
      </c>
      <c r="C289">
        <v>157.18413036856501</v>
      </c>
      <c r="D289">
        <v>9.2607225148968801</v>
      </c>
      <c r="E289">
        <v>7.1506182397000204</v>
      </c>
      <c r="F289">
        <v>0.345920759731005</v>
      </c>
      <c r="G289">
        <v>0.86744311727475898</v>
      </c>
      <c r="H289">
        <v>6.8833955223880601</v>
      </c>
      <c r="I289">
        <v>4.3974358974358898</v>
      </c>
    </row>
    <row r="290" spans="1:9" x14ac:dyDescent="0.25">
      <c r="A290">
        <v>288</v>
      </c>
      <c r="B290">
        <v>48.313233638848601</v>
      </c>
      <c r="C290">
        <v>188.30072262367901</v>
      </c>
      <c r="D290">
        <v>10.546658336634801</v>
      </c>
      <c r="E290">
        <v>14.326656626153399</v>
      </c>
      <c r="F290">
        <v>0.36487857978662602</v>
      </c>
      <c r="G290">
        <v>0.900289706494108</v>
      </c>
      <c r="H290">
        <v>5.0399484536082397</v>
      </c>
      <c r="I290">
        <v>5.9944751381215404</v>
      </c>
    </row>
    <row r="291" spans="1:9" x14ac:dyDescent="0.25">
      <c r="A291">
        <v>289</v>
      </c>
      <c r="B291">
        <v>52.159651669085598</v>
      </c>
      <c r="C291">
        <v>174.82564237021501</v>
      </c>
      <c r="D291">
        <v>10.290514346232399</v>
      </c>
      <c r="E291">
        <v>13.842236537829301</v>
      </c>
      <c r="F291">
        <v>0.40747503830405601</v>
      </c>
      <c r="G291">
        <v>0.87310894370093906</v>
      </c>
      <c r="H291">
        <v>5.98210161662817</v>
      </c>
      <c r="I291">
        <v>8.5029970029970006</v>
      </c>
    </row>
    <row r="292" spans="1:9" x14ac:dyDescent="0.25">
      <c r="A292">
        <v>290</v>
      </c>
      <c r="B292">
        <v>59.300860265054602</v>
      </c>
      <c r="C292">
        <v>154.35271777830499</v>
      </c>
      <c r="D292">
        <v>11.972500914536299</v>
      </c>
      <c r="E292">
        <v>4.3731117828641901</v>
      </c>
      <c r="F292">
        <v>0.388328718566607</v>
      </c>
      <c r="G292">
        <v>0.94803230254087301</v>
      </c>
      <c r="H292">
        <v>7.7809128630705304</v>
      </c>
      <c r="I292">
        <v>3.2264467430807899</v>
      </c>
    </row>
    <row r="293" spans="1:9" x14ac:dyDescent="0.25">
      <c r="A293">
        <v>291</v>
      </c>
      <c r="B293">
        <v>69.974207907829197</v>
      </c>
      <c r="C293">
        <v>193.43820224719099</v>
      </c>
      <c r="D293">
        <v>11.041305953138099</v>
      </c>
      <c r="E293">
        <v>12.303678383848901</v>
      </c>
      <c r="F293">
        <v>0.50451476853465904</v>
      </c>
      <c r="G293">
        <v>0.92237724930157805</v>
      </c>
      <c r="H293">
        <v>4.6261285183218197</v>
      </c>
      <c r="I293">
        <v>5.3770022883295097</v>
      </c>
    </row>
    <row r="294" spans="1:9" x14ac:dyDescent="0.25">
      <c r="A294">
        <v>292</v>
      </c>
      <c r="B294">
        <v>65.646336112329905</v>
      </c>
      <c r="C294">
        <v>155.52841518335799</v>
      </c>
      <c r="D294">
        <v>13.5767195321364</v>
      </c>
      <c r="E294">
        <v>11.4040297570837</v>
      </c>
      <c r="F294">
        <v>0.43821605156839499</v>
      </c>
      <c r="G294">
        <v>0.91436490675350102</v>
      </c>
      <c r="H294">
        <v>6.74650205761316</v>
      </c>
      <c r="I294">
        <v>6.2535842293906798</v>
      </c>
    </row>
    <row r="295" spans="1:9" x14ac:dyDescent="0.25">
      <c r="A295">
        <v>293</v>
      </c>
      <c r="B295">
        <v>92.158513341804294</v>
      </c>
      <c r="C295">
        <v>177.58359133126899</v>
      </c>
      <c r="D295">
        <v>11.811602175293901</v>
      </c>
      <c r="E295">
        <v>5.4744168476994002</v>
      </c>
      <c r="F295">
        <v>0.52428735847421604</v>
      </c>
      <c r="G295">
        <v>0.94728450784378904</v>
      </c>
      <c r="H295">
        <v>8.0420258620689609</v>
      </c>
      <c r="I295">
        <v>3.1396354649366698</v>
      </c>
    </row>
    <row r="296" spans="1:9" x14ac:dyDescent="0.25">
      <c r="A296">
        <v>294</v>
      </c>
      <c r="B296">
        <v>83.277456647398793</v>
      </c>
      <c r="C296">
        <v>153.94933655006</v>
      </c>
      <c r="D296">
        <v>16.854800191195199</v>
      </c>
      <c r="E296">
        <v>14.095139086958399</v>
      </c>
      <c r="F296">
        <v>0.51587587056180495</v>
      </c>
      <c r="G296">
        <v>0.85444297586039397</v>
      </c>
      <c r="H296">
        <v>11.605153782211101</v>
      </c>
      <c r="I296">
        <v>8.9811965811965795</v>
      </c>
    </row>
    <row r="297" spans="1:9" x14ac:dyDescent="0.25">
      <c r="A297">
        <v>295</v>
      </c>
      <c r="B297">
        <v>59.219160813974398</v>
      </c>
      <c r="C297">
        <v>165.443403590944</v>
      </c>
      <c r="D297">
        <v>14.843430912530501</v>
      </c>
      <c r="E297">
        <v>10.084697784226099</v>
      </c>
      <c r="F297">
        <v>0.37720968523130999</v>
      </c>
      <c r="G297">
        <v>0.85686765874522297</v>
      </c>
      <c r="H297">
        <v>8.3647457627118609</v>
      </c>
      <c r="I297">
        <v>6.4262749445676199</v>
      </c>
    </row>
    <row r="298" spans="1:9" x14ac:dyDescent="0.25">
      <c r="A298">
        <v>296</v>
      </c>
      <c r="B298">
        <v>56.6548816088225</v>
      </c>
      <c r="C298">
        <v>208.38262553603499</v>
      </c>
      <c r="D298">
        <v>12.3027254249166</v>
      </c>
      <c r="E298">
        <v>3.8946859981764201</v>
      </c>
      <c r="F298">
        <v>0.40332441422034199</v>
      </c>
      <c r="G298">
        <v>0.96111830958494604</v>
      </c>
      <c r="H298">
        <v>6.7293895531780903</v>
      </c>
      <c r="I298">
        <v>2.78062283737024</v>
      </c>
    </row>
    <row r="299" spans="1:9" x14ac:dyDescent="0.25">
      <c r="A299">
        <v>297</v>
      </c>
      <c r="B299">
        <v>67.185832274459898</v>
      </c>
      <c r="C299">
        <v>184.375262054507</v>
      </c>
      <c r="D299">
        <v>14.625158565365499</v>
      </c>
      <c r="E299">
        <v>6.0788770049992698</v>
      </c>
      <c r="F299">
        <v>0.41810007890607698</v>
      </c>
      <c r="G299">
        <v>0.94865038362768395</v>
      </c>
      <c r="H299">
        <v>8.7755319148936106</v>
      </c>
      <c r="I299">
        <v>3.2138032305433102</v>
      </c>
    </row>
    <row r="300" spans="1:9" x14ac:dyDescent="0.25">
      <c r="A300">
        <v>298</v>
      </c>
      <c r="B300">
        <v>96.710612691465997</v>
      </c>
      <c r="C300">
        <v>179.312949640287</v>
      </c>
      <c r="D300">
        <v>12.3888033137117</v>
      </c>
      <c r="E300">
        <v>4.2647156002167996</v>
      </c>
      <c r="F300">
        <v>0.57518746178174296</v>
      </c>
      <c r="G300">
        <v>0.95073284865724705</v>
      </c>
      <c r="H300">
        <v>8.0682226211849102</v>
      </c>
      <c r="I300">
        <v>3.0761099365750502</v>
      </c>
    </row>
    <row r="301" spans="1:9" x14ac:dyDescent="0.25">
      <c r="A301">
        <v>299</v>
      </c>
      <c r="B301">
        <v>49.526617057813397</v>
      </c>
      <c r="C301">
        <v>167.846343178621</v>
      </c>
      <c r="D301">
        <v>12.5566492488558</v>
      </c>
      <c r="E301">
        <v>5.0812267188173204</v>
      </c>
      <c r="F301">
        <v>0.327778146724714</v>
      </c>
      <c r="G301">
        <v>0.90658918647431697</v>
      </c>
      <c r="H301">
        <v>8.30078125</v>
      </c>
      <c r="I301">
        <v>3.0589872008903698</v>
      </c>
    </row>
    <row r="302" spans="1:9" x14ac:dyDescent="0.25">
      <c r="A302">
        <v>300</v>
      </c>
      <c r="B302">
        <v>62.274198047419802</v>
      </c>
      <c r="C302">
        <v>149.84743988602301</v>
      </c>
      <c r="D302">
        <v>16.0297445217813</v>
      </c>
      <c r="E302">
        <v>4.7601761620397696</v>
      </c>
      <c r="F302">
        <v>0.42537672360827999</v>
      </c>
      <c r="G302">
        <v>0.95684159528854995</v>
      </c>
      <c r="H302">
        <v>8.7437858508604194</v>
      </c>
      <c r="I302">
        <v>3.1180351042525598</v>
      </c>
    </row>
    <row r="303" spans="1:9" x14ac:dyDescent="0.25">
      <c r="A303">
        <v>301</v>
      </c>
      <c r="B303">
        <v>69.141779788838605</v>
      </c>
      <c r="C303">
        <v>168.93583724569601</v>
      </c>
      <c r="D303">
        <v>10.765934496986</v>
      </c>
      <c r="E303">
        <v>3.55646809357044</v>
      </c>
      <c r="F303">
        <v>0.45642649158723902</v>
      </c>
      <c r="G303">
        <v>0.95136316753530503</v>
      </c>
      <c r="H303">
        <v>6.4510288065843602</v>
      </c>
      <c r="I303">
        <v>3.1187578682333101</v>
      </c>
    </row>
    <row r="304" spans="1:9" x14ac:dyDescent="0.25">
      <c r="A304">
        <v>302</v>
      </c>
      <c r="B304">
        <v>60.406148867313902</v>
      </c>
      <c r="C304">
        <v>176.219730089336</v>
      </c>
      <c r="D304">
        <v>9.7354789814280291</v>
      </c>
      <c r="E304">
        <v>5.3006545093838602</v>
      </c>
      <c r="F304">
        <v>0.405320016853084</v>
      </c>
      <c r="G304">
        <v>0.94521600781092996</v>
      </c>
      <c r="H304">
        <v>5.5987730061349597</v>
      </c>
      <c r="I304">
        <v>2.6801661474558598</v>
      </c>
    </row>
    <row r="305" spans="1:9" x14ac:dyDescent="0.25">
      <c r="A305">
        <v>303</v>
      </c>
      <c r="B305">
        <v>62.6293277156988</v>
      </c>
      <c r="C305">
        <v>182.91181208053601</v>
      </c>
      <c r="D305">
        <v>10.2502882389714</v>
      </c>
      <c r="E305">
        <v>5.0149181547573098</v>
      </c>
      <c r="F305">
        <v>0.41869082974001598</v>
      </c>
      <c r="G305">
        <v>0.95340568407130399</v>
      </c>
      <c r="H305">
        <v>5.0261958997722003</v>
      </c>
      <c r="I305">
        <v>3.1495908346972099</v>
      </c>
    </row>
    <row r="306" spans="1:9" x14ac:dyDescent="0.25">
      <c r="A306">
        <v>304</v>
      </c>
      <c r="B306">
        <v>78.551126516464393</v>
      </c>
      <c r="C306">
        <v>139.06498612395899</v>
      </c>
      <c r="D306">
        <v>15.229498791498999</v>
      </c>
      <c r="E306">
        <v>12.364405536043799</v>
      </c>
      <c r="F306">
        <v>0.53550845391885205</v>
      </c>
      <c r="G306">
        <v>0.89980873029802</v>
      </c>
      <c r="H306">
        <v>5.7176199868507496</v>
      </c>
      <c r="I306">
        <v>5.0065944418276001</v>
      </c>
    </row>
    <row r="307" spans="1:9" x14ac:dyDescent="0.25">
      <c r="A307">
        <v>305</v>
      </c>
      <c r="B307">
        <v>64.883632019115893</v>
      </c>
      <c r="C307">
        <v>158.66990055784601</v>
      </c>
      <c r="D307">
        <v>11.1760574517879</v>
      </c>
      <c r="E307">
        <v>5.0236823251098199</v>
      </c>
      <c r="F307">
        <v>0.43619861603119697</v>
      </c>
      <c r="G307">
        <v>0.91490558168802205</v>
      </c>
      <c r="H307">
        <v>8.1021645021645003</v>
      </c>
      <c r="I307">
        <v>3.3375774260151401</v>
      </c>
    </row>
    <row r="308" spans="1:9" x14ac:dyDescent="0.25">
      <c r="A308">
        <v>306</v>
      </c>
      <c r="B308">
        <v>62.014788732394301</v>
      </c>
      <c r="C308">
        <v>193.46359160404199</v>
      </c>
      <c r="D308">
        <v>9.7207375769471795</v>
      </c>
      <c r="E308">
        <v>8.3211428700005694</v>
      </c>
      <c r="F308">
        <v>0.39554341526865999</v>
      </c>
      <c r="G308">
        <v>0.94653987486786295</v>
      </c>
      <c r="H308">
        <v>6.7230662983425402</v>
      </c>
      <c r="I308">
        <v>4.0327602984106301</v>
      </c>
    </row>
    <row r="309" spans="1:9" x14ac:dyDescent="0.25">
      <c r="A309">
        <v>307</v>
      </c>
      <c r="B309">
        <v>55.7024116132053</v>
      </c>
      <c r="C309">
        <v>178.24591460200301</v>
      </c>
      <c r="D309">
        <v>12.7668680928086</v>
      </c>
      <c r="E309">
        <v>11.262661260114101</v>
      </c>
      <c r="F309">
        <v>0.38841660528862498</v>
      </c>
      <c r="G309">
        <v>0.93110638258131695</v>
      </c>
      <c r="H309">
        <v>7.5613287904599602</v>
      </c>
      <c r="I309">
        <v>3.7159090909090899</v>
      </c>
    </row>
    <row r="310" spans="1:9" x14ac:dyDescent="0.25">
      <c r="A310">
        <v>308</v>
      </c>
      <c r="B310">
        <v>64.004663557628206</v>
      </c>
      <c r="C310">
        <v>218.429325984613</v>
      </c>
      <c r="D310">
        <v>14.7461825746621</v>
      </c>
      <c r="E310">
        <v>3.30602692094496</v>
      </c>
      <c r="F310">
        <v>0.46127963015643197</v>
      </c>
      <c r="G310">
        <v>0.97326962772166603</v>
      </c>
      <c r="H310">
        <v>6.7047913446676901</v>
      </c>
      <c r="I310">
        <v>2.4347532116294701</v>
      </c>
    </row>
    <row r="311" spans="1:9" x14ac:dyDescent="0.25">
      <c r="A311">
        <v>309</v>
      </c>
      <c r="B311">
        <v>87.730904611052395</v>
      </c>
      <c r="C311">
        <v>231.30273329652101</v>
      </c>
      <c r="D311">
        <v>12.467935313166301</v>
      </c>
      <c r="E311">
        <v>2.66693110495916</v>
      </c>
      <c r="F311">
        <v>0.46912332218672897</v>
      </c>
      <c r="G311">
        <v>0.98076499185285904</v>
      </c>
      <c r="H311">
        <v>7.1992084432717602</v>
      </c>
      <c r="I311">
        <v>2.0910536779324</v>
      </c>
    </row>
    <row r="312" spans="1:9" x14ac:dyDescent="0.25">
      <c r="A312">
        <v>310</v>
      </c>
      <c r="B312">
        <v>58.984946236559097</v>
      </c>
      <c r="C312">
        <v>178.35866983372901</v>
      </c>
      <c r="D312">
        <v>13.521937144392201</v>
      </c>
      <c r="E312">
        <v>14.9606047084512</v>
      </c>
      <c r="F312">
        <v>0.42345568014234802</v>
      </c>
      <c r="G312">
        <v>0.90128757393543502</v>
      </c>
      <c r="H312">
        <v>8.4226044226044205</v>
      </c>
      <c r="I312">
        <v>6.1170610211706098</v>
      </c>
    </row>
    <row r="313" spans="1:9" x14ac:dyDescent="0.25">
      <c r="A313">
        <v>311</v>
      </c>
      <c r="B313">
        <v>50.018987341772103</v>
      </c>
      <c r="C313">
        <v>119.30377435064899</v>
      </c>
      <c r="D313">
        <v>11.908955261911901</v>
      </c>
      <c r="E313">
        <v>8.8697310337698507</v>
      </c>
      <c r="F313">
        <v>0.36479484072128998</v>
      </c>
      <c r="G313">
        <v>0.88720041362748603</v>
      </c>
      <c r="H313">
        <v>6.6829268292682897</v>
      </c>
      <c r="I313">
        <v>4.8702256944444402</v>
      </c>
    </row>
    <row r="314" spans="1:9" x14ac:dyDescent="0.25">
      <c r="A314">
        <v>312</v>
      </c>
      <c r="B314">
        <v>84.095286146749302</v>
      </c>
      <c r="C314">
        <v>184.13218562874201</v>
      </c>
      <c r="D314">
        <v>10.315954408617401</v>
      </c>
      <c r="E314">
        <v>5.1183344281939398</v>
      </c>
      <c r="F314">
        <v>0.448398038863356</v>
      </c>
      <c r="G314">
        <v>0.94351651667859004</v>
      </c>
      <c r="H314">
        <v>6.0582639714625399</v>
      </c>
      <c r="I314">
        <v>3.0494174367215701</v>
      </c>
    </row>
    <row r="315" spans="1:9" x14ac:dyDescent="0.25">
      <c r="A315">
        <v>313</v>
      </c>
      <c r="B315">
        <v>79.931309325411206</v>
      </c>
      <c r="C315">
        <v>161.54100657398399</v>
      </c>
      <c r="D315">
        <v>9.4841245408290202</v>
      </c>
      <c r="E315">
        <v>5.2226032139209</v>
      </c>
      <c r="F315">
        <v>0.525191932018653</v>
      </c>
      <c r="G315">
        <v>0.94362169911387295</v>
      </c>
      <c r="H315">
        <v>4.4139768097774903</v>
      </c>
      <c r="I315">
        <v>3.4616884926163198</v>
      </c>
    </row>
    <row r="316" spans="1:9" x14ac:dyDescent="0.25">
      <c r="A316">
        <v>314</v>
      </c>
      <c r="B316">
        <v>61.643884220354799</v>
      </c>
      <c r="C316">
        <v>172.83850036049</v>
      </c>
      <c r="D316">
        <v>11.2105216618395</v>
      </c>
      <c r="E316">
        <v>9.8294880311070507</v>
      </c>
      <c r="F316">
        <v>0.39447344472458201</v>
      </c>
      <c r="G316">
        <v>0.91689449562134295</v>
      </c>
      <c r="H316">
        <v>7.1778571428571398</v>
      </c>
      <c r="I316">
        <v>4.3799429270281198</v>
      </c>
    </row>
    <row r="317" spans="1:9" x14ac:dyDescent="0.25">
      <c r="A317">
        <v>315</v>
      </c>
      <c r="B317">
        <v>74.598600247015199</v>
      </c>
      <c r="C317">
        <v>218.540468819106</v>
      </c>
      <c r="D317">
        <v>15.675271466416</v>
      </c>
      <c r="E317">
        <v>6.7236979852356198</v>
      </c>
      <c r="F317">
        <v>0.43092357558958599</v>
      </c>
      <c r="G317">
        <v>0.91877516825295902</v>
      </c>
      <c r="H317">
        <v>13.9381818181818</v>
      </c>
      <c r="I317">
        <v>3.0726196880043002</v>
      </c>
    </row>
    <row r="318" spans="1:9" x14ac:dyDescent="0.25">
      <c r="A318">
        <v>316</v>
      </c>
      <c r="B318">
        <v>61.526017699115002</v>
      </c>
      <c r="C318">
        <v>160.634604576475</v>
      </c>
      <c r="D318">
        <v>12.7131781353275</v>
      </c>
      <c r="E318">
        <v>6.4927225754218103</v>
      </c>
      <c r="F318">
        <v>0.35979498487027201</v>
      </c>
      <c r="G318">
        <v>0.935027844566651</v>
      </c>
      <c r="H318">
        <v>13.4082568807339</v>
      </c>
      <c r="I318">
        <v>3.2709723546234502</v>
      </c>
    </row>
    <row r="319" spans="1:9" x14ac:dyDescent="0.25">
      <c r="A319">
        <v>317</v>
      </c>
      <c r="B319">
        <v>60.1278980891719</v>
      </c>
      <c r="C319">
        <v>153.63342006360199</v>
      </c>
      <c r="D319">
        <v>14.7550168098744</v>
      </c>
      <c r="E319">
        <v>18.046142206102701</v>
      </c>
      <c r="F319">
        <v>0.36412661894628401</v>
      </c>
      <c r="G319">
        <v>0.844953605910717</v>
      </c>
      <c r="H319">
        <v>12.892707460184401</v>
      </c>
      <c r="I319">
        <v>10.779957582184499</v>
      </c>
    </row>
    <row r="320" spans="1:9" x14ac:dyDescent="0.25">
      <c r="A320">
        <v>318</v>
      </c>
      <c r="B320">
        <v>53.140336479277799</v>
      </c>
      <c r="C320">
        <v>168.35038871813401</v>
      </c>
      <c r="D320">
        <v>10.310644927447299</v>
      </c>
      <c r="E320">
        <v>4.9834103134180499</v>
      </c>
      <c r="F320">
        <v>0.34687144497201</v>
      </c>
      <c r="G320">
        <v>0.93659922342659296</v>
      </c>
      <c r="H320">
        <v>9.6266771902130994</v>
      </c>
      <c r="I320">
        <v>2.9035000000000002</v>
      </c>
    </row>
    <row r="321" spans="1:9" x14ac:dyDescent="0.25">
      <c r="A321">
        <v>319</v>
      </c>
      <c r="B321">
        <v>51.600700525393997</v>
      </c>
      <c r="C321">
        <v>128.386479367866</v>
      </c>
      <c r="D321">
        <v>11.4868863315737</v>
      </c>
      <c r="E321">
        <v>5.17012351471298</v>
      </c>
      <c r="F321">
        <v>0.31099833319527997</v>
      </c>
      <c r="G321">
        <v>0.93989182044081498</v>
      </c>
      <c r="H321">
        <v>12.523809523809501</v>
      </c>
      <c r="I321">
        <v>3.6378244746600701</v>
      </c>
    </row>
    <row r="322" spans="1:9" x14ac:dyDescent="0.25">
      <c r="A322">
        <v>320</v>
      </c>
      <c r="B322">
        <v>110.61179577464701</v>
      </c>
      <c r="C322">
        <v>159.53605935127601</v>
      </c>
      <c r="D322">
        <v>17.1071550886141</v>
      </c>
      <c r="E322">
        <v>6.2996470317991502</v>
      </c>
      <c r="F322">
        <v>0.58960861422658295</v>
      </c>
      <c r="G322">
        <v>0.89181508338181903</v>
      </c>
      <c r="H322">
        <v>12.6902654867256</v>
      </c>
      <c r="I322">
        <v>3.6057347670250799</v>
      </c>
    </row>
    <row r="323" spans="1:9" x14ac:dyDescent="0.25">
      <c r="A323">
        <v>321</v>
      </c>
      <c r="B323">
        <v>78.630071599045294</v>
      </c>
      <c r="C323">
        <v>160.39004410838001</v>
      </c>
      <c r="D323">
        <v>16.8741316927287</v>
      </c>
      <c r="E323">
        <v>4.2852915427704596</v>
      </c>
      <c r="F323">
        <v>0.48059742296519797</v>
      </c>
      <c r="G323">
        <v>0.95259868645115597</v>
      </c>
      <c r="H323">
        <v>14.278769841269799</v>
      </c>
      <c r="I323">
        <v>3.7085166968677101</v>
      </c>
    </row>
    <row r="324" spans="1:9" x14ac:dyDescent="0.25">
      <c r="A324">
        <v>322</v>
      </c>
      <c r="B324">
        <v>69.003271537622595</v>
      </c>
      <c r="C324">
        <v>178.75279850746199</v>
      </c>
      <c r="D324">
        <v>18.166812273413498</v>
      </c>
      <c r="E324">
        <v>4.8745447170178497</v>
      </c>
      <c r="F324">
        <v>0.40282086673016398</v>
      </c>
      <c r="G324">
        <v>0.94712747287197996</v>
      </c>
      <c r="H324">
        <v>12.7077100115074</v>
      </c>
      <c r="I324">
        <v>3.0312868949232499</v>
      </c>
    </row>
    <row r="325" spans="1:9" x14ac:dyDescent="0.25">
      <c r="A325">
        <v>323</v>
      </c>
      <c r="B325">
        <v>71.255446795074207</v>
      </c>
      <c r="C325">
        <v>207.744667581389</v>
      </c>
      <c r="D325">
        <v>17.4474749077811</v>
      </c>
      <c r="E325">
        <v>4.7759367121013296</v>
      </c>
      <c r="F325">
        <v>0.420583427059603</v>
      </c>
      <c r="G325">
        <v>0.96554153313924396</v>
      </c>
      <c r="H325">
        <v>11.987792472024401</v>
      </c>
      <c r="I325">
        <v>2.8067860508953801</v>
      </c>
    </row>
    <row r="326" spans="1:9" x14ac:dyDescent="0.25">
      <c r="A326">
        <v>324</v>
      </c>
      <c r="B326">
        <v>70.211191821361297</v>
      </c>
      <c r="C326">
        <v>180.604753736829</v>
      </c>
      <c r="D326">
        <v>17.033834680499201</v>
      </c>
      <c r="E326">
        <v>3.9062923302094301</v>
      </c>
      <c r="F326">
        <v>0.417513909199829</v>
      </c>
      <c r="G326">
        <v>0.954559594422699</v>
      </c>
      <c r="H326">
        <v>13.360522022838399</v>
      </c>
      <c r="I326">
        <v>2.7148135707087602</v>
      </c>
    </row>
    <row r="327" spans="1:9" x14ac:dyDescent="0.25">
      <c r="A327">
        <v>325</v>
      </c>
      <c r="B327">
        <v>80.401557285873196</v>
      </c>
      <c r="C327">
        <v>159.301722614841</v>
      </c>
      <c r="D327">
        <v>19.452080377672399</v>
      </c>
      <c r="E327">
        <v>5.5313590941429398</v>
      </c>
      <c r="F327">
        <v>0.44073665739633899</v>
      </c>
      <c r="G327">
        <v>0.93959408220195095</v>
      </c>
      <c r="H327">
        <v>11.2920454545454</v>
      </c>
      <c r="I327">
        <v>3.7452012383900901</v>
      </c>
    </row>
    <row r="328" spans="1:9" x14ac:dyDescent="0.25">
      <c r="A328">
        <v>326</v>
      </c>
      <c r="B328">
        <v>60.397416020671798</v>
      </c>
      <c r="C328">
        <v>181.22708567153001</v>
      </c>
      <c r="D328">
        <v>12.0206623807677</v>
      </c>
      <c r="E328">
        <v>9.1267793680268401</v>
      </c>
      <c r="F328">
        <v>0.36237916546736298</v>
      </c>
      <c r="G328">
        <v>0.94351513638968498</v>
      </c>
      <c r="H328">
        <v>11.5445116681071</v>
      </c>
      <c r="I328">
        <v>4.4592136150234696</v>
      </c>
    </row>
    <row r="329" spans="1:9" x14ac:dyDescent="0.25">
      <c r="A329">
        <v>327</v>
      </c>
      <c r="B329">
        <v>58.977755308392297</v>
      </c>
      <c r="C329">
        <v>162.91512605042001</v>
      </c>
      <c r="D329">
        <v>15.446653382683101</v>
      </c>
      <c r="E329">
        <v>17.153298620251999</v>
      </c>
      <c r="F329">
        <v>0.332151437858964</v>
      </c>
      <c r="G329">
        <v>0.78534595867222301</v>
      </c>
      <c r="H329">
        <v>18.271137026239</v>
      </c>
      <c r="I329">
        <v>5.9755434782608603</v>
      </c>
    </row>
    <row r="330" spans="1:9" x14ac:dyDescent="0.25">
      <c r="A330">
        <v>328</v>
      </c>
      <c r="B330">
        <v>50.9472849782005</v>
      </c>
      <c r="C330">
        <v>135.48795036984001</v>
      </c>
      <c r="D330">
        <v>15.3531552877502</v>
      </c>
      <c r="E330">
        <v>4.5626982783763097</v>
      </c>
      <c r="F330">
        <v>0.32924764064574902</v>
      </c>
      <c r="G330">
        <v>0.94130654039177497</v>
      </c>
      <c r="H330">
        <v>15.0831325301204</v>
      </c>
      <c r="I330">
        <v>3.7444208289054099</v>
      </c>
    </row>
    <row r="331" spans="1:9" x14ac:dyDescent="0.25">
      <c r="A331">
        <v>329</v>
      </c>
      <c r="B331">
        <v>61.398178807946998</v>
      </c>
      <c r="C331">
        <v>115.425481798715</v>
      </c>
      <c r="D331">
        <v>12.2116569809212</v>
      </c>
      <c r="E331">
        <v>11.0251956691493</v>
      </c>
      <c r="F331">
        <v>0.44656589779341499</v>
      </c>
      <c r="G331">
        <v>0.88695922665094995</v>
      </c>
      <c r="H331">
        <v>11.1913875598086</v>
      </c>
      <c r="I331">
        <v>5.8708981001727096</v>
      </c>
    </row>
    <row r="332" spans="1:9" x14ac:dyDescent="0.25">
      <c r="A332">
        <v>330</v>
      </c>
      <c r="B332">
        <v>52.203119814138702</v>
      </c>
      <c r="C332">
        <v>152.56972999752199</v>
      </c>
      <c r="D332">
        <v>13.9335544574491</v>
      </c>
      <c r="E332">
        <v>7.182924681966</v>
      </c>
      <c r="F332">
        <v>0.30798492953693302</v>
      </c>
      <c r="G332">
        <v>0.90541052666616595</v>
      </c>
      <c r="H332">
        <v>18.258902791145299</v>
      </c>
      <c r="I332">
        <v>4.4672770430654403</v>
      </c>
    </row>
    <row r="333" spans="1:9" x14ac:dyDescent="0.25">
      <c r="A333">
        <v>331</v>
      </c>
      <c r="B333">
        <v>71.776083467094693</v>
      </c>
      <c r="C333">
        <v>172.470480484711</v>
      </c>
      <c r="D333">
        <v>14.291840678107899</v>
      </c>
      <c r="E333">
        <v>4.6735936816051202</v>
      </c>
      <c r="F333">
        <v>0.41813190484650198</v>
      </c>
      <c r="G333">
        <v>0.94065660174044097</v>
      </c>
      <c r="H333">
        <v>12.9642201834862</v>
      </c>
      <c r="I333">
        <v>3.2184845395854502</v>
      </c>
    </row>
    <row r="334" spans="1:9" x14ac:dyDescent="0.25">
      <c r="A334">
        <v>332</v>
      </c>
      <c r="B334">
        <v>50.195595175668501</v>
      </c>
      <c r="C334">
        <v>197.47219783435699</v>
      </c>
      <c r="D334">
        <v>11.523443262531799</v>
      </c>
      <c r="E334">
        <v>3.55555469808594</v>
      </c>
      <c r="F334">
        <v>0.30560203388287399</v>
      </c>
      <c r="G334">
        <v>0.95715971992857896</v>
      </c>
      <c r="H334">
        <v>12.716417910447699</v>
      </c>
      <c r="I334">
        <v>2.4732563115104802</v>
      </c>
    </row>
    <row r="335" spans="1:9" x14ac:dyDescent="0.25">
      <c r="A335">
        <v>333</v>
      </c>
      <c r="B335">
        <v>94.521772056039296</v>
      </c>
      <c r="C335">
        <v>163.78323353293399</v>
      </c>
      <c r="D335">
        <v>16.2096146938188</v>
      </c>
      <c r="E335">
        <v>15.9486212971777</v>
      </c>
      <c r="F335">
        <v>0.53815817389048404</v>
      </c>
      <c r="G335">
        <v>0.860208302998825</v>
      </c>
      <c r="H335">
        <v>11.597046413502101</v>
      </c>
      <c r="I335">
        <v>8.9564209550301292</v>
      </c>
    </row>
    <row r="336" spans="1:9" x14ac:dyDescent="0.25">
      <c r="A336">
        <v>334</v>
      </c>
      <c r="B336">
        <v>56.249861188228699</v>
      </c>
      <c r="C336">
        <v>170.44632343730399</v>
      </c>
      <c r="D336">
        <v>14.3227949633081</v>
      </c>
      <c r="E336">
        <v>5.8926973406285299</v>
      </c>
      <c r="F336">
        <v>0.33506893707895102</v>
      </c>
      <c r="G336">
        <v>0.95734463601433195</v>
      </c>
      <c r="H336">
        <v>16.909370199692699</v>
      </c>
      <c r="I336">
        <v>3.1545963000143402</v>
      </c>
    </row>
    <row r="337" spans="1:9" x14ac:dyDescent="0.25">
      <c r="A337">
        <v>335</v>
      </c>
      <c r="B337">
        <v>48.042191676212298</v>
      </c>
      <c r="C337">
        <v>162.45351704133401</v>
      </c>
      <c r="D337">
        <v>10.7726131238676</v>
      </c>
      <c r="E337">
        <v>7.1657558487225996</v>
      </c>
      <c r="F337">
        <v>0.308934706622013</v>
      </c>
      <c r="G337">
        <v>0.91711230373591901</v>
      </c>
      <c r="H337">
        <v>10.8117647058823</v>
      </c>
      <c r="I337">
        <v>4.8309572301425598</v>
      </c>
    </row>
    <row r="338" spans="1:9" x14ac:dyDescent="0.25">
      <c r="A338">
        <v>336</v>
      </c>
      <c r="B338">
        <v>50.374575118966597</v>
      </c>
      <c r="C338">
        <v>153.609493418428</v>
      </c>
      <c r="D338">
        <v>11.8130292833543</v>
      </c>
      <c r="E338">
        <v>18.6888819771515</v>
      </c>
      <c r="F338">
        <v>0.32069816612584601</v>
      </c>
      <c r="G338">
        <v>0.85099243411418701</v>
      </c>
      <c r="H338">
        <v>8.1622073578595309</v>
      </c>
      <c r="I338">
        <v>8.2085714285714193</v>
      </c>
    </row>
    <row r="339" spans="1:9" x14ac:dyDescent="0.25">
      <c r="A339">
        <v>337</v>
      </c>
      <c r="B339">
        <v>52.0612548319952</v>
      </c>
      <c r="C339">
        <v>148.47875122588999</v>
      </c>
      <c r="D339">
        <v>14.620640295818401</v>
      </c>
      <c r="E339">
        <v>5.9570043006981601</v>
      </c>
      <c r="F339">
        <v>0.317286094594531</v>
      </c>
      <c r="G339">
        <v>0.88652108906713001</v>
      </c>
      <c r="H339">
        <v>12.690029615004899</v>
      </c>
      <c r="I339">
        <v>3.5350236355822902</v>
      </c>
    </row>
    <row r="340" spans="1:9" x14ac:dyDescent="0.25">
      <c r="A340">
        <v>338</v>
      </c>
      <c r="B340">
        <v>77.012913223140501</v>
      </c>
      <c r="C340">
        <v>195.818624044475</v>
      </c>
      <c r="D340">
        <v>14.177677811429501</v>
      </c>
      <c r="E340">
        <v>13.8683791214007</v>
      </c>
      <c r="F340">
        <v>0.44157746675206599</v>
      </c>
      <c r="G340">
        <v>0.90543743891532802</v>
      </c>
      <c r="H340">
        <v>10.886572143452801</v>
      </c>
      <c r="I340">
        <v>6.1823979591836702</v>
      </c>
    </row>
    <row r="341" spans="1:9" x14ac:dyDescent="0.25">
      <c r="A341">
        <v>339</v>
      </c>
      <c r="B341">
        <v>75.157499999999999</v>
      </c>
      <c r="C341">
        <v>189.92070484581399</v>
      </c>
      <c r="D341">
        <v>15.4313542422562</v>
      </c>
      <c r="E341">
        <v>5.7595120915370002</v>
      </c>
      <c r="F341">
        <v>0.454658306062731</v>
      </c>
      <c r="G341">
        <v>0.94804372010730398</v>
      </c>
      <c r="H341">
        <v>10.2724913494809</v>
      </c>
      <c r="I341">
        <v>3.6057692307692299</v>
      </c>
    </row>
    <row r="342" spans="1:9" x14ac:dyDescent="0.25">
      <c r="A342">
        <v>340</v>
      </c>
      <c r="B342">
        <v>92.776726584673597</v>
      </c>
      <c r="C342">
        <v>203.64705882352899</v>
      </c>
      <c r="D342">
        <v>28.514885280632399</v>
      </c>
      <c r="E342">
        <v>5.0844431463257802</v>
      </c>
      <c r="F342">
        <v>0.48932709393563201</v>
      </c>
      <c r="G342">
        <v>0.95361873696670596</v>
      </c>
      <c r="H342">
        <v>23.611670020120702</v>
      </c>
      <c r="I342">
        <v>3.47873194221508</v>
      </c>
    </row>
    <row r="343" spans="1:9" x14ac:dyDescent="0.25">
      <c r="A343">
        <v>341</v>
      </c>
      <c r="B343">
        <v>114.12416555407199</v>
      </c>
      <c r="C343">
        <v>187.14661492022401</v>
      </c>
      <c r="D343">
        <v>31.987052049275</v>
      </c>
      <c r="E343">
        <v>4.0334228333964797</v>
      </c>
      <c r="F343">
        <v>0.59008703512612104</v>
      </c>
      <c r="G343">
        <v>0.94449534981512395</v>
      </c>
      <c r="H343">
        <v>27.810389610389599</v>
      </c>
      <c r="I343">
        <v>2.68857356235997</v>
      </c>
    </row>
    <row r="344" spans="1:9" x14ac:dyDescent="0.25">
      <c r="A344">
        <v>342</v>
      </c>
      <c r="B344">
        <v>97.516074450084602</v>
      </c>
      <c r="C344">
        <v>171.31402439024299</v>
      </c>
      <c r="D344">
        <v>30.049749986789699</v>
      </c>
      <c r="E344">
        <v>9.3622682181780608</v>
      </c>
      <c r="F344">
        <v>0.51405312558224903</v>
      </c>
      <c r="G344">
        <v>0.93291148010881297</v>
      </c>
      <c r="H344">
        <v>23.1242718446601</v>
      </c>
      <c r="I344">
        <v>4.9690529455630097</v>
      </c>
    </row>
    <row r="345" spans="1:9" x14ac:dyDescent="0.25">
      <c r="A345">
        <v>343</v>
      </c>
      <c r="B345">
        <v>129.125763125763</v>
      </c>
      <c r="C345">
        <v>113.223917589652</v>
      </c>
      <c r="D345">
        <v>35.358896799866301</v>
      </c>
      <c r="E345">
        <v>7.7588731550645296</v>
      </c>
      <c r="F345">
        <v>0.68931252008325195</v>
      </c>
      <c r="G345">
        <v>0.85514205151141698</v>
      </c>
      <c r="H345">
        <v>20.3855421686747</v>
      </c>
      <c r="I345">
        <v>6.23797979797979</v>
      </c>
    </row>
    <row r="346" spans="1:9" x14ac:dyDescent="0.25">
      <c r="A346">
        <v>344</v>
      </c>
      <c r="B346">
        <v>105.081808396124</v>
      </c>
      <c r="C346">
        <v>175.260925600468</v>
      </c>
      <c r="D346">
        <v>38.075809352799197</v>
      </c>
      <c r="E346">
        <v>8.6169131021728997</v>
      </c>
      <c r="F346">
        <v>0.57212761586613503</v>
      </c>
      <c r="G346">
        <v>0.90070659433901001</v>
      </c>
      <c r="H346">
        <v>27.838912133891199</v>
      </c>
      <c r="I346">
        <v>3.8150124510850199</v>
      </c>
    </row>
    <row r="347" spans="1:9" x14ac:dyDescent="0.25">
      <c r="A347">
        <v>345</v>
      </c>
      <c r="B347">
        <v>86.259418729817</v>
      </c>
      <c r="C347">
        <v>171.71068144305499</v>
      </c>
      <c r="D347">
        <v>30.432131341090301</v>
      </c>
      <c r="E347">
        <v>11.937292003426</v>
      </c>
      <c r="F347">
        <v>0.48582230064065401</v>
      </c>
      <c r="G347">
        <v>0.92390224726956105</v>
      </c>
      <c r="H347">
        <v>27.107066381156301</v>
      </c>
      <c r="I347">
        <v>3.1058064516128998</v>
      </c>
    </row>
    <row r="348" spans="1:9" x14ac:dyDescent="0.25">
      <c r="A348">
        <v>346</v>
      </c>
      <c r="B348">
        <v>98.557392102846606</v>
      </c>
      <c r="C348">
        <v>167.62575670221901</v>
      </c>
      <c r="D348">
        <v>28.5234854499992</v>
      </c>
      <c r="E348">
        <v>5.5633330076086196</v>
      </c>
      <c r="F348">
        <v>0.501082254764595</v>
      </c>
      <c r="G348">
        <v>0.91133471722308301</v>
      </c>
      <c r="H348">
        <v>23.8582834331337</v>
      </c>
      <c r="I348">
        <v>3.6330422794117601</v>
      </c>
    </row>
    <row r="349" spans="1:9" x14ac:dyDescent="0.25">
      <c r="A349">
        <v>347</v>
      </c>
      <c r="B349">
        <v>53.2130957889865</v>
      </c>
      <c r="C349">
        <v>166.60210341805401</v>
      </c>
      <c r="D349">
        <v>10.110275111799201</v>
      </c>
      <c r="E349">
        <v>3.5215970737434099</v>
      </c>
      <c r="F349">
        <v>0.34253597577912498</v>
      </c>
      <c r="G349">
        <v>0.95371012237255903</v>
      </c>
      <c r="H349">
        <v>9.9553805774278192</v>
      </c>
      <c r="I349">
        <v>2.7511717085641201</v>
      </c>
    </row>
    <row r="350" spans="1:9" x14ac:dyDescent="0.25">
      <c r="A350">
        <v>348</v>
      </c>
      <c r="B350">
        <v>54.117987275882001</v>
      </c>
      <c r="C350">
        <v>176.38891930362399</v>
      </c>
      <c r="D350">
        <v>10.2567745934178</v>
      </c>
      <c r="E350">
        <v>3.6185187192877399</v>
      </c>
      <c r="F350">
        <v>0.35730444275130402</v>
      </c>
      <c r="G350">
        <v>0.94904412894102597</v>
      </c>
      <c r="H350">
        <v>10.669090909090899</v>
      </c>
      <c r="I350">
        <v>2.9058979456593699</v>
      </c>
    </row>
    <row r="351" spans="1:9" x14ac:dyDescent="0.25">
      <c r="A351">
        <v>349</v>
      </c>
      <c r="B351">
        <v>46.952784503631896</v>
      </c>
      <c r="C351">
        <v>199.206698784124</v>
      </c>
      <c r="D351">
        <v>10.2933294228334</v>
      </c>
      <c r="E351">
        <v>2.31082932845541</v>
      </c>
      <c r="F351">
        <v>0.30494539217119698</v>
      </c>
      <c r="G351">
        <v>0.97003508894927104</v>
      </c>
      <c r="H351">
        <v>12.1748071979434</v>
      </c>
      <c r="I351">
        <v>2.1867816091954002</v>
      </c>
    </row>
    <row r="352" spans="1:9" x14ac:dyDescent="0.25">
      <c r="A352">
        <v>350</v>
      </c>
      <c r="B352">
        <v>61.024754153950397</v>
      </c>
      <c r="C352">
        <v>171.255281059792</v>
      </c>
      <c r="D352">
        <v>13.150061120618799</v>
      </c>
      <c r="E352">
        <v>9.7101934584850493</v>
      </c>
      <c r="F352">
        <v>0.35166013290752002</v>
      </c>
      <c r="G352">
        <v>0.909108676751608</v>
      </c>
      <c r="H352">
        <v>13.388821385176101</v>
      </c>
      <c r="I352">
        <v>4.7704142011834296</v>
      </c>
    </row>
    <row r="353" spans="1:9" x14ac:dyDescent="0.25">
      <c r="A353">
        <v>351</v>
      </c>
      <c r="B353">
        <v>58.322224626704099</v>
      </c>
      <c r="C353">
        <v>149.53515625</v>
      </c>
      <c r="D353">
        <v>12.691137298254301</v>
      </c>
      <c r="E353">
        <v>10.4603760526611</v>
      </c>
      <c r="F353">
        <v>0.34881898722462401</v>
      </c>
      <c r="G353">
        <v>0.89800244276782204</v>
      </c>
      <c r="H353">
        <v>11.3032</v>
      </c>
      <c r="I353">
        <v>5.8533772652388798</v>
      </c>
    </row>
    <row r="354" spans="1:9" x14ac:dyDescent="0.25">
      <c r="A354">
        <v>352</v>
      </c>
      <c r="B354">
        <v>58.130562706877498</v>
      </c>
      <c r="C354">
        <v>139.44874835309599</v>
      </c>
      <c r="D354">
        <v>11.684976354016101</v>
      </c>
      <c r="E354">
        <v>13.904784264511299</v>
      </c>
      <c r="F354">
        <v>0.32935679048744199</v>
      </c>
      <c r="G354">
        <v>0.85647078382247099</v>
      </c>
      <c r="H354">
        <v>16.790897908979002</v>
      </c>
      <c r="I354">
        <v>8.1321695760598498</v>
      </c>
    </row>
    <row r="355" spans="1:9" x14ac:dyDescent="0.25">
      <c r="A355">
        <v>353</v>
      </c>
      <c r="B355">
        <v>68.920751633986896</v>
      </c>
      <c r="C355">
        <v>183.86452479843601</v>
      </c>
      <c r="D355">
        <v>12.1697656847068</v>
      </c>
      <c r="E355">
        <v>4.7980312712940796</v>
      </c>
      <c r="F355">
        <v>0.37444205738925401</v>
      </c>
      <c r="G355">
        <v>0.95329071674518295</v>
      </c>
      <c r="H355">
        <v>15.5416666666666</v>
      </c>
      <c r="I355">
        <v>3.47312430011198</v>
      </c>
    </row>
    <row r="356" spans="1:9" x14ac:dyDescent="0.25">
      <c r="A356">
        <v>354</v>
      </c>
      <c r="B356">
        <v>76.308778120864503</v>
      </c>
      <c r="C356">
        <v>186.633718689788</v>
      </c>
      <c r="D356">
        <v>16.3455444060464</v>
      </c>
      <c r="E356">
        <v>9.2481805660430396</v>
      </c>
      <c r="F356">
        <v>0.40568300986837602</v>
      </c>
      <c r="G356">
        <v>0.89883808597585901</v>
      </c>
      <c r="H356">
        <v>16.4673629242819</v>
      </c>
      <c r="I356">
        <v>6.3167181296868096</v>
      </c>
    </row>
    <row r="357" spans="1:9" x14ac:dyDescent="0.25">
      <c r="A357">
        <v>355</v>
      </c>
      <c r="B357">
        <v>54.791795561533199</v>
      </c>
      <c r="C357">
        <v>167.68542415908601</v>
      </c>
      <c r="D357">
        <v>8.4169082360509702</v>
      </c>
      <c r="E357">
        <v>5.3482203366726502</v>
      </c>
      <c r="F357">
        <v>0.34565085928207301</v>
      </c>
      <c r="G357">
        <v>0.92345746559139996</v>
      </c>
      <c r="H357">
        <v>9.3713513513513504</v>
      </c>
      <c r="I357">
        <v>3.1739326857917298</v>
      </c>
    </row>
    <row r="358" spans="1:9" x14ac:dyDescent="0.25">
      <c r="A358">
        <v>356</v>
      </c>
      <c r="B358">
        <v>47.031968967362197</v>
      </c>
      <c r="C358">
        <v>180.25604932526701</v>
      </c>
      <c r="D358">
        <v>8.6395428910685492</v>
      </c>
      <c r="E358">
        <v>8.2059308149176005</v>
      </c>
      <c r="F358">
        <v>0.32512647868115901</v>
      </c>
      <c r="G358">
        <v>0.93422571304272095</v>
      </c>
      <c r="H358">
        <v>9.8798866855523997</v>
      </c>
      <c r="I358">
        <v>3.4316181448882799</v>
      </c>
    </row>
    <row r="359" spans="1:9" x14ac:dyDescent="0.25">
      <c r="A359">
        <v>357</v>
      </c>
      <c r="B359">
        <v>50.243524096385499</v>
      </c>
      <c r="C359">
        <v>180.771217011581</v>
      </c>
      <c r="D359">
        <v>8.9259606949466495</v>
      </c>
      <c r="E359">
        <v>9.2443294006527097</v>
      </c>
      <c r="F359">
        <v>0.310377816349097</v>
      </c>
      <c r="G359">
        <v>0.89561110614357098</v>
      </c>
      <c r="H359">
        <v>10.4648910411622</v>
      </c>
      <c r="I359">
        <v>5.6364425162689802</v>
      </c>
    </row>
    <row r="360" spans="1:9" x14ac:dyDescent="0.25">
      <c r="A360">
        <v>358</v>
      </c>
      <c r="B360">
        <v>47.543656607090497</v>
      </c>
      <c r="C360">
        <v>150.41951515151499</v>
      </c>
      <c r="D360">
        <v>7.4950270683051796</v>
      </c>
      <c r="E360">
        <v>2.8594353767855698</v>
      </c>
      <c r="F360">
        <v>0.290033199375482</v>
      </c>
      <c r="G360">
        <v>0.97476260842628304</v>
      </c>
      <c r="H360">
        <v>9.7035236938031595</v>
      </c>
      <c r="I360">
        <v>2.5639440286365098</v>
      </c>
    </row>
    <row r="361" spans="1:9" x14ac:dyDescent="0.25">
      <c r="A361">
        <v>359</v>
      </c>
      <c r="B361">
        <v>47.780456490727502</v>
      </c>
      <c r="C361">
        <v>186.24516466283299</v>
      </c>
      <c r="D361">
        <v>7.6718460278426903</v>
      </c>
      <c r="E361">
        <v>3.3411231504537899</v>
      </c>
      <c r="F361">
        <v>0.29357952470391002</v>
      </c>
      <c r="G361">
        <v>0.96610576819095195</v>
      </c>
      <c r="H361">
        <v>11.838412880966001</v>
      </c>
      <c r="I361">
        <v>2.6826533790096501</v>
      </c>
    </row>
    <row r="362" spans="1:9" x14ac:dyDescent="0.25">
      <c r="A362">
        <v>360</v>
      </c>
      <c r="B362">
        <v>51.6774315391879</v>
      </c>
      <c r="C362">
        <v>131.123820099944</v>
      </c>
      <c r="D362">
        <v>9.5988574732158103</v>
      </c>
      <c r="E362">
        <v>5.1476472428121003</v>
      </c>
      <c r="F362">
        <v>0.29609099507863201</v>
      </c>
      <c r="G362">
        <v>0.94182361232355105</v>
      </c>
      <c r="H362">
        <v>12.300222386953299</v>
      </c>
      <c r="I362">
        <v>4.23967391304347</v>
      </c>
    </row>
    <row r="363" spans="1:9" x14ac:dyDescent="0.25">
      <c r="A363">
        <v>361</v>
      </c>
      <c r="B363">
        <v>51.637500000000003</v>
      </c>
      <c r="C363">
        <v>173.79430582213601</v>
      </c>
      <c r="D363">
        <v>11.601277099326801</v>
      </c>
      <c r="E363">
        <v>5.4803183777328099</v>
      </c>
      <c r="F363">
        <v>0.310681878818095</v>
      </c>
      <c r="G363">
        <v>0.89740670764858899</v>
      </c>
      <c r="H363">
        <v>11.678998911860701</v>
      </c>
      <c r="I363">
        <v>2.5131874298540899</v>
      </c>
    </row>
    <row r="364" spans="1:9" x14ac:dyDescent="0.25">
      <c r="A364">
        <v>362</v>
      </c>
      <c r="B364">
        <v>52.069180430040497</v>
      </c>
      <c r="C364">
        <v>156.107424640906</v>
      </c>
      <c r="D364">
        <v>10.561128683067301</v>
      </c>
      <c r="E364">
        <v>7.1906349607048003</v>
      </c>
      <c r="F364">
        <v>0.33051242921886498</v>
      </c>
      <c r="G364">
        <v>0.88555063573030102</v>
      </c>
      <c r="H364">
        <v>10.2874692874692</v>
      </c>
      <c r="I364">
        <v>5.7334337349397497</v>
      </c>
    </row>
    <row r="365" spans="1:9" x14ac:dyDescent="0.25">
      <c r="A365">
        <v>363</v>
      </c>
      <c r="B365">
        <v>78.224612962476996</v>
      </c>
      <c r="C365">
        <v>168.809197860962</v>
      </c>
      <c r="D365">
        <v>16.873288955143501</v>
      </c>
      <c r="E365">
        <v>12.203162599565699</v>
      </c>
      <c r="F365">
        <v>0.46075929055769399</v>
      </c>
      <c r="G365">
        <v>0.86864333405574401</v>
      </c>
      <c r="H365">
        <v>12.5831111111111</v>
      </c>
      <c r="I365">
        <v>8.0004593477262294</v>
      </c>
    </row>
    <row r="366" spans="1:9" x14ac:dyDescent="0.25">
      <c r="A366">
        <v>364</v>
      </c>
      <c r="B366">
        <v>58.084090083545199</v>
      </c>
      <c r="C366">
        <v>160.905408712677</v>
      </c>
      <c r="D366">
        <v>11.669003793221201</v>
      </c>
      <c r="E366">
        <v>5.23278335605041</v>
      </c>
      <c r="F366">
        <v>0.35348148907372101</v>
      </c>
      <c r="G366">
        <v>0.90565853218360204</v>
      </c>
      <c r="H366">
        <v>7.7508871540099298</v>
      </c>
      <c r="I366">
        <v>3.1841317365269401</v>
      </c>
    </row>
    <row r="367" spans="1:9" x14ac:dyDescent="0.25">
      <c r="A367">
        <v>365</v>
      </c>
      <c r="B367">
        <v>67.450964842717397</v>
      </c>
      <c r="C367">
        <v>152.40308612816801</v>
      </c>
      <c r="D367">
        <v>12.5815621255464</v>
      </c>
      <c r="E367">
        <v>5.2549561899824102</v>
      </c>
      <c r="F367">
        <v>0.380348945018047</v>
      </c>
      <c r="G367">
        <v>0.93823810050094802</v>
      </c>
      <c r="H367">
        <v>8.2984189723320103</v>
      </c>
      <c r="I367">
        <v>3.4406543682561699</v>
      </c>
    </row>
    <row r="368" spans="1:9" x14ac:dyDescent="0.25">
      <c r="A368">
        <v>366</v>
      </c>
      <c r="B368">
        <v>76.147582697201003</v>
      </c>
      <c r="C368">
        <v>172.976479235575</v>
      </c>
      <c r="D368">
        <v>20.859827847342501</v>
      </c>
      <c r="E368">
        <v>8.6299542157063591</v>
      </c>
      <c r="F368">
        <v>0.41584338651252301</v>
      </c>
      <c r="G368">
        <v>0.902161581147781</v>
      </c>
      <c r="H368">
        <v>9.7435897435897392</v>
      </c>
      <c r="I368">
        <v>4.5428317798490898</v>
      </c>
    </row>
    <row r="369" spans="1:9" x14ac:dyDescent="0.25">
      <c r="A369">
        <v>367</v>
      </c>
      <c r="B369">
        <v>62.0385395537525</v>
      </c>
      <c r="C369">
        <v>196.32032552211001</v>
      </c>
      <c r="D369">
        <v>17.094930493483599</v>
      </c>
      <c r="E369">
        <v>3.6825244099572498</v>
      </c>
      <c r="F369">
        <v>0.39589341544810802</v>
      </c>
      <c r="G369">
        <v>0.96719459691314302</v>
      </c>
      <c r="H369">
        <v>19.498871331828401</v>
      </c>
      <c r="I369">
        <v>2.5405405405405399</v>
      </c>
    </row>
    <row r="370" spans="1:9" x14ac:dyDescent="0.25">
      <c r="A370">
        <v>368</v>
      </c>
      <c r="B370">
        <v>50.2351301115241</v>
      </c>
      <c r="C370">
        <v>170.22216459197699</v>
      </c>
      <c r="D370">
        <v>12.1246627240786</v>
      </c>
      <c r="E370">
        <v>4.6036457698237303</v>
      </c>
      <c r="F370">
        <v>0.338496590342446</v>
      </c>
      <c r="G370">
        <v>0.93050741703289097</v>
      </c>
      <c r="H370">
        <v>12.8687106918239</v>
      </c>
      <c r="I370">
        <v>2.8427019367028801</v>
      </c>
    </row>
    <row r="371" spans="1:9" x14ac:dyDescent="0.25">
      <c r="A371">
        <v>369</v>
      </c>
      <c r="B371">
        <v>73.005225830533703</v>
      </c>
      <c r="C371">
        <v>183.32232159153099</v>
      </c>
      <c r="D371">
        <v>13.089748585952201</v>
      </c>
      <c r="E371">
        <v>7.6765320306137399</v>
      </c>
      <c r="F371">
        <v>0.49242778185883801</v>
      </c>
      <c r="G371">
        <v>0.94073293963809901</v>
      </c>
      <c r="H371">
        <v>14.912632821723699</v>
      </c>
      <c r="I371">
        <v>3.7331007413868198</v>
      </c>
    </row>
    <row r="372" spans="1:9" x14ac:dyDescent="0.25">
      <c r="A372">
        <v>370</v>
      </c>
      <c r="B372">
        <v>57.703437660338601</v>
      </c>
      <c r="C372">
        <v>206.82174961631199</v>
      </c>
      <c r="D372">
        <v>14.522387433597499</v>
      </c>
      <c r="E372">
        <v>5.9777061967173903</v>
      </c>
      <c r="F372">
        <v>0.40393321167604901</v>
      </c>
      <c r="G372">
        <v>0.95762588612606603</v>
      </c>
      <c r="H372">
        <v>12.082666666666601</v>
      </c>
      <c r="I372">
        <v>2.9444147514697998</v>
      </c>
    </row>
    <row r="373" spans="1:9" x14ac:dyDescent="0.25">
      <c r="A373">
        <v>371</v>
      </c>
      <c r="B373">
        <v>65.882136894824697</v>
      </c>
      <c r="C373">
        <v>186.385225582548</v>
      </c>
      <c r="D373">
        <v>18.177215133916</v>
      </c>
      <c r="E373">
        <v>11.6580418044983</v>
      </c>
      <c r="F373">
        <v>0.43874906472962899</v>
      </c>
      <c r="G373">
        <v>0.91952047987744501</v>
      </c>
      <c r="H373">
        <v>14.321608040200999</v>
      </c>
      <c r="I373">
        <v>4.3606286186931298</v>
      </c>
    </row>
    <row r="374" spans="1:9" x14ac:dyDescent="0.25">
      <c r="A374">
        <v>372</v>
      </c>
      <c r="B374">
        <v>52.368146214099198</v>
      </c>
      <c r="C374">
        <v>122.98703762251</v>
      </c>
      <c r="D374">
        <v>13.0816168010707</v>
      </c>
      <c r="E374">
        <v>5.4257692573199003</v>
      </c>
      <c r="F374">
        <v>0.333461257725225</v>
      </c>
      <c r="G374">
        <v>0.92917949565464497</v>
      </c>
      <c r="H374">
        <v>11.425414364640799</v>
      </c>
      <c r="I374">
        <v>4.3208456973293696</v>
      </c>
    </row>
    <row r="375" spans="1:9" x14ac:dyDescent="0.25">
      <c r="A375">
        <v>373</v>
      </c>
      <c r="B375">
        <v>88.7512365434972</v>
      </c>
      <c r="C375">
        <v>164.117886178861</v>
      </c>
      <c r="D375">
        <v>16.3712414458385</v>
      </c>
      <c r="E375">
        <v>4.6419122634211298</v>
      </c>
      <c r="F375">
        <v>0.50482062983492704</v>
      </c>
      <c r="G375">
        <v>0.90942785517198299</v>
      </c>
      <c r="H375">
        <v>12.1224289911851</v>
      </c>
      <c r="I375">
        <v>3.1228915662650598</v>
      </c>
    </row>
    <row r="376" spans="1:9" x14ac:dyDescent="0.25">
      <c r="A376">
        <v>374</v>
      </c>
      <c r="B376">
        <v>81.180451127819495</v>
      </c>
      <c r="C376">
        <v>177.85477364410499</v>
      </c>
      <c r="D376">
        <v>16.111096715942899</v>
      </c>
      <c r="E376">
        <v>8.4918540517150802</v>
      </c>
      <c r="F376">
        <v>0.46109098748974198</v>
      </c>
      <c r="G376">
        <v>0.92573324948483104</v>
      </c>
      <c r="H376">
        <v>12.014723926380301</v>
      </c>
      <c r="I376">
        <v>4.5056848944233803</v>
      </c>
    </row>
    <row r="377" spans="1:9" x14ac:dyDescent="0.25">
      <c r="A377">
        <v>375</v>
      </c>
      <c r="B377">
        <v>64.931670563782802</v>
      </c>
      <c r="C377">
        <v>192.169436997319</v>
      </c>
      <c r="D377">
        <v>12.3809690340226</v>
      </c>
      <c r="E377">
        <v>3.2769614112062202</v>
      </c>
      <c r="F377">
        <v>0.38300659717105701</v>
      </c>
      <c r="G377">
        <v>0.96348536869082801</v>
      </c>
      <c r="H377">
        <v>14.872193436960201</v>
      </c>
      <c r="I377">
        <v>2.4546017973349801</v>
      </c>
    </row>
    <row r="378" spans="1:9" x14ac:dyDescent="0.25">
      <c r="A378">
        <v>376</v>
      </c>
      <c r="B378">
        <v>61.939084507042203</v>
      </c>
      <c r="C378">
        <v>197.18143459915601</v>
      </c>
      <c r="D378">
        <v>11.861205280710999</v>
      </c>
      <c r="E378">
        <v>5.6976021522755804</v>
      </c>
      <c r="F378">
        <v>0.37864785091584902</v>
      </c>
      <c r="G378">
        <v>0.95741339901867795</v>
      </c>
      <c r="H378">
        <v>11.838709677419301</v>
      </c>
      <c r="I378">
        <v>2.7573459715639799</v>
      </c>
    </row>
    <row r="379" spans="1:9" x14ac:dyDescent="0.25">
      <c r="A379">
        <v>377</v>
      </c>
      <c r="B379">
        <v>93.779568423927799</v>
      </c>
      <c r="C379">
        <v>165.051753881541</v>
      </c>
      <c r="D379">
        <v>17.608392312943199</v>
      </c>
      <c r="E379">
        <v>8.8085294459946795</v>
      </c>
      <c r="F379">
        <v>0.61699754960235598</v>
      </c>
      <c r="G379">
        <v>0.920040690342939</v>
      </c>
      <c r="H379">
        <v>10.0741427247451</v>
      </c>
      <c r="I379">
        <v>5.4931734931734901</v>
      </c>
    </row>
    <row r="380" spans="1:9" x14ac:dyDescent="0.25">
      <c r="A380">
        <v>378</v>
      </c>
      <c r="B380">
        <v>44.473110096397697</v>
      </c>
      <c r="C380">
        <v>121.95932473747099</v>
      </c>
      <c r="D380">
        <v>10.306818361464799</v>
      </c>
      <c r="E380">
        <v>4.6133148151445598</v>
      </c>
      <c r="F380">
        <v>0.35174073266982803</v>
      </c>
      <c r="G380">
        <v>0.93338583795000696</v>
      </c>
      <c r="H380">
        <v>12.5254237288135</v>
      </c>
      <c r="I380">
        <v>3.3678950655840101</v>
      </c>
    </row>
    <row r="381" spans="1:9" x14ac:dyDescent="0.25">
      <c r="A381">
        <v>379</v>
      </c>
      <c r="B381">
        <v>43.750547917911902</v>
      </c>
      <c r="C381">
        <v>149.41484224082399</v>
      </c>
      <c r="D381">
        <v>7.5995051011937198</v>
      </c>
      <c r="E381">
        <v>9.5076641699902709</v>
      </c>
      <c r="F381">
        <v>0.300814807841081</v>
      </c>
      <c r="G381">
        <v>0.88739412899092995</v>
      </c>
      <c r="H381">
        <v>11.247501921598699</v>
      </c>
      <c r="I381">
        <v>4.7774376912986396</v>
      </c>
    </row>
    <row r="382" spans="1:9" x14ac:dyDescent="0.25">
      <c r="A382">
        <v>380</v>
      </c>
      <c r="B382">
        <v>75.839498161367004</v>
      </c>
      <c r="C382">
        <v>124.75761614623001</v>
      </c>
      <c r="D382">
        <v>13.998539119383301</v>
      </c>
      <c r="E382">
        <v>7.5059565753876596</v>
      </c>
      <c r="F382">
        <v>0.45408952464071101</v>
      </c>
      <c r="G382">
        <v>0.853967314721362</v>
      </c>
      <c r="H382">
        <v>8.6040061633281901</v>
      </c>
      <c r="I382">
        <v>3.9563421828908498</v>
      </c>
    </row>
    <row r="383" spans="1:9" x14ac:dyDescent="0.25">
      <c r="A383">
        <v>381</v>
      </c>
      <c r="B383">
        <v>68.956670822942598</v>
      </c>
      <c r="C383">
        <v>182.29933255948899</v>
      </c>
      <c r="D383">
        <v>14.2205746554084</v>
      </c>
      <c r="E383">
        <v>6.7848697037134604</v>
      </c>
      <c r="F383">
        <v>0.37966835442334301</v>
      </c>
      <c r="G383">
        <v>0.92039319567998401</v>
      </c>
      <c r="H383">
        <v>16.509940357852798</v>
      </c>
      <c r="I383">
        <v>4.0499061913696002</v>
      </c>
    </row>
    <row r="384" spans="1:9" x14ac:dyDescent="0.25">
      <c r="A384">
        <v>382</v>
      </c>
      <c r="B384">
        <v>73.285939968404406</v>
      </c>
      <c r="C384">
        <v>184.081264108352</v>
      </c>
      <c r="D384">
        <v>18.7195036823442</v>
      </c>
      <c r="E384">
        <v>7.6976941167499797</v>
      </c>
      <c r="F384">
        <v>0.41632003573580101</v>
      </c>
      <c r="G384">
        <v>0.84473124363663699</v>
      </c>
      <c r="H384">
        <v>17.087912087911999</v>
      </c>
      <c r="I384">
        <v>5.58847402597402</v>
      </c>
    </row>
    <row r="385" spans="1:9" x14ac:dyDescent="0.25">
      <c r="A385">
        <v>383</v>
      </c>
      <c r="B385">
        <v>80.766696349065001</v>
      </c>
      <c r="C385">
        <v>164.47315541601199</v>
      </c>
      <c r="D385">
        <v>20.966110857549499</v>
      </c>
      <c r="E385">
        <v>4.2733504731381098</v>
      </c>
      <c r="F385">
        <v>0.46382386801388797</v>
      </c>
      <c r="G385">
        <v>0.93742734783938997</v>
      </c>
      <c r="H385">
        <v>17.951865222623301</v>
      </c>
      <c r="I385">
        <v>3.2064386317907401</v>
      </c>
    </row>
    <row r="386" spans="1:9" x14ac:dyDescent="0.25">
      <c r="A386">
        <v>384</v>
      </c>
      <c r="B386">
        <v>76.944557477110806</v>
      </c>
      <c r="C386">
        <v>207.943783648428</v>
      </c>
      <c r="D386">
        <v>16.9154283889408</v>
      </c>
      <c r="E386">
        <v>7.5272199913756799</v>
      </c>
      <c r="F386">
        <v>0.43463752807698702</v>
      </c>
      <c r="G386">
        <v>0.96615621630227899</v>
      </c>
      <c r="H386">
        <v>20.314203730272499</v>
      </c>
      <c r="I386">
        <v>2.3571099861942</v>
      </c>
    </row>
    <row r="387" spans="1:9" x14ac:dyDescent="0.25">
      <c r="A387">
        <v>385</v>
      </c>
      <c r="B387">
        <v>96.551942902458293</v>
      </c>
      <c r="C387">
        <v>201.73928440591001</v>
      </c>
      <c r="D387">
        <v>16.817991662755301</v>
      </c>
      <c r="E387">
        <v>3.6357603709514299</v>
      </c>
      <c r="F387">
        <v>0.553154099405886</v>
      </c>
      <c r="G387">
        <v>0.96491747448197995</v>
      </c>
      <c r="H387">
        <v>8.9795918367346896</v>
      </c>
      <c r="I387">
        <v>2.4953998584571799</v>
      </c>
    </row>
    <row r="388" spans="1:9" x14ac:dyDescent="0.25">
      <c r="A388">
        <v>386</v>
      </c>
      <c r="B388">
        <v>76.470907680372306</v>
      </c>
      <c r="C388">
        <v>182.340231788079</v>
      </c>
      <c r="D388">
        <v>13.8667816409708</v>
      </c>
      <c r="E388">
        <v>18.565731729405599</v>
      </c>
      <c r="F388">
        <v>0.42305924312572002</v>
      </c>
      <c r="G388">
        <v>0.78690543123206302</v>
      </c>
      <c r="H388">
        <v>9.3990355635925198</v>
      </c>
      <c r="I388">
        <v>7.2321041214750501</v>
      </c>
    </row>
    <row r="389" spans="1:9" x14ac:dyDescent="0.25">
      <c r="A389">
        <v>387</v>
      </c>
      <c r="B389">
        <v>102.76234269119</v>
      </c>
      <c r="C389">
        <v>149.28558476881199</v>
      </c>
      <c r="D389">
        <v>16.227364311503099</v>
      </c>
      <c r="E389">
        <v>15.938886026278</v>
      </c>
      <c r="F389">
        <v>0.53053155507652605</v>
      </c>
      <c r="G389">
        <v>0.82329184992091697</v>
      </c>
      <c r="H389">
        <v>13.4199726402188</v>
      </c>
      <c r="I389">
        <v>10.8492159227985</v>
      </c>
    </row>
    <row r="390" spans="1:9" x14ac:dyDescent="0.25">
      <c r="A390">
        <v>388</v>
      </c>
      <c r="B390">
        <v>95.078934137757599</v>
      </c>
      <c r="C390">
        <v>191.82098171318501</v>
      </c>
      <c r="D390">
        <v>16.9116624691742</v>
      </c>
      <c r="E390">
        <v>6.0277113195899101</v>
      </c>
      <c r="F390">
        <v>0.49066804551951199</v>
      </c>
      <c r="G390">
        <v>0.92958657938587796</v>
      </c>
      <c r="H390">
        <v>14.8562783661119</v>
      </c>
      <c r="I390">
        <v>4.2060826146164301</v>
      </c>
    </row>
    <row r="391" spans="1:9" x14ac:dyDescent="0.25">
      <c r="A391">
        <v>389</v>
      </c>
      <c r="B391">
        <v>74.717141920681698</v>
      </c>
      <c r="C391">
        <v>193.21253672869699</v>
      </c>
      <c r="D391">
        <v>13.816739564452901</v>
      </c>
      <c r="E391">
        <v>7.4488710718291502</v>
      </c>
      <c r="F391">
        <v>0.40216570616285802</v>
      </c>
      <c r="G391">
        <v>0.94022692496901605</v>
      </c>
      <c r="H391">
        <v>14.063318777292499</v>
      </c>
      <c r="I391">
        <v>3.9731512011304702</v>
      </c>
    </row>
    <row r="392" spans="1:9" x14ac:dyDescent="0.25">
      <c r="A392">
        <v>390</v>
      </c>
      <c r="B392">
        <v>55.045901639344201</v>
      </c>
      <c r="C392">
        <v>145.25568435131501</v>
      </c>
      <c r="D392">
        <v>14.7271436317448</v>
      </c>
      <c r="E392">
        <v>13.794247333031599</v>
      </c>
      <c r="F392">
        <v>0.32273942025946301</v>
      </c>
      <c r="G392">
        <v>0.83973788078839895</v>
      </c>
      <c r="H392">
        <v>22.096774193548299</v>
      </c>
      <c r="I392">
        <v>8.3934098851722396</v>
      </c>
    </row>
    <row r="393" spans="1:9" x14ac:dyDescent="0.25">
      <c r="A393">
        <v>391</v>
      </c>
      <c r="B393">
        <v>87.352042921997494</v>
      </c>
      <c r="C393">
        <v>157.84762348555401</v>
      </c>
      <c r="D393">
        <v>14.6975100070579</v>
      </c>
      <c r="E393">
        <v>2.5436090456707201</v>
      </c>
      <c r="F393">
        <v>0.450475010175863</v>
      </c>
      <c r="G393">
        <v>0.96735056091747196</v>
      </c>
      <c r="H393">
        <v>11.1971830985915</v>
      </c>
      <c r="I393">
        <v>2.3296563428086499</v>
      </c>
    </row>
    <row r="394" spans="1:9" x14ac:dyDescent="0.25">
      <c r="A394">
        <v>392</v>
      </c>
      <c r="B394">
        <v>49.494913390156697</v>
      </c>
      <c r="C394">
        <v>99.5031814711122</v>
      </c>
      <c r="D394">
        <v>13.0828366482307</v>
      </c>
      <c r="E394">
        <v>5.2102208378174204</v>
      </c>
      <c r="F394">
        <v>0.31132444388147401</v>
      </c>
      <c r="G394">
        <v>0.90035675681618899</v>
      </c>
      <c r="H394">
        <v>20.070048309178699</v>
      </c>
      <c r="I394">
        <v>4.2209096278795002</v>
      </c>
    </row>
    <row r="395" spans="1:9" x14ac:dyDescent="0.25">
      <c r="A395">
        <v>393</v>
      </c>
      <c r="B395">
        <v>52.0211667527103</v>
      </c>
      <c r="C395">
        <v>183.9438437391</v>
      </c>
      <c r="D395">
        <v>13.8953633060044</v>
      </c>
      <c r="E395">
        <v>3.5032477254312799</v>
      </c>
      <c r="F395">
        <v>0.32998770597625798</v>
      </c>
      <c r="G395">
        <v>0.95706961786372102</v>
      </c>
      <c r="H395">
        <v>16.819047619047598</v>
      </c>
      <c r="I395">
        <v>2.5772855796418401</v>
      </c>
    </row>
    <row r="396" spans="1:9" x14ac:dyDescent="0.25">
      <c r="A396">
        <v>394</v>
      </c>
      <c r="B396">
        <v>46.1387921022067</v>
      </c>
      <c r="C396">
        <v>161.31029027920499</v>
      </c>
      <c r="D396">
        <v>11.5635101482988</v>
      </c>
      <c r="E396">
        <v>3.8112109280399502</v>
      </c>
      <c r="F396">
        <v>0.289677927182102</v>
      </c>
      <c r="G396">
        <v>0.94732517900734403</v>
      </c>
      <c r="H396">
        <v>17.919132149901301</v>
      </c>
      <c r="I396">
        <v>2.9460941068981201</v>
      </c>
    </row>
    <row r="397" spans="1:9" x14ac:dyDescent="0.25">
      <c r="A397">
        <v>395</v>
      </c>
      <c r="B397">
        <v>49.970538720538698</v>
      </c>
      <c r="C397">
        <v>191.222116301239</v>
      </c>
      <c r="D397">
        <v>12.448918146145999</v>
      </c>
      <c r="E397">
        <v>6.0637218243550102</v>
      </c>
      <c r="F397">
        <v>0.30642781044940998</v>
      </c>
      <c r="G397">
        <v>0.94598460470977497</v>
      </c>
      <c r="H397">
        <v>18.570552147239201</v>
      </c>
      <c r="I397">
        <v>2.9953000723065699</v>
      </c>
    </row>
    <row r="398" spans="1:9" x14ac:dyDescent="0.25">
      <c r="A398">
        <v>396</v>
      </c>
      <c r="B398">
        <v>100.464200477326</v>
      </c>
      <c r="C398">
        <v>171.78175806007101</v>
      </c>
      <c r="D398">
        <v>17.305772693338699</v>
      </c>
      <c r="E398">
        <v>7.6395288314814804</v>
      </c>
      <c r="F398">
        <v>0.52133182273055401</v>
      </c>
      <c r="G398">
        <v>0.91566078053121702</v>
      </c>
      <c r="H398">
        <v>14.650793650793601</v>
      </c>
      <c r="I398">
        <v>3.3883016208597598</v>
      </c>
    </row>
    <row r="399" spans="1:9" x14ac:dyDescent="0.25">
      <c r="A399">
        <v>397</v>
      </c>
      <c r="B399">
        <v>58.0276315789473</v>
      </c>
      <c r="C399">
        <v>168.538008249852</v>
      </c>
      <c r="D399">
        <v>16.382747386639402</v>
      </c>
      <c r="E399">
        <v>4.9066896278686301</v>
      </c>
      <c r="F399">
        <v>0.33352293582058701</v>
      </c>
      <c r="G399">
        <v>0.94269913340435196</v>
      </c>
      <c r="H399">
        <v>18.7743190661478</v>
      </c>
      <c r="I399">
        <v>3.9725660756105698</v>
      </c>
    </row>
    <row r="400" spans="1:9" x14ac:dyDescent="0.25">
      <c r="A400">
        <v>398</v>
      </c>
      <c r="B400">
        <v>50.953797689884397</v>
      </c>
      <c r="C400">
        <v>155.705907442951</v>
      </c>
      <c r="D400">
        <v>13.100642991686</v>
      </c>
      <c r="E400">
        <v>11.8411992668644</v>
      </c>
      <c r="F400">
        <v>0.33027585287192801</v>
      </c>
      <c r="G400">
        <v>0.90253637872112902</v>
      </c>
      <c r="H400">
        <v>17.0491990846681</v>
      </c>
      <c r="I400">
        <v>4.4110512129380002</v>
      </c>
    </row>
    <row r="401" spans="1:9" x14ac:dyDescent="0.25">
      <c r="A401">
        <v>399</v>
      </c>
      <c r="B401">
        <v>51.180388219544803</v>
      </c>
      <c r="C401">
        <v>178.71027857829</v>
      </c>
      <c r="D401">
        <v>13.146988125434</v>
      </c>
      <c r="E401">
        <v>6.92741425223769</v>
      </c>
      <c r="F401">
        <v>0.33255672006376102</v>
      </c>
      <c r="G401">
        <v>0.93543331417797704</v>
      </c>
      <c r="H401">
        <v>14.516939890710301</v>
      </c>
      <c r="I401">
        <v>3.2517596101786599</v>
      </c>
    </row>
    <row r="402" spans="1:9" x14ac:dyDescent="0.25">
      <c r="A402">
        <v>400</v>
      </c>
      <c r="B402">
        <v>39.664757412398899</v>
      </c>
      <c r="C402">
        <v>172.956676003734</v>
      </c>
      <c r="D402">
        <v>10.991197066131701</v>
      </c>
      <c r="E402">
        <v>5.4652103825267799</v>
      </c>
      <c r="F402">
        <v>0.27159945239919198</v>
      </c>
      <c r="G402">
        <v>0.92346055355676904</v>
      </c>
      <c r="H402">
        <v>15.7407407407407</v>
      </c>
      <c r="I402">
        <v>3.3713254254770502</v>
      </c>
    </row>
    <row r="403" spans="1:9" x14ac:dyDescent="0.25">
      <c r="A403">
        <v>401</v>
      </c>
      <c r="B403">
        <v>38.107162235485603</v>
      </c>
      <c r="C403">
        <v>199.52407680945299</v>
      </c>
      <c r="D403">
        <v>10.722068040233999</v>
      </c>
      <c r="E403">
        <v>3.0329693899774899</v>
      </c>
      <c r="F403">
        <v>0.28741564335724401</v>
      </c>
      <c r="G403">
        <v>0.96728791400657799</v>
      </c>
      <c r="H403">
        <v>17.564841498559002</v>
      </c>
      <c r="I403">
        <v>2.5078066914498098</v>
      </c>
    </row>
    <row r="404" spans="1:9" x14ac:dyDescent="0.25">
      <c r="A404">
        <v>402</v>
      </c>
      <c r="B404">
        <v>43.4343045629466</v>
      </c>
      <c r="C404">
        <v>124.089129529362</v>
      </c>
      <c r="D404">
        <v>10.1065488975525</v>
      </c>
      <c r="E404">
        <v>5.7218217901628501</v>
      </c>
      <c r="F404">
        <v>0.29260511452517801</v>
      </c>
      <c r="G404">
        <v>0.95312202426745296</v>
      </c>
      <c r="H404">
        <v>14.094527363184</v>
      </c>
      <c r="I404">
        <v>3.2732003469210702</v>
      </c>
    </row>
    <row r="405" spans="1:9" x14ac:dyDescent="0.25">
      <c r="A405">
        <v>403</v>
      </c>
      <c r="B405">
        <v>52.469681397738903</v>
      </c>
      <c r="C405">
        <v>179.399009035266</v>
      </c>
      <c r="D405">
        <v>11.9507248394242</v>
      </c>
      <c r="E405">
        <v>13.9449385294077</v>
      </c>
      <c r="F405">
        <v>0.32794378226954701</v>
      </c>
      <c r="G405">
        <v>0.89667025039623505</v>
      </c>
      <c r="H405">
        <v>14.175000000000001</v>
      </c>
      <c r="I405">
        <v>6.3316091954022902</v>
      </c>
    </row>
    <row r="406" spans="1:9" x14ac:dyDescent="0.25">
      <c r="A406">
        <v>404</v>
      </c>
      <c r="B406">
        <v>68.069628647214799</v>
      </c>
      <c r="C406">
        <v>155.43515764425899</v>
      </c>
      <c r="D406">
        <v>13.039007204563701</v>
      </c>
      <c r="E406">
        <v>8.8752066672730496</v>
      </c>
      <c r="F406">
        <v>0.36560217997976102</v>
      </c>
      <c r="G406">
        <v>0.89815306113592597</v>
      </c>
      <c r="H406">
        <v>16.528761061946899</v>
      </c>
      <c r="I406">
        <v>4.2205995388162902</v>
      </c>
    </row>
    <row r="407" spans="1:9" x14ac:dyDescent="0.25">
      <c r="A407">
        <v>405</v>
      </c>
      <c r="B407">
        <v>38.585955710955702</v>
      </c>
      <c r="C407">
        <v>155.413739749342</v>
      </c>
      <c r="D407">
        <v>15.4549937149768</v>
      </c>
      <c r="E407">
        <v>5.5769366021588596</v>
      </c>
      <c r="F407">
        <v>0.27281523507259697</v>
      </c>
      <c r="G407">
        <v>0.89648196097320698</v>
      </c>
      <c r="H407">
        <v>15.238970588235199</v>
      </c>
      <c r="I407">
        <v>3.6060606060606002</v>
      </c>
    </row>
    <row r="408" spans="1:9" x14ac:dyDescent="0.25">
      <c r="A408">
        <v>406</v>
      </c>
      <c r="B408">
        <v>32.419117647058798</v>
      </c>
      <c r="C408">
        <v>155.93027153871901</v>
      </c>
      <c r="D408">
        <v>12.217039865982199</v>
      </c>
      <c r="E408">
        <v>14.0773865267938</v>
      </c>
      <c r="F408">
        <v>0.21932832475227501</v>
      </c>
      <c r="G408">
        <v>0.88513590804363196</v>
      </c>
      <c r="H408">
        <v>17.2186046511627</v>
      </c>
      <c r="I408">
        <v>5.5968586387434502</v>
      </c>
    </row>
    <row r="409" spans="1:9" x14ac:dyDescent="0.25">
      <c r="A409">
        <v>407</v>
      </c>
      <c r="B409">
        <v>33.517374517374499</v>
      </c>
      <c r="C409">
        <v>188.13610991841901</v>
      </c>
      <c r="D409">
        <v>9.5756834518566496</v>
      </c>
      <c r="E409">
        <v>7.4194067747760304</v>
      </c>
      <c r="F409">
        <v>0.22126951834866301</v>
      </c>
      <c r="G409">
        <v>0.90179682881048095</v>
      </c>
      <c r="H409">
        <v>20.748704663212401</v>
      </c>
      <c r="I409">
        <v>3.9144578313252998</v>
      </c>
    </row>
    <row r="410" spans="1:9" x14ac:dyDescent="0.25">
      <c r="A410">
        <v>408</v>
      </c>
      <c r="B410">
        <v>59.5590959614672</v>
      </c>
      <c r="C410">
        <v>144.73447761194001</v>
      </c>
      <c r="D410">
        <v>11.7368536058625</v>
      </c>
      <c r="E410">
        <v>5.6475940680046604</v>
      </c>
      <c r="F410">
        <v>0.37505220092671598</v>
      </c>
      <c r="G410">
        <v>0.90319187329214501</v>
      </c>
      <c r="H410">
        <v>12.024009603841501</v>
      </c>
      <c r="I410">
        <v>3.0851282051281999</v>
      </c>
    </row>
    <row r="411" spans="1:9" x14ac:dyDescent="0.25">
      <c r="A411">
        <v>409</v>
      </c>
      <c r="B411">
        <v>80.817576564580506</v>
      </c>
      <c r="C411">
        <v>176.060541310541</v>
      </c>
      <c r="D411">
        <v>13.2989796665847</v>
      </c>
      <c r="E411">
        <v>6.4847319031037003</v>
      </c>
      <c r="F411">
        <v>0.40263082789012999</v>
      </c>
      <c r="G411">
        <v>0.94042832315261304</v>
      </c>
      <c r="H411">
        <v>15.9494252873563</v>
      </c>
      <c r="I411">
        <v>3.2378723404255298</v>
      </c>
    </row>
    <row r="412" spans="1:9" x14ac:dyDescent="0.25">
      <c r="A412">
        <v>410</v>
      </c>
      <c r="B412">
        <v>80.9010416666666</v>
      </c>
      <c r="C412">
        <v>161.47838909793501</v>
      </c>
      <c r="D412">
        <v>14.4023959580202</v>
      </c>
      <c r="E412">
        <v>4.6324881954785297</v>
      </c>
      <c r="F412">
        <v>0.41553193683113399</v>
      </c>
      <c r="G412">
        <v>0.95331790819439399</v>
      </c>
      <c r="H412">
        <v>15.219512195121901</v>
      </c>
      <c r="I412">
        <v>3.4018518518518501</v>
      </c>
    </row>
    <row r="413" spans="1:9" x14ac:dyDescent="0.25">
      <c r="A413">
        <v>411</v>
      </c>
      <c r="B413">
        <v>72.078629032257993</v>
      </c>
      <c r="C413">
        <v>171.56722550953299</v>
      </c>
      <c r="D413">
        <v>19.057464748401699</v>
      </c>
      <c r="E413">
        <v>6.3515711760765701</v>
      </c>
      <c r="F413">
        <v>0.406142790826857</v>
      </c>
      <c r="G413">
        <v>0.91424704563265702</v>
      </c>
      <c r="H413">
        <v>15.3634175691937</v>
      </c>
      <c r="I413">
        <v>4.7154503105590004</v>
      </c>
    </row>
    <row r="414" spans="1:9" x14ac:dyDescent="0.25">
      <c r="A414">
        <v>412</v>
      </c>
      <c r="B414">
        <v>77.218515429524601</v>
      </c>
      <c r="C414">
        <v>195.35362653511001</v>
      </c>
      <c r="D414">
        <v>26.447214789204299</v>
      </c>
      <c r="E414">
        <v>3.5607701257220601</v>
      </c>
      <c r="F414">
        <v>0.440194642002739</v>
      </c>
      <c r="G414">
        <v>0.96625621242017201</v>
      </c>
      <c r="H414">
        <v>22.328846153846101</v>
      </c>
      <c r="I414">
        <v>2.4428383705650401</v>
      </c>
    </row>
    <row r="415" spans="1:9" x14ac:dyDescent="0.25">
      <c r="A415">
        <v>413</v>
      </c>
      <c r="B415">
        <v>120.496531219028</v>
      </c>
      <c r="C415">
        <v>152.547074777218</v>
      </c>
      <c r="D415">
        <v>27.980671472904199</v>
      </c>
      <c r="E415">
        <v>5.6415438331038601</v>
      </c>
      <c r="F415">
        <v>0.67461416066135305</v>
      </c>
      <c r="G415">
        <v>0.90864125079113001</v>
      </c>
      <c r="H415">
        <v>18.375</v>
      </c>
      <c r="I415">
        <v>4.0162644281217199</v>
      </c>
    </row>
    <row r="416" spans="1:9" x14ac:dyDescent="0.25">
      <c r="A416">
        <v>414</v>
      </c>
      <c r="B416">
        <v>152.678954903364</v>
      </c>
      <c r="C416">
        <v>196.90092629883199</v>
      </c>
      <c r="D416">
        <v>21.931116721552801</v>
      </c>
      <c r="E416">
        <v>7.00372801796461</v>
      </c>
      <c r="F416">
        <v>0.85214934810269005</v>
      </c>
      <c r="G416">
        <v>0.94022872458601703</v>
      </c>
      <c r="H416">
        <v>9.0911413969335602</v>
      </c>
      <c r="I416">
        <v>4.7440758293838803</v>
      </c>
    </row>
    <row r="417" spans="1:9" x14ac:dyDescent="0.25">
      <c r="A417">
        <v>415</v>
      </c>
      <c r="B417">
        <v>107.847533632287</v>
      </c>
      <c r="C417">
        <v>152.74722982661899</v>
      </c>
      <c r="D417">
        <v>25.2152007808637</v>
      </c>
      <c r="E417">
        <v>8.8828678938612402</v>
      </c>
      <c r="F417">
        <v>0.59615260455331098</v>
      </c>
      <c r="G417">
        <v>0.91623849866699703</v>
      </c>
      <c r="H417">
        <v>18.3066132264529</v>
      </c>
      <c r="I417">
        <v>3.9983260796786002</v>
      </c>
    </row>
    <row r="418" spans="1:9" x14ac:dyDescent="0.25">
      <c r="A418">
        <v>416</v>
      </c>
      <c r="B418">
        <v>41.210526315789402</v>
      </c>
      <c r="C418">
        <v>186.13758433655201</v>
      </c>
      <c r="D418">
        <v>14.052335892808699</v>
      </c>
      <c r="E418">
        <v>4.7257490797049204</v>
      </c>
      <c r="F418">
        <v>0.27892284086851499</v>
      </c>
      <c r="G418">
        <v>0.93901484708988203</v>
      </c>
      <c r="H418">
        <v>15.7544097693351</v>
      </c>
      <c r="I418">
        <v>3.5162861491628599</v>
      </c>
    </row>
    <row r="419" spans="1:9" x14ac:dyDescent="0.25">
      <c r="A419">
        <v>417</v>
      </c>
      <c r="B419">
        <v>45.037087912087898</v>
      </c>
      <c r="C419">
        <v>194.48309352517899</v>
      </c>
      <c r="D419">
        <v>16.0799569784302</v>
      </c>
      <c r="E419">
        <v>4.8465743073260397</v>
      </c>
      <c r="F419">
        <v>0.30460888579995499</v>
      </c>
      <c r="G419">
        <v>0.93258691716189202</v>
      </c>
      <c r="H419">
        <v>14.984890109890101</v>
      </c>
      <c r="I419">
        <v>3.3424725822532402</v>
      </c>
    </row>
    <row r="420" spans="1:9" x14ac:dyDescent="0.25">
      <c r="A420">
        <v>418</v>
      </c>
      <c r="B420">
        <v>84.849537037036995</v>
      </c>
      <c r="C420">
        <v>187.22766967979101</v>
      </c>
      <c r="D420">
        <v>15.6061345300766</v>
      </c>
      <c r="E420">
        <v>7.0794878763483604</v>
      </c>
      <c r="F420">
        <v>0.48216439796237798</v>
      </c>
      <c r="G420">
        <v>0.95236039355076296</v>
      </c>
      <c r="H420">
        <v>13.025191675794</v>
      </c>
      <c r="I420">
        <v>2.9120105587329501</v>
      </c>
    </row>
    <row r="421" spans="1:9" x14ac:dyDescent="0.25">
      <c r="A421">
        <v>419</v>
      </c>
      <c r="B421">
        <v>65.660223804679504</v>
      </c>
      <c r="C421">
        <v>165.45660979501599</v>
      </c>
      <c r="D421">
        <v>14.631294751822599</v>
      </c>
      <c r="E421">
        <v>5.5927565812234503</v>
      </c>
      <c r="F421">
        <v>0.39241299867112001</v>
      </c>
      <c r="G421">
        <v>0.92645111006801495</v>
      </c>
      <c r="H421">
        <v>14.7179856115107</v>
      </c>
      <c r="I421">
        <v>2.9566184649610601</v>
      </c>
    </row>
    <row r="422" spans="1:9" x14ac:dyDescent="0.25">
      <c r="A422">
        <v>420</v>
      </c>
      <c r="B422">
        <v>60.1973875181422</v>
      </c>
      <c r="C422">
        <v>169.469712703357</v>
      </c>
      <c r="D422">
        <v>13.869239820695499</v>
      </c>
      <c r="E422">
        <v>5.80270403604999</v>
      </c>
      <c r="F422">
        <v>0.36877689671684599</v>
      </c>
      <c r="G422">
        <v>0.93448764590500399</v>
      </c>
      <c r="H422">
        <v>16.0366795366795</v>
      </c>
      <c r="I422">
        <v>3.0220422852001798</v>
      </c>
    </row>
    <row r="423" spans="1:9" x14ac:dyDescent="0.25">
      <c r="A423">
        <v>421</v>
      </c>
      <c r="B423">
        <v>46.067296996662897</v>
      </c>
      <c r="C423">
        <v>186.45106014712201</v>
      </c>
      <c r="D423">
        <v>14.750442708678399</v>
      </c>
      <c r="E423">
        <v>3.0032878927000199</v>
      </c>
      <c r="F423">
        <v>0.28079860243605897</v>
      </c>
      <c r="G423">
        <v>0.96646766333433998</v>
      </c>
      <c r="H423">
        <v>19.3455782312925</v>
      </c>
      <c r="I423">
        <v>2.5236129032257999</v>
      </c>
    </row>
    <row r="424" spans="1:9" x14ac:dyDescent="0.25">
      <c r="A424">
        <v>422</v>
      </c>
      <c r="B424">
        <v>45.187024835276198</v>
      </c>
      <c r="C424">
        <v>192.86867704280101</v>
      </c>
      <c r="D424">
        <v>13.6191032583266</v>
      </c>
      <c r="E424">
        <v>10.3638932580277</v>
      </c>
      <c r="F424">
        <v>0.27471404757890999</v>
      </c>
      <c r="G424">
        <v>0.89416081092406496</v>
      </c>
      <c r="H424">
        <v>17.0242857142857</v>
      </c>
      <c r="I424">
        <v>4.2803680981595003</v>
      </c>
    </row>
    <row r="425" spans="1:9" x14ac:dyDescent="0.25">
      <c r="A425">
        <v>423</v>
      </c>
      <c r="B425">
        <v>44.5229357798165</v>
      </c>
      <c r="C425">
        <v>187.68717111231999</v>
      </c>
      <c r="D425">
        <v>13.009076267754899</v>
      </c>
      <c r="E425">
        <v>7.5632299026933296</v>
      </c>
      <c r="F425">
        <v>0.269374928485559</v>
      </c>
      <c r="G425">
        <v>0.919657557977684</v>
      </c>
      <c r="H425">
        <v>17.520710059171599</v>
      </c>
      <c r="I425">
        <v>4.9061172472387398</v>
      </c>
    </row>
    <row r="426" spans="1:9" x14ac:dyDescent="0.25">
      <c r="A426">
        <v>424</v>
      </c>
      <c r="B426">
        <v>54.395025295109598</v>
      </c>
      <c r="C426">
        <v>176.65646901768801</v>
      </c>
      <c r="D426">
        <v>15.118515240490099</v>
      </c>
      <c r="E426">
        <v>5.9960974471101602</v>
      </c>
      <c r="F426">
        <v>0.32402769982096502</v>
      </c>
      <c r="G426">
        <v>0.946977709914541</v>
      </c>
      <c r="H426">
        <v>14.994798439531801</v>
      </c>
      <c r="I426">
        <v>3.1597651421508002</v>
      </c>
    </row>
    <row r="427" spans="1:9" x14ac:dyDescent="0.25">
      <c r="A427">
        <v>425</v>
      </c>
      <c r="B427">
        <v>51.263847528290597</v>
      </c>
      <c r="C427">
        <v>191.74015263416999</v>
      </c>
      <c r="D427">
        <v>16.284108667144199</v>
      </c>
      <c r="E427">
        <v>3.3879050047722101</v>
      </c>
      <c r="F427">
        <v>0.30340501168449902</v>
      </c>
      <c r="G427">
        <v>0.95288680189630304</v>
      </c>
      <c r="H427">
        <v>16.980799999999999</v>
      </c>
      <c r="I427">
        <v>2.6436824450242198</v>
      </c>
    </row>
    <row r="428" spans="1:9" x14ac:dyDescent="0.25">
      <c r="A428">
        <v>426</v>
      </c>
      <c r="B428">
        <v>96.711293260473497</v>
      </c>
      <c r="C428">
        <v>153.48992790500401</v>
      </c>
      <c r="D428">
        <v>18.499137969469</v>
      </c>
      <c r="E428">
        <v>4.0201602213282497</v>
      </c>
      <c r="F428">
        <v>0.52793836982695797</v>
      </c>
      <c r="G428">
        <v>0.94694585520107899</v>
      </c>
      <c r="H428">
        <v>14.386117136659401</v>
      </c>
      <c r="I428">
        <v>2.9759919973324398</v>
      </c>
    </row>
    <row r="429" spans="1:9" x14ac:dyDescent="0.25">
      <c r="A429">
        <v>427</v>
      </c>
      <c r="B429">
        <v>43.723863103609901</v>
      </c>
      <c r="C429">
        <v>156.63123822975501</v>
      </c>
      <c r="D429">
        <v>13.7906175489242</v>
      </c>
      <c r="E429">
        <v>5.0008670313913699</v>
      </c>
      <c r="F429">
        <v>0.28470773986644299</v>
      </c>
      <c r="G429">
        <v>0.93547327621404197</v>
      </c>
      <c r="H429">
        <v>13.9196675900277</v>
      </c>
      <c r="I429">
        <v>3.5525280048440799</v>
      </c>
    </row>
    <row r="430" spans="1:9" x14ac:dyDescent="0.25">
      <c r="A430">
        <v>428</v>
      </c>
      <c r="B430">
        <v>55.882147838214699</v>
      </c>
      <c r="C430">
        <v>157.56612296110401</v>
      </c>
      <c r="D430">
        <v>18.231065395541901</v>
      </c>
      <c r="E430">
        <v>5.9276022476597898</v>
      </c>
      <c r="F430">
        <v>0.36410162142214297</v>
      </c>
      <c r="G430">
        <v>0.86141855125937505</v>
      </c>
      <c r="H430">
        <v>13.0994371482176</v>
      </c>
      <c r="I430">
        <v>2.86210131332082</v>
      </c>
    </row>
    <row r="431" spans="1:9" x14ac:dyDescent="0.25">
      <c r="A431">
        <v>429</v>
      </c>
      <c r="B431">
        <v>90.078810408921896</v>
      </c>
      <c r="C431">
        <v>124.659236744343</v>
      </c>
      <c r="D431">
        <v>20.198708893492501</v>
      </c>
      <c r="E431">
        <v>5.0925191156073604</v>
      </c>
      <c r="F431">
        <v>0.58537230041404398</v>
      </c>
      <c r="G431">
        <v>0.94636315932214599</v>
      </c>
      <c r="H431">
        <v>12.6563011456628</v>
      </c>
      <c r="I431">
        <v>3.63738920225624</v>
      </c>
    </row>
    <row r="432" spans="1:9" x14ac:dyDescent="0.25">
      <c r="A432">
        <v>430</v>
      </c>
      <c r="B432">
        <v>66.992644354542094</v>
      </c>
      <c r="C432">
        <v>158.934732566012</v>
      </c>
      <c r="D432">
        <v>15.218910790100299</v>
      </c>
      <c r="E432">
        <v>5.2105634736082704</v>
      </c>
      <c r="F432">
        <v>0.40140204052471501</v>
      </c>
      <c r="G432">
        <v>0.92931400040396805</v>
      </c>
      <c r="H432">
        <v>12.404921700223699</v>
      </c>
      <c r="I432">
        <v>2.7512974051896202</v>
      </c>
    </row>
    <row r="433" spans="1:9" x14ac:dyDescent="0.25">
      <c r="A433">
        <v>431</v>
      </c>
      <c r="B433">
        <v>47.8072534637326</v>
      </c>
      <c r="C433">
        <v>210.47796488713701</v>
      </c>
      <c r="D433">
        <v>12.4450844386997</v>
      </c>
      <c r="E433">
        <v>2.7690079980752298</v>
      </c>
      <c r="F433">
        <v>0.30774365626550898</v>
      </c>
      <c r="G433">
        <v>0.97062525624725704</v>
      </c>
      <c r="H433">
        <v>13.654383735705199</v>
      </c>
      <c r="I433">
        <v>2.4211257817929099</v>
      </c>
    </row>
    <row r="434" spans="1:9" x14ac:dyDescent="0.25">
      <c r="A434">
        <v>432</v>
      </c>
      <c r="B434">
        <v>56.5891959798995</v>
      </c>
      <c r="C434">
        <v>92.450894085281902</v>
      </c>
      <c r="D434">
        <v>15.749218975826199</v>
      </c>
      <c r="E434">
        <v>5.1719267757167904</v>
      </c>
      <c r="F434">
        <v>0.37405058889523601</v>
      </c>
      <c r="G434">
        <v>0.87678378669799195</v>
      </c>
      <c r="H434">
        <v>12.27969348659</v>
      </c>
      <c r="I434">
        <v>3.8041876696393899</v>
      </c>
    </row>
    <row r="435" spans="1:9" x14ac:dyDescent="0.25">
      <c r="A435">
        <v>433</v>
      </c>
      <c r="B435">
        <v>57.614299610894903</v>
      </c>
      <c r="C435">
        <v>160.535037704616</v>
      </c>
      <c r="D435">
        <v>13.9210031461478</v>
      </c>
      <c r="E435">
        <v>9.7004099858299409</v>
      </c>
      <c r="F435">
        <v>0.36479712014582499</v>
      </c>
      <c r="G435">
        <v>0.91116087098260701</v>
      </c>
      <c r="H435">
        <v>11.6862745098039</v>
      </c>
      <c r="I435">
        <v>4.7797716150081504</v>
      </c>
    </row>
    <row r="436" spans="1:9" x14ac:dyDescent="0.25">
      <c r="A436">
        <v>434</v>
      </c>
      <c r="B436">
        <v>56.183564231738004</v>
      </c>
      <c r="C436">
        <v>137.21603112840401</v>
      </c>
      <c r="D436">
        <v>13.010991067389799</v>
      </c>
      <c r="E436">
        <v>5.2132747170368399</v>
      </c>
      <c r="F436">
        <v>0.36742875783155798</v>
      </c>
      <c r="G436">
        <v>0.92288317820766597</v>
      </c>
      <c r="H436">
        <v>9.6896907216494803</v>
      </c>
      <c r="I436">
        <v>3.30441249380267</v>
      </c>
    </row>
    <row r="437" spans="1:9" x14ac:dyDescent="0.25">
      <c r="A437">
        <v>435</v>
      </c>
      <c r="B437">
        <v>43.943340691685002</v>
      </c>
      <c r="C437">
        <v>167.295683856502</v>
      </c>
      <c r="D437">
        <v>14.691846668249999</v>
      </c>
      <c r="E437">
        <v>7.4068780439164996</v>
      </c>
      <c r="F437">
        <v>0.28291759104374897</v>
      </c>
      <c r="G437">
        <v>0.88143189043921299</v>
      </c>
      <c r="H437">
        <v>13.0021598272138</v>
      </c>
      <c r="I437">
        <v>4.5293244246473598</v>
      </c>
    </row>
    <row r="438" spans="1:9" x14ac:dyDescent="0.25">
      <c r="A438">
        <v>436</v>
      </c>
      <c r="B438">
        <v>50.934043970686197</v>
      </c>
      <c r="C438">
        <v>127.72364711545001</v>
      </c>
      <c r="D438">
        <v>20.791988257938499</v>
      </c>
      <c r="E438">
        <v>3.3010527988863299</v>
      </c>
      <c r="F438">
        <v>0.32723641402829201</v>
      </c>
      <c r="G438">
        <v>0.905590441884629</v>
      </c>
      <c r="H438">
        <v>12.675925925925901</v>
      </c>
      <c r="I438">
        <v>2.3312236286919799</v>
      </c>
    </row>
    <row r="439" spans="1:9" x14ac:dyDescent="0.25">
      <c r="A439">
        <v>437</v>
      </c>
      <c r="B439">
        <v>46.326375711574897</v>
      </c>
      <c r="C439">
        <v>178.164508480758</v>
      </c>
      <c r="D439">
        <v>12.8511300441254</v>
      </c>
      <c r="E439">
        <v>6.7379713393226996</v>
      </c>
      <c r="F439">
        <v>0.29176297031769399</v>
      </c>
      <c r="G439">
        <v>0.929131806745636</v>
      </c>
      <c r="H439">
        <v>11.7839771101573</v>
      </c>
      <c r="I439">
        <v>3.8496472663139301</v>
      </c>
    </row>
    <row r="440" spans="1:9" x14ac:dyDescent="0.25">
      <c r="A440">
        <v>438</v>
      </c>
      <c r="B440">
        <v>65.763253012048196</v>
      </c>
      <c r="C440">
        <v>145.45660299003299</v>
      </c>
      <c r="D440">
        <v>20.011201056687302</v>
      </c>
      <c r="E440">
        <v>7.3349917116851104</v>
      </c>
      <c r="F440">
        <v>0.434390618687372</v>
      </c>
      <c r="G440">
        <v>0.899971686351969</v>
      </c>
      <c r="H440">
        <v>9.3668341708542702</v>
      </c>
      <c r="I440">
        <v>3.6154279279279198</v>
      </c>
    </row>
    <row r="441" spans="1:9" x14ac:dyDescent="0.25">
      <c r="A441">
        <v>439</v>
      </c>
      <c r="B441">
        <v>55.459083469721698</v>
      </c>
      <c r="C441">
        <v>181.778310104529</v>
      </c>
      <c r="D441">
        <v>20.0418027570486</v>
      </c>
      <c r="E441">
        <v>3.59959669008142</v>
      </c>
      <c r="F441">
        <v>0.36788630423465102</v>
      </c>
      <c r="G441">
        <v>0.95716427086200395</v>
      </c>
      <c r="H441">
        <v>12.9693654266958</v>
      </c>
      <c r="I441">
        <v>2.7699788583509499</v>
      </c>
    </row>
    <row r="442" spans="1:9" x14ac:dyDescent="0.25">
      <c r="A442">
        <v>440</v>
      </c>
      <c r="B442">
        <v>26.4132420091324</v>
      </c>
      <c r="C442">
        <v>187.11454978294299</v>
      </c>
      <c r="D442">
        <v>10.135295171372</v>
      </c>
      <c r="E442">
        <v>6.6683103566976198</v>
      </c>
      <c r="F442">
        <v>0.20385195439936701</v>
      </c>
      <c r="G442">
        <v>0.93026168745741999</v>
      </c>
      <c r="H442">
        <v>14.384228187919399</v>
      </c>
      <c r="I442">
        <v>3.5776734104046199</v>
      </c>
    </row>
    <row r="443" spans="1:9" x14ac:dyDescent="0.25">
      <c r="A443">
        <v>441</v>
      </c>
      <c r="B443">
        <v>67.574566473988398</v>
      </c>
      <c r="C443">
        <v>203.05198526401901</v>
      </c>
      <c r="D443">
        <v>14.7716507295049</v>
      </c>
      <c r="E443">
        <v>7.2873987165390304</v>
      </c>
      <c r="F443">
        <v>0.490985197450657</v>
      </c>
      <c r="G443">
        <v>0.90885150909138201</v>
      </c>
      <c r="H443">
        <v>9.4022617124394099</v>
      </c>
      <c r="I443">
        <v>3.9324462640736901</v>
      </c>
    </row>
    <row r="444" spans="1:9" x14ac:dyDescent="0.25">
      <c r="A444">
        <v>442</v>
      </c>
      <c r="B444">
        <v>76.090513068731795</v>
      </c>
      <c r="C444">
        <v>171.97105492589299</v>
      </c>
      <c r="D444">
        <v>13.686860207189399</v>
      </c>
      <c r="E444">
        <v>6.1979718695031396</v>
      </c>
      <c r="F444">
        <v>0.43672421178915199</v>
      </c>
      <c r="G444">
        <v>0.92469355803797804</v>
      </c>
      <c r="H444">
        <v>10.6079632465543</v>
      </c>
      <c r="I444">
        <v>3.9170305676855799</v>
      </c>
    </row>
    <row r="445" spans="1:9" x14ac:dyDescent="0.25">
      <c r="A445">
        <v>443</v>
      </c>
      <c r="B445">
        <v>82.247269550021798</v>
      </c>
      <c r="C445">
        <v>165.24575185722799</v>
      </c>
      <c r="D445">
        <v>14.187197038982999</v>
      </c>
      <c r="E445">
        <v>9.1239658674998303</v>
      </c>
      <c r="F445">
        <v>0.44430564185604599</v>
      </c>
      <c r="G445">
        <v>0.89999312422761402</v>
      </c>
      <c r="H445">
        <v>13.2086419753086</v>
      </c>
      <c r="I445">
        <v>4.2834336561109598</v>
      </c>
    </row>
    <row r="446" spans="1:9" x14ac:dyDescent="0.25">
      <c r="A446">
        <v>444</v>
      </c>
      <c r="B446">
        <v>45.278888512368603</v>
      </c>
      <c r="C446">
        <v>150.39624582154701</v>
      </c>
      <c r="D446">
        <v>11.168247135126901</v>
      </c>
      <c r="E446">
        <v>6.8611918805219796</v>
      </c>
      <c r="F446">
        <v>0.300931973495972</v>
      </c>
      <c r="G446">
        <v>0.90920449277055704</v>
      </c>
      <c r="H446">
        <v>14.812154696132501</v>
      </c>
      <c r="I446">
        <v>3.5221476510067098</v>
      </c>
    </row>
    <row r="447" spans="1:9" x14ac:dyDescent="0.25">
      <c r="A447">
        <v>445</v>
      </c>
      <c r="B447">
        <v>128.492509363295</v>
      </c>
      <c r="C447">
        <v>178.776990490397</v>
      </c>
      <c r="D447">
        <v>10.160921509038101</v>
      </c>
      <c r="E447">
        <v>7.8971016313655804</v>
      </c>
      <c r="F447">
        <v>0.62566287512977903</v>
      </c>
      <c r="G447">
        <v>0.90417312626198698</v>
      </c>
      <c r="H447">
        <v>8.8997524752475208</v>
      </c>
      <c r="I447">
        <v>5.7066557107641698</v>
      </c>
    </row>
    <row r="448" spans="1:9" x14ac:dyDescent="0.25">
      <c r="A448">
        <v>446</v>
      </c>
      <c r="B448">
        <v>43.513449097718699</v>
      </c>
      <c r="C448">
        <v>147.654859419969</v>
      </c>
      <c r="D448">
        <v>10.008197504204199</v>
      </c>
      <c r="E448">
        <v>3.8436606531059101</v>
      </c>
      <c r="F448">
        <v>0.313536189229427</v>
      </c>
      <c r="G448">
        <v>0.94468090601021604</v>
      </c>
      <c r="H448">
        <v>12.590285110876399</v>
      </c>
      <c r="I448">
        <v>2.7625169147496602</v>
      </c>
    </row>
    <row r="449" spans="1:9" x14ac:dyDescent="0.25">
      <c r="A449">
        <v>447</v>
      </c>
      <c r="B449">
        <v>45.542028985507201</v>
      </c>
      <c r="C449">
        <v>196.26348547717799</v>
      </c>
      <c r="D449">
        <v>14.2818310217035</v>
      </c>
      <c r="E449">
        <v>21.689937689631002</v>
      </c>
      <c r="F449">
        <v>0.30196570219247698</v>
      </c>
      <c r="G449">
        <v>0.88741650297197605</v>
      </c>
      <c r="H449">
        <v>11.685339690107201</v>
      </c>
      <c r="I449">
        <v>7.6109890109890097</v>
      </c>
    </row>
    <row r="450" spans="1:9" x14ac:dyDescent="0.25">
      <c r="A450">
        <v>448</v>
      </c>
      <c r="B450">
        <v>44.9820544554455</v>
      </c>
      <c r="C450">
        <v>167.81969384751201</v>
      </c>
      <c r="D450">
        <v>9.8228895013356592</v>
      </c>
      <c r="E450">
        <v>8.1813789173695799</v>
      </c>
      <c r="F450">
        <v>0.27573805483219599</v>
      </c>
      <c r="G450">
        <v>0.92845374086515997</v>
      </c>
      <c r="H450">
        <v>13.9621289662231</v>
      </c>
      <c r="I450">
        <v>3.5465157410682702</v>
      </c>
    </row>
    <row r="451" spans="1:9" x14ac:dyDescent="0.25">
      <c r="A451">
        <v>449</v>
      </c>
      <c r="B451">
        <v>61.748040988547302</v>
      </c>
      <c r="C451">
        <v>181.272775919732</v>
      </c>
      <c r="D451">
        <v>12.6956462646326</v>
      </c>
      <c r="E451">
        <v>4.8968327747673301</v>
      </c>
      <c r="F451">
        <v>0.34822611632270301</v>
      </c>
      <c r="G451">
        <v>0.95720414619858096</v>
      </c>
      <c r="H451">
        <v>16.416932907348201</v>
      </c>
      <c r="I451">
        <v>3.11962025316455</v>
      </c>
    </row>
    <row r="452" spans="1:9" x14ac:dyDescent="0.25">
      <c r="A452">
        <v>450</v>
      </c>
      <c r="B452">
        <v>52.399433427761998</v>
      </c>
      <c r="C452">
        <v>118.863103953147</v>
      </c>
      <c r="D452">
        <v>12.5628031243781</v>
      </c>
      <c r="E452">
        <v>8.6327121583435797</v>
      </c>
      <c r="F452">
        <v>0.30487245580870898</v>
      </c>
      <c r="G452">
        <v>0.62924335562810896</v>
      </c>
      <c r="H452">
        <v>17.1181818181818</v>
      </c>
      <c r="I452">
        <v>8.7883597883597808</v>
      </c>
    </row>
    <row r="453" spans="1:9" x14ac:dyDescent="0.25">
      <c r="A453">
        <v>451</v>
      </c>
      <c r="B453">
        <v>97.160533333333305</v>
      </c>
      <c r="C453">
        <v>177.072094691535</v>
      </c>
      <c r="D453">
        <v>10.668150216831799</v>
      </c>
      <c r="E453">
        <v>12.6324618411827</v>
      </c>
      <c r="F453">
        <v>0.618025817539677</v>
      </c>
      <c r="G453">
        <v>0.89492715776325704</v>
      </c>
      <c r="H453">
        <v>8.5472560975609699</v>
      </c>
      <c r="I453">
        <v>5.2347031963470299</v>
      </c>
    </row>
    <row r="454" spans="1:9" x14ac:dyDescent="0.25">
      <c r="A454">
        <v>452</v>
      </c>
      <c r="B454">
        <v>93.441717791410994</v>
      </c>
      <c r="C454">
        <v>162.45988463555301</v>
      </c>
      <c r="D454">
        <v>11.2638626124995</v>
      </c>
      <c r="E454">
        <v>6.2988422749914301</v>
      </c>
      <c r="F454">
        <v>0.58962525788811104</v>
      </c>
      <c r="G454">
        <v>0.90508323273686597</v>
      </c>
      <c r="H454">
        <v>10.809453471196401</v>
      </c>
      <c r="I454">
        <v>3.8703254006799401</v>
      </c>
    </row>
    <row r="455" spans="1:9" x14ac:dyDescent="0.25">
      <c r="A455">
        <v>453</v>
      </c>
      <c r="B455">
        <v>102.52051582649401</v>
      </c>
      <c r="C455">
        <v>188.177903828799</v>
      </c>
      <c r="D455">
        <v>12.8255599278746</v>
      </c>
      <c r="E455">
        <v>7.2880519350261901</v>
      </c>
      <c r="F455">
        <v>0.65914509445750302</v>
      </c>
      <c r="G455">
        <v>0.90743281007933096</v>
      </c>
      <c r="H455">
        <v>7.13866039952996</v>
      </c>
      <c r="I455">
        <v>3.6209286209286198</v>
      </c>
    </row>
    <row r="456" spans="1:9" x14ac:dyDescent="0.25">
      <c r="A456">
        <v>454</v>
      </c>
      <c r="B456">
        <v>85.174987133298998</v>
      </c>
      <c r="C456">
        <v>141.984371869364</v>
      </c>
      <c r="D456">
        <v>9.3673391584954402</v>
      </c>
      <c r="E456">
        <v>10.5675146775763</v>
      </c>
      <c r="F456">
        <v>0.54885277691909595</v>
      </c>
      <c r="G456">
        <v>0.90450115951406496</v>
      </c>
      <c r="H456">
        <v>11.898107714701601</v>
      </c>
      <c r="I456">
        <v>4.3037904124860598</v>
      </c>
    </row>
    <row r="457" spans="1:9" x14ac:dyDescent="0.25">
      <c r="A457">
        <v>455</v>
      </c>
      <c r="B457">
        <v>55.182987141444102</v>
      </c>
      <c r="C457">
        <v>167.82531412810201</v>
      </c>
      <c r="D457">
        <v>13.8060841595582</v>
      </c>
      <c r="E457">
        <v>7.5484425748533797</v>
      </c>
      <c r="F457">
        <v>0.35060268310329801</v>
      </c>
      <c r="G457">
        <v>0.92117729793469305</v>
      </c>
      <c r="H457">
        <v>9.1915641476274104</v>
      </c>
      <c r="I457">
        <v>4.7872266574106197</v>
      </c>
    </row>
    <row r="458" spans="1:9" x14ac:dyDescent="0.25">
      <c r="A458">
        <v>456</v>
      </c>
      <c r="B458">
        <v>53.692814145974403</v>
      </c>
      <c r="C458">
        <v>217.29977892409701</v>
      </c>
      <c r="D458">
        <v>13.7496929680501</v>
      </c>
      <c r="E458">
        <v>5.22848963437814</v>
      </c>
      <c r="F458">
        <v>0.34290527244695801</v>
      </c>
      <c r="G458">
        <v>0.96253188920657595</v>
      </c>
      <c r="H458">
        <v>6.3157514450866996</v>
      </c>
      <c r="I458">
        <v>3.0183374083129499</v>
      </c>
    </row>
    <row r="459" spans="1:9" x14ac:dyDescent="0.25">
      <c r="A459">
        <v>457</v>
      </c>
      <c r="B459">
        <v>55.7034822896428</v>
      </c>
      <c r="C459">
        <v>148.078336257611</v>
      </c>
      <c r="D459">
        <v>11.647911692171199</v>
      </c>
      <c r="E459">
        <v>4.2945231844550404</v>
      </c>
      <c r="F459">
        <v>0.36555019635494701</v>
      </c>
      <c r="G459">
        <v>0.93880123431893803</v>
      </c>
      <c r="H459">
        <v>6.4592145015105702</v>
      </c>
      <c r="I459">
        <v>3.2046617396247798</v>
      </c>
    </row>
    <row r="460" spans="1:9" x14ac:dyDescent="0.25">
      <c r="A460">
        <v>458</v>
      </c>
      <c r="B460">
        <v>61.045605001838901</v>
      </c>
      <c r="C460">
        <v>165.23957685127499</v>
      </c>
      <c r="D460">
        <v>11.127208302710301</v>
      </c>
      <c r="E460">
        <v>4.0237133833777996</v>
      </c>
      <c r="F460">
        <v>0.36651845457985099</v>
      </c>
      <c r="G460">
        <v>0.93556014254637498</v>
      </c>
      <c r="H460">
        <v>10.876498800959199</v>
      </c>
      <c r="I460">
        <v>2.9249112125824399</v>
      </c>
    </row>
    <row r="461" spans="1:9" x14ac:dyDescent="0.25">
      <c r="A461">
        <v>459</v>
      </c>
      <c r="B461">
        <v>57.0056774589535</v>
      </c>
      <c r="C461">
        <v>117.485603781693</v>
      </c>
      <c r="D461">
        <v>11.3070390240814</v>
      </c>
      <c r="E461">
        <v>4.8735302226833603</v>
      </c>
      <c r="F461">
        <v>0.354860428092518</v>
      </c>
      <c r="G461">
        <v>0.94519829413326695</v>
      </c>
      <c r="H461">
        <v>9.0699421965317892</v>
      </c>
      <c r="I461">
        <v>3.59294365455502</v>
      </c>
    </row>
    <row r="462" spans="1:9" x14ac:dyDescent="0.25">
      <c r="A462">
        <v>460</v>
      </c>
      <c r="B462">
        <v>49.037615894039703</v>
      </c>
      <c r="C462">
        <v>184.40280065897801</v>
      </c>
      <c r="D462">
        <v>10.690847215426301</v>
      </c>
      <c r="E462">
        <v>5.1700514527917001</v>
      </c>
      <c r="F462">
        <v>0.31575218925842602</v>
      </c>
      <c r="G462">
        <v>0.95967523610958805</v>
      </c>
      <c r="H462">
        <v>13.277310924369701</v>
      </c>
      <c r="I462">
        <v>2.9995529727313301</v>
      </c>
    </row>
    <row r="463" spans="1:9" x14ac:dyDescent="0.25">
      <c r="A463">
        <v>461</v>
      </c>
      <c r="B463">
        <v>52.657274055520702</v>
      </c>
      <c r="C463">
        <v>158.63319064866599</v>
      </c>
      <c r="D463">
        <v>11.267670266614299</v>
      </c>
      <c r="E463">
        <v>2.54814519193889</v>
      </c>
      <c r="F463">
        <v>0.34226772478770801</v>
      </c>
      <c r="G463">
        <v>0.97465830373922602</v>
      </c>
      <c r="H463">
        <v>8.0201126307321005</v>
      </c>
      <c r="I463">
        <v>2.4505322479649299</v>
      </c>
    </row>
    <row r="464" spans="1:9" x14ac:dyDescent="0.25">
      <c r="A464">
        <v>462</v>
      </c>
      <c r="B464">
        <v>54.771396813634603</v>
      </c>
      <c r="C464">
        <v>131.43309222423099</v>
      </c>
      <c r="D464">
        <v>11.833661769853601</v>
      </c>
      <c r="E464">
        <v>3.5553043204011101</v>
      </c>
      <c r="F464">
        <v>0.32187269594032702</v>
      </c>
      <c r="G464">
        <v>0.95425902356030801</v>
      </c>
      <c r="H464">
        <v>9.2296296296296294</v>
      </c>
      <c r="I464">
        <v>3.18133971291866</v>
      </c>
    </row>
    <row r="465" spans="1:9" x14ac:dyDescent="0.25">
      <c r="A465">
        <v>463</v>
      </c>
      <c r="B465">
        <v>57.172252010723803</v>
      </c>
      <c r="C465">
        <v>143.15428300993801</v>
      </c>
      <c r="D465">
        <v>12.355809957285899</v>
      </c>
      <c r="E465">
        <v>7.8400117994794698</v>
      </c>
      <c r="F465">
        <v>0.33458055627508798</v>
      </c>
      <c r="G465">
        <v>0.86105288921017598</v>
      </c>
      <c r="H465">
        <v>9.4485125858123507</v>
      </c>
      <c r="I465">
        <v>4.0137221269296699</v>
      </c>
    </row>
    <row r="466" spans="1:9" x14ac:dyDescent="0.25">
      <c r="A466">
        <v>464</v>
      </c>
      <c r="B466">
        <v>78.129626712868102</v>
      </c>
      <c r="C466">
        <v>174.04588690289501</v>
      </c>
      <c r="D466">
        <v>14.374972548011099</v>
      </c>
      <c r="E466">
        <v>4.2284859723842496</v>
      </c>
      <c r="F466">
        <v>0.494002741090874</v>
      </c>
      <c r="G466">
        <v>0.946171499472792</v>
      </c>
      <c r="H466">
        <v>8.4057562076749406</v>
      </c>
      <c r="I466">
        <v>3.0818939845145898</v>
      </c>
    </row>
    <row r="467" spans="1:9" x14ac:dyDescent="0.25">
      <c r="A467">
        <v>465</v>
      </c>
      <c r="B467">
        <v>83.590383530738805</v>
      </c>
      <c r="C467">
        <v>189.14397224631301</v>
      </c>
      <c r="D467">
        <v>14.181748039697901</v>
      </c>
      <c r="E467">
        <v>4.7080047173940001</v>
      </c>
      <c r="F467">
        <v>0.53044791939228897</v>
      </c>
      <c r="G467">
        <v>0.95333969641888305</v>
      </c>
      <c r="H467">
        <v>7.7358490566037696</v>
      </c>
      <c r="I467">
        <v>2.9028776978417201</v>
      </c>
    </row>
    <row r="468" spans="1:9" x14ac:dyDescent="0.25">
      <c r="A468">
        <v>466</v>
      </c>
      <c r="B468">
        <v>60.819068255687903</v>
      </c>
      <c r="C468">
        <v>165.19750141964701</v>
      </c>
      <c r="D468">
        <v>13.1784067941612</v>
      </c>
      <c r="E468">
        <v>2.82275062149002</v>
      </c>
      <c r="F468">
        <v>0.36341948729219797</v>
      </c>
      <c r="G468">
        <v>0.95076729643610403</v>
      </c>
      <c r="H468">
        <v>17.475146198830402</v>
      </c>
      <c r="I468">
        <v>2.50816882232811</v>
      </c>
    </row>
    <row r="469" spans="1:9" x14ac:dyDescent="0.25">
      <c r="A469">
        <v>467</v>
      </c>
      <c r="B469">
        <v>107.580875781948</v>
      </c>
      <c r="C469">
        <v>167.56663724624801</v>
      </c>
      <c r="D469">
        <v>31.580958714059499</v>
      </c>
      <c r="E469">
        <v>4.6969551479839096</v>
      </c>
      <c r="F469">
        <v>0.54447829203417597</v>
      </c>
      <c r="G469">
        <v>0.93475873668704101</v>
      </c>
      <c r="H469">
        <v>22.903225806451601</v>
      </c>
      <c r="I469">
        <v>3.68962560731637</v>
      </c>
    </row>
    <row r="470" spans="1:9" x14ac:dyDescent="0.25">
      <c r="A470">
        <v>468</v>
      </c>
      <c r="B470">
        <v>89.598662207357805</v>
      </c>
      <c r="C470">
        <v>212.12560834298901</v>
      </c>
      <c r="D470">
        <v>25.4991861280627</v>
      </c>
      <c r="E470">
        <v>3.09890723004369</v>
      </c>
      <c r="F470">
        <v>0.49679231728942602</v>
      </c>
      <c r="G470">
        <v>0.96418222029880096</v>
      </c>
      <c r="H470">
        <v>21.9154676258992</v>
      </c>
      <c r="I470">
        <v>2.4416123295791299</v>
      </c>
    </row>
    <row r="471" spans="1:9" x14ac:dyDescent="0.25">
      <c r="A471">
        <v>469</v>
      </c>
      <c r="B471">
        <v>88.5442708333333</v>
      </c>
      <c r="C471">
        <v>159.00747745766401</v>
      </c>
      <c r="D471">
        <v>29.502350162204198</v>
      </c>
      <c r="E471">
        <v>7.3677437271136803</v>
      </c>
      <c r="F471">
        <v>0.50516153106234896</v>
      </c>
      <c r="G471">
        <v>0.90266159488714304</v>
      </c>
      <c r="H471">
        <v>21.878431372548999</v>
      </c>
      <c r="I471">
        <v>4.1508313539192399</v>
      </c>
    </row>
    <row r="472" spans="1:9" x14ac:dyDescent="0.25">
      <c r="A472">
        <v>470</v>
      </c>
      <c r="B472">
        <v>134.08567176870699</v>
      </c>
      <c r="C472">
        <v>167.31193151417801</v>
      </c>
      <c r="D472">
        <v>17.8073381306816</v>
      </c>
      <c r="E472">
        <v>7.9893637134215103</v>
      </c>
      <c r="F472">
        <v>0.81391420341241505</v>
      </c>
      <c r="G472">
        <v>0.91136059203273101</v>
      </c>
      <c r="H472">
        <v>6.6972917380870696</v>
      </c>
      <c r="I472">
        <v>3.6469002695417698</v>
      </c>
    </row>
    <row r="473" spans="1:9" x14ac:dyDescent="0.25">
      <c r="A473">
        <v>471</v>
      </c>
      <c r="B473">
        <v>56.831404441663999</v>
      </c>
      <c r="C473">
        <v>167.017690936695</v>
      </c>
      <c r="D473">
        <v>14.243801114482901</v>
      </c>
      <c r="E473">
        <v>5.5621670903854303</v>
      </c>
      <c r="F473">
        <v>0.35989988796387701</v>
      </c>
      <c r="G473">
        <v>0.90702753718607798</v>
      </c>
      <c r="H473">
        <v>11.572972972972901</v>
      </c>
      <c r="I473">
        <v>3.2386713594368599</v>
      </c>
    </row>
    <row r="474" spans="1:9" x14ac:dyDescent="0.25">
      <c r="A474">
        <v>472</v>
      </c>
      <c r="B474">
        <v>56.1005518087063</v>
      </c>
      <c r="C474">
        <v>152.945186549976</v>
      </c>
      <c r="D474">
        <v>14.259926345845701</v>
      </c>
      <c r="E474">
        <v>4.8774940330175802</v>
      </c>
      <c r="F474">
        <v>0.343107878215067</v>
      </c>
      <c r="G474">
        <v>0.92343404737834001</v>
      </c>
      <c r="H474">
        <v>16.5137963843958</v>
      </c>
      <c r="I474">
        <v>3.4586949533911899</v>
      </c>
    </row>
    <row r="475" spans="1:9" x14ac:dyDescent="0.25">
      <c r="A475">
        <v>473</v>
      </c>
      <c r="B475">
        <v>48.135163674762403</v>
      </c>
      <c r="C475">
        <v>140.37085785072699</v>
      </c>
      <c r="D475">
        <v>14.3289667449957</v>
      </c>
      <c r="E475">
        <v>7.6895153250961101</v>
      </c>
      <c r="F475">
        <v>0.28778227309681198</v>
      </c>
      <c r="G475">
        <v>0.79537039266052401</v>
      </c>
      <c r="H475">
        <v>18.5918367346938</v>
      </c>
      <c r="I475">
        <v>4.1928696668614798</v>
      </c>
    </row>
    <row r="476" spans="1:9" x14ac:dyDescent="0.25">
      <c r="A476">
        <v>474</v>
      </c>
      <c r="B476">
        <v>70.635070357198003</v>
      </c>
      <c r="C476">
        <v>138.56430476632201</v>
      </c>
      <c r="D476">
        <v>11.8123750545391</v>
      </c>
      <c r="E476">
        <v>3.4230341203743002</v>
      </c>
      <c r="F476">
        <v>0.43747517737101499</v>
      </c>
      <c r="G476">
        <v>0.96588986818643796</v>
      </c>
      <c r="H476">
        <v>5.9158936301793403</v>
      </c>
      <c r="I476">
        <v>2.9587272727272702</v>
      </c>
    </row>
    <row r="477" spans="1:9" x14ac:dyDescent="0.25">
      <c r="A477">
        <v>475</v>
      </c>
      <c r="B477">
        <v>67.605679251371399</v>
      </c>
      <c r="C477">
        <v>188.999050783103</v>
      </c>
      <c r="D477">
        <v>14.6957104115417</v>
      </c>
      <c r="E477">
        <v>3.2700041946626901</v>
      </c>
      <c r="F477">
        <v>0.39107218628923202</v>
      </c>
      <c r="G477">
        <v>0.96332962511018505</v>
      </c>
      <c r="H477">
        <v>13.326041666666599</v>
      </c>
      <c r="I477">
        <v>2.5591545429590998</v>
      </c>
    </row>
    <row r="478" spans="1:9" x14ac:dyDescent="0.25">
      <c r="A478">
        <v>476</v>
      </c>
      <c r="B478">
        <v>91.942524115755603</v>
      </c>
      <c r="C478">
        <v>160.75589893505901</v>
      </c>
      <c r="D478">
        <v>12.488335086911601</v>
      </c>
      <c r="E478">
        <v>4.7974562989025502</v>
      </c>
      <c r="F478">
        <v>0.47768314407594498</v>
      </c>
      <c r="G478">
        <v>0.92279207591962698</v>
      </c>
      <c r="H478">
        <v>10.095607235142101</v>
      </c>
      <c r="I478">
        <v>3.3697347893915701</v>
      </c>
    </row>
    <row r="479" spans="1:9" x14ac:dyDescent="0.25">
      <c r="A479">
        <v>477</v>
      </c>
      <c r="B479">
        <v>52.110638297872299</v>
      </c>
      <c r="C479">
        <v>157.958896065766</v>
      </c>
      <c r="D479">
        <v>11.4599055957461</v>
      </c>
      <c r="E479">
        <v>6.1991855736091903</v>
      </c>
      <c r="F479">
        <v>0.33482482928082102</v>
      </c>
      <c r="G479">
        <v>0.93565606918941102</v>
      </c>
      <c r="H479">
        <v>10.8901785714285</v>
      </c>
      <c r="I479">
        <v>3.2978482446206101</v>
      </c>
    </row>
    <row r="480" spans="1:9" x14ac:dyDescent="0.25">
      <c r="A480">
        <v>478</v>
      </c>
      <c r="B480">
        <v>49.834862385321102</v>
      </c>
      <c r="C480">
        <v>193.16483854433599</v>
      </c>
      <c r="D480">
        <v>12.373316267117101</v>
      </c>
      <c r="E480">
        <v>2.9867113789533399</v>
      </c>
      <c r="F480">
        <v>0.31823376965330502</v>
      </c>
      <c r="G480">
        <v>0.96351446181489697</v>
      </c>
      <c r="H480">
        <v>13.6394129979035</v>
      </c>
      <c r="I480">
        <v>2.4845391774241898</v>
      </c>
    </row>
    <row r="481" spans="1:9" x14ac:dyDescent="0.25">
      <c r="A481">
        <v>479</v>
      </c>
      <c r="B481">
        <v>56.431596091205201</v>
      </c>
      <c r="C481">
        <v>157.214078485264</v>
      </c>
      <c r="D481">
        <v>14.883001567957299</v>
      </c>
      <c r="E481">
        <v>11.7210272616244</v>
      </c>
      <c r="F481">
        <v>0.34741182368856499</v>
      </c>
      <c r="G481">
        <v>0.88449247302301004</v>
      </c>
      <c r="H481">
        <v>13.194202898550699</v>
      </c>
      <c r="I481">
        <v>5.4043333333333301</v>
      </c>
    </row>
    <row r="482" spans="1:9" x14ac:dyDescent="0.25">
      <c r="A482">
        <v>480</v>
      </c>
      <c r="B482">
        <v>54.7993286981539</v>
      </c>
      <c r="C482">
        <v>130.35092744135201</v>
      </c>
      <c r="D482">
        <v>13.2340841212022</v>
      </c>
      <c r="E482">
        <v>6.9333399923649397</v>
      </c>
      <c r="F482">
        <v>0.34236586990823498</v>
      </c>
      <c r="G482">
        <v>0.79103005510427205</v>
      </c>
      <c r="H482">
        <v>10.5164152617568</v>
      </c>
      <c r="I482">
        <v>4.4238073182028703</v>
      </c>
    </row>
    <row r="483" spans="1:9" x14ac:dyDescent="0.25">
      <c r="A483">
        <v>481</v>
      </c>
      <c r="B483">
        <v>86.291720849588202</v>
      </c>
      <c r="C483">
        <v>154.77262913137301</v>
      </c>
      <c r="D483">
        <v>13.9460019994176</v>
      </c>
      <c r="E483">
        <v>8.9376378358515201</v>
      </c>
      <c r="F483">
        <v>0.46910157249208601</v>
      </c>
      <c r="G483">
        <v>0.88812547115057805</v>
      </c>
      <c r="H483">
        <v>11.4869186046511</v>
      </c>
      <c r="I483">
        <v>4.7592668024439897</v>
      </c>
    </row>
    <row r="484" spans="1:9" x14ac:dyDescent="0.25">
      <c r="A484">
        <v>482</v>
      </c>
      <c r="B484">
        <v>41.317613991255399</v>
      </c>
      <c r="C484">
        <v>171.48333333333301</v>
      </c>
      <c r="D484">
        <v>13.2139695089908</v>
      </c>
      <c r="E484">
        <v>7.9545275502074002</v>
      </c>
      <c r="F484">
        <v>0.27483164338279598</v>
      </c>
      <c r="G484">
        <v>0.91850999663039701</v>
      </c>
      <c r="H484">
        <v>13.459566074950599</v>
      </c>
      <c r="I484">
        <v>4.5474095796676401</v>
      </c>
    </row>
    <row r="485" spans="1:9" x14ac:dyDescent="0.25">
      <c r="A485">
        <v>483</v>
      </c>
      <c r="B485">
        <v>36.346681497960603</v>
      </c>
      <c r="C485">
        <v>163.22805555555499</v>
      </c>
      <c r="D485">
        <v>11.058895368782601</v>
      </c>
      <c r="E485">
        <v>8.6648678644295902</v>
      </c>
      <c r="F485">
        <v>0.24352142104232499</v>
      </c>
      <c r="G485">
        <v>0.93508439569304402</v>
      </c>
      <c r="H485">
        <v>15.409568261376799</v>
      </c>
      <c r="I485">
        <v>4.0854700854700798</v>
      </c>
    </row>
    <row r="486" spans="1:9" x14ac:dyDescent="0.25">
      <c r="A486">
        <v>484</v>
      </c>
      <c r="B486">
        <v>39.881991814461102</v>
      </c>
      <c r="C486">
        <v>160.222171584823</v>
      </c>
      <c r="D486">
        <v>12.651337212993599</v>
      </c>
      <c r="E486">
        <v>3.7625603770932199</v>
      </c>
      <c r="F486">
        <v>0.25851148107880301</v>
      </c>
      <c r="G486">
        <v>0.94645960481084201</v>
      </c>
      <c r="H486">
        <v>16.1611479028697</v>
      </c>
      <c r="I486">
        <v>2.8713629402756502</v>
      </c>
    </row>
    <row r="487" spans="1:9" x14ac:dyDescent="0.25">
      <c r="A487">
        <v>485</v>
      </c>
      <c r="B487">
        <v>40.051189245087897</v>
      </c>
      <c r="C487">
        <v>163.55246252676599</v>
      </c>
      <c r="D487">
        <v>11.105280991821299</v>
      </c>
      <c r="E487">
        <v>14.614376825438599</v>
      </c>
      <c r="F487">
        <v>0.25815826685399901</v>
      </c>
      <c r="G487">
        <v>0.86128636586248897</v>
      </c>
      <c r="H487">
        <v>14.628192999053899</v>
      </c>
      <c r="I487">
        <v>7.5648702594810304</v>
      </c>
    </row>
    <row r="488" spans="1:9" x14ac:dyDescent="0.25">
      <c r="A488">
        <v>486</v>
      </c>
      <c r="B488">
        <v>58.617780889044397</v>
      </c>
      <c r="C488">
        <v>157.775365738555</v>
      </c>
      <c r="D488">
        <v>12.3269060792425</v>
      </c>
      <c r="E488">
        <v>18.2411753615498</v>
      </c>
      <c r="F488">
        <v>0.331642388413599</v>
      </c>
      <c r="G488">
        <v>0.81540294071785302</v>
      </c>
      <c r="H488">
        <v>16.436754176610901</v>
      </c>
      <c r="I488">
        <v>12.1227598566308</v>
      </c>
    </row>
    <row r="489" spans="1:9" x14ac:dyDescent="0.25">
      <c r="A489">
        <v>487</v>
      </c>
      <c r="B489">
        <v>59.518808011724403</v>
      </c>
      <c r="C489">
        <v>196.00951938704401</v>
      </c>
      <c r="D489">
        <v>12.277308491942501</v>
      </c>
      <c r="E489">
        <v>2.98181975660194</v>
      </c>
      <c r="F489">
        <v>0.38770245026000599</v>
      </c>
      <c r="G489">
        <v>0.97682853091734601</v>
      </c>
      <c r="H489">
        <v>7.7753743760399301</v>
      </c>
      <c r="I489">
        <v>2.3434282253179801</v>
      </c>
    </row>
    <row r="490" spans="1:9" x14ac:dyDescent="0.25">
      <c r="A490">
        <v>488</v>
      </c>
      <c r="B490">
        <v>63.968622893666399</v>
      </c>
      <c r="C490">
        <v>161.794238227146</v>
      </c>
      <c r="D490">
        <v>13.996540322008901</v>
      </c>
      <c r="E490">
        <v>4.2540761015611599</v>
      </c>
      <c r="F490">
        <v>0.39370292648247601</v>
      </c>
      <c r="G490">
        <v>0.94175756380785203</v>
      </c>
      <c r="H490">
        <v>13.9393346379647</v>
      </c>
      <c r="I490">
        <v>3.0261936339522499</v>
      </c>
    </row>
    <row r="491" spans="1:9" x14ac:dyDescent="0.25">
      <c r="A491">
        <v>489</v>
      </c>
      <c r="B491">
        <v>52.978481769276698</v>
      </c>
      <c r="C491">
        <v>133.347930775018</v>
      </c>
      <c r="D491">
        <v>11.4892612180911</v>
      </c>
      <c r="E491">
        <v>4.4367401052120803</v>
      </c>
      <c r="F491">
        <v>0.34619823592636201</v>
      </c>
      <c r="G491">
        <v>0.94677391340553896</v>
      </c>
      <c r="H491">
        <v>13.3255813953488</v>
      </c>
      <c r="I491">
        <v>3.3714606741573001</v>
      </c>
    </row>
    <row r="492" spans="1:9" x14ac:dyDescent="0.25">
      <c r="A492">
        <v>490</v>
      </c>
      <c r="B492">
        <v>45.082535427039403</v>
      </c>
      <c r="C492">
        <v>179.53986832479799</v>
      </c>
      <c r="D492">
        <v>9.4777595217273696</v>
      </c>
      <c r="E492">
        <v>6.1101370125083498</v>
      </c>
      <c r="F492">
        <v>0.30155771090565597</v>
      </c>
      <c r="G492">
        <v>0.93883459560526195</v>
      </c>
      <c r="H492">
        <v>11.7532846715328</v>
      </c>
      <c r="I492">
        <v>3.8737213403880002</v>
      </c>
    </row>
    <row r="493" spans="1:9" x14ac:dyDescent="0.25">
      <c r="A493">
        <v>491</v>
      </c>
      <c r="B493">
        <v>48.6682960893854</v>
      </c>
      <c r="C493">
        <v>180.861514052583</v>
      </c>
      <c r="D493">
        <v>10.5174361074169</v>
      </c>
      <c r="E493">
        <v>5.6753827554759102</v>
      </c>
      <c r="F493">
        <v>0.31095028078446901</v>
      </c>
      <c r="G493">
        <v>0.92697841598427699</v>
      </c>
      <c r="H493">
        <v>9.2024432809773096</v>
      </c>
      <c r="I493">
        <v>3.1075757575757499</v>
      </c>
    </row>
    <row r="494" spans="1:9" x14ac:dyDescent="0.25">
      <c r="A494">
        <v>492</v>
      </c>
      <c r="B494">
        <v>61.141661912911196</v>
      </c>
      <c r="C494">
        <v>199.79291979949801</v>
      </c>
      <c r="D494">
        <v>11.368747688782401</v>
      </c>
      <c r="E494">
        <v>8.1120775391441295</v>
      </c>
      <c r="F494">
        <v>0.36208934231394901</v>
      </c>
      <c r="G494">
        <v>0.94789875853508998</v>
      </c>
      <c r="H494">
        <v>7.9626436781609096</v>
      </c>
      <c r="I494">
        <v>4.0863970588235201</v>
      </c>
    </row>
    <row r="495" spans="1:9" x14ac:dyDescent="0.25">
      <c r="A495">
        <v>493</v>
      </c>
      <c r="B495">
        <v>56.639642082429503</v>
      </c>
      <c r="C495">
        <v>173.53557251908299</v>
      </c>
      <c r="D495">
        <v>10.5040030114485</v>
      </c>
      <c r="E495">
        <v>4.9491440893099004</v>
      </c>
      <c r="F495">
        <v>0.37727931565372602</v>
      </c>
      <c r="G495">
        <v>0.93272662545099805</v>
      </c>
      <c r="H495">
        <v>8.2895716945996192</v>
      </c>
      <c r="I495">
        <v>3.3820005572582801</v>
      </c>
    </row>
    <row r="496" spans="1:9" x14ac:dyDescent="0.25">
      <c r="A496">
        <v>494</v>
      </c>
      <c r="B496">
        <v>91.231428571428495</v>
      </c>
      <c r="C496">
        <v>171.474493361285</v>
      </c>
      <c r="D496">
        <v>19.237647354522299</v>
      </c>
      <c r="E496">
        <v>6.2282444201262797</v>
      </c>
      <c r="F496">
        <v>0.50950861463750596</v>
      </c>
      <c r="G496">
        <v>0.92357941170372904</v>
      </c>
      <c r="H496">
        <v>10.8858638743455</v>
      </c>
      <c r="I496">
        <v>4.8112480739599297</v>
      </c>
    </row>
    <row r="497" spans="1:9" x14ac:dyDescent="0.25">
      <c r="A497">
        <v>495</v>
      </c>
      <c r="B497">
        <v>55.959549528843901</v>
      </c>
      <c r="C497">
        <v>169.28095055576799</v>
      </c>
      <c r="D497">
        <v>12.087504452834001</v>
      </c>
      <c r="E497">
        <v>4.2745497855509296</v>
      </c>
      <c r="F497">
        <v>0.35782816091532699</v>
      </c>
      <c r="G497">
        <v>0.93605436050306101</v>
      </c>
      <c r="H497">
        <v>7.4510135135135096</v>
      </c>
      <c r="I497">
        <v>2.9991324465008602</v>
      </c>
    </row>
    <row r="498" spans="1:9" x14ac:dyDescent="0.25">
      <c r="A498">
        <v>496</v>
      </c>
      <c r="B498">
        <v>70.733333333333306</v>
      </c>
      <c r="C498">
        <v>148.59951325040501</v>
      </c>
      <c r="D498">
        <v>15.234551373622899</v>
      </c>
      <c r="E498">
        <v>10.5210376580867</v>
      </c>
      <c r="F498">
        <v>0.405700926305819</v>
      </c>
      <c r="G498">
        <v>0.90075874107616805</v>
      </c>
      <c r="H498">
        <v>10.403954802259801</v>
      </c>
      <c r="I498">
        <v>4.5374105400130098</v>
      </c>
    </row>
    <row r="499" spans="1:9" x14ac:dyDescent="0.25">
      <c r="A499">
        <v>497</v>
      </c>
      <c r="B499">
        <v>65.8134287286736</v>
      </c>
      <c r="C499">
        <v>169.70196671709499</v>
      </c>
      <c r="D499">
        <v>12.588328590298</v>
      </c>
      <c r="E499">
        <v>4.9233208727891604</v>
      </c>
      <c r="F499">
        <v>0.37911530848152902</v>
      </c>
      <c r="G499">
        <v>0.930695864907784</v>
      </c>
      <c r="H499">
        <v>10.4771178188899</v>
      </c>
      <c r="I499">
        <v>3.5283882783882698</v>
      </c>
    </row>
    <row r="500" spans="1:9" x14ac:dyDescent="0.25">
      <c r="A500">
        <v>498</v>
      </c>
      <c r="B500">
        <v>49.1945792880258</v>
      </c>
      <c r="C500">
        <v>207.00368033648701</v>
      </c>
      <c r="D500">
        <v>13.6764124916504</v>
      </c>
      <c r="E500">
        <v>4.8964196221506402</v>
      </c>
      <c r="F500">
        <v>0.310644021428715</v>
      </c>
      <c r="G500">
        <v>0.96810363246351705</v>
      </c>
      <c r="H500">
        <v>16.6045627376425</v>
      </c>
      <c r="I500">
        <v>2.7575243747350502</v>
      </c>
    </row>
    <row r="501" spans="1:9" x14ac:dyDescent="0.25">
      <c r="A501">
        <v>499</v>
      </c>
      <c r="B501">
        <v>50.887014640356398</v>
      </c>
      <c r="C501">
        <v>186.83745516329901</v>
      </c>
      <c r="D501">
        <v>12.1253648084045</v>
      </c>
      <c r="E501">
        <v>8.2600165895692097</v>
      </c>
      <c r="F501">
        <v>0.32544941195518401</v>
      </c>
      <c r="G501">
        <v>0.93411141064827297</v>
      </c>
      <c r="H501">
        <v>16.570892018779301</v>
      </c>
      <c r="I501">
        <v>3.4099407204742298</v>
      </c>
    </row>
    <row r="502" spans="1:9" x14ac:dyDescent="0.25">
      <c r="A502">
        <v>500</v>
      </c>
      <c r="B502">
        <v>39.836204379561998</v>
      </c>
      <c r="C502">
        <v>172.45354762838099</v>
      </c>
      <c r="D502">
        <v>11.1491692028793</v>
      </c>
      <c r="E502">
        <v>8.34272359620822</v>
      </c>
      <c r="F502">
        <v>0.25643178557657897</v>
      </c>
      <c r="G502">
        <v>0.92100077376516598</v>
      </c>
      <c r="H502">
        <v>15.3752598752598</v>
      </c>
      <c r="I502">
        <v>4.0655889145496502</v>
      </c>
    </row>
    <row r="503" spans="1:9" x14ac:dyDescent="0.25">
      <c r="A503">
        <v>501</v>
      </c>
      <c r="B503">
        <v>53.234798877455503</v>
      </c>
      <c r="C503">
        <v>182.41677368369</v>
      </c>
      <c r="D503">
        <v>12.3971188255458</v>
      </c>
      <c r="E503">
        <v>7.5945268499449101</v>
      </c>
      <c r="F503">
        <v>0.340699761305431</v>
      </c>
      <c r="G503">
        <v>0.93240750757942004</v>
      </c>
      <c r="H503">
        <v>14.287356321839001</v>
      </c>
      <c r="I503">
        <v>3.4929925803792199</v>
      </c>
    </row>
    <row r="504" spans="1:9" x14ac:dyDescent="0.25">
      <c r="A504">
        <v>502</v>
      </c>
      <c r="B504">
        <v>55.370268410185801</v>
      </c>
      <c r="C504">
        <v>208.17453676030999</v>
      </c>
      <c r="D504">
        <v>15.0576957752995</v>
      </c>
      <c r="E504">
        <v>7.9519640953849402</v>
      </c>
      <c r="F504">
        <v>0.34046055909779099</v>
      </c>
      <c r="G504">
        <v>0.945384184433115</v>
      </c>
      <c r="H504">
        <v>14.362500000000001</v>
      </c>
      <c r="I504">
        <v>3.3285389856169498</v>
      </c>
    </row>
    <row r="505" spans="1:9" x14ac:dyDescent="0.25">
      <c r="A505">
        <v>503</v>
      </c>
      <c r="B505">
        <v>51.687660668380403</v>
      </c>
      <c r="C505">
        <v>175.32752450599</v>
      </c>
      <c r="D505">
        <v>13.336160335915499</v>
      </c>
      <c r="E505">
        <v>3.6378274898978402</v>
      </c>
      <c r="F505">
        <v>0.31811725161425403</v>
      </c>
      <c r="G505">
        <v>0.94909835023035805</v>
      </c>
      <c r="H505">
        <v>14.060766182298501</v>
      </c>
      <c r="I505">
        <v>3.01868431296224</v>
      </c>
    </row>
    <row r="506" spans="1:9" x14ac:dyDescent="0.25">
      <c r="A506">
        <v>504</v>
      </c>
      <c r="B506">
        <v>45.694506476105403</v>
      </c>
      <c r="C506">
        <v>184.64672320740101</v>
      </c>
      <c r="D506">
        <v>14.528698900817901</v>
      </c>
      <c r="E506">
        <v>5.61193851983173</v>
      </c>
      <c r="F506">
        <v>0.28000076394668899</v>
      </c>
      <c r="G506">
        <v>0.94911268021356199</v>
      </c>
      <c r="H506">
        <v>17.831967213114702</v>
      </c>
      <c r="I506">
        <v>2.7268959801077401</v>
      </c>
    </row>
    <row r="507" spans="1:9" x14ac:dyDescent="0.25">
      <c r="A507">
        <v>505</v>
      </c>
      <c r="B507">
        <v>48.219295122819503</v>
      </c>
      <c r="C507">
        <v>176.52689638076299</v>
      </c>
      <c r="D507">
        <v>12.563614053255201</v>
      </c>
      <c r="E507">
        <v>3.0855662886153499</v>
      </c>
      <c r="F507">
        <v>0.30633824678385302</v>
      </c>
      <c r="G507">
        <v>0.96640451201436495</v>
      </c>
      <c r="H507">
        <v>18.095238095237999</v>
      </c>
      <c r="I507">
        <v>2.55726556907659</v>
      </c>
    </row>
    <row r="508" spans="1:9" x14ac:dyDescent="0.25">
      <c r="A508">
        <v>506</v>
      </c>
      <c r="B508">
        <v>51.010518407212601</v>
      </c>
      <c r="C508">
        <v>194.44247787610601</v>
      </c>
      <c r="D508">
        <v>14.4058343620959</v>
      </c>
      <c r="E508">
        <v>11.329239394897799</v>
      </c>
      <c r="F508">
        <v>0.31919201204301201</v>
      </c>
      <c r="G508">
        <v>0.92118900519847602</v>
      </c>
      <c r="H508">
        <v>15.3418803418803</v>
      </c>
      <c r="I508">
        <v>3.7262804366078899</v>
      </c>
    </row>
    <row r="509" spans="1:9" x14ac:dyDescent="0.25">
      <c r="A509">
        <v>507</v>
      </c>
      <c r="B509">
        <v>78.764221824686899</v>
      </c>
      <c r="C509">
        <v>180.701196863392</v>
      </c>
      <c r="D509">
        <v>13.2085463494798</v>
      </c>
      <c r="E509">
        <v>5.2403505461083704</v>
      </c>
      <c r="F509">
        <v>0.44058082630087197</v>
      </c>
      <c r="G509">
        <v>0.93714708961194404</v>
      </c>
      <c r="H509">
        <v>8.8986013986013894</v>
      </c>
      <c r="I509">
        <v>2.9815157116451001</v>
      </c>
    </row>
    <row r="510" spans="1:9" x14ac:dyDescent="0.25">
      <c r="A510">
        <v>508</v>
      </c>
      <c r="B510">
        <v>71.857087827426795</v>
      </c>
      <c r="C510">
        <v>200.06946864111401</v>
      </c>
      <c r="D510">
        <v>12.134708392030699</v>
      </c>
      <c r="E510">
        <v>6.2370569728690501</v>
      </c>
      <c r="F510">
        <v>0.4102987546354</v>
      </c>
      <c r="G510">
        <v>0.94839611136109903</v>
      </c>
      <c r="H510">
        <v>10.1331658291457</v>
      </c>
      <c r="I510">
        <v>2.7699012202208002</v>
      </c>
    </row>
    <row r="511" spans="1:9" x14ac:dyDescent="0.25">
      <c r="A511">
        <v>509</v>
      </c>
      <c r="B511">
        <v>52.317133038782501</v>
      </c>
      <c r="C511">
        <v>180.56791179545601</v>
      </c>
      <c r="D511">
        <v>13.9288135482364</v>
      </c>
      <c r="E511">
        <v>3.3828054881198701</v>
      </c>
      <c r="F511">
        <v>0.34101868425668502</v>
      </c>
      <c r="G511">
        <v>0.95386814493244798</v>
      </c>
      <c r="H511">
        <v>12.8058321479374</v>
      </c>
      <c r="I511">
        <v>2.5945945945945899</v>
      </c>
    </row>
    <row r="512" spans="1:9" x14ac:dyDescent="0.25">
      <c r="A512">
        <v>510</v>
      </c>
      <c r="B512">
        <v>51.823739174732502</v>
      </c>
      <c r="C512">
        <v>143.73321526324199</v>
      </c>
      <c r="D512">
        <v>13.370804291978599</v>
      </c>
      <c r="E512">
        <v>9.2684514450827002</v>
      </c>
      <c r="F512">
        <v>0.33348499562040201</v>
      </c>
      <c r="G512">
        <v>0.87505728414057304</v>
      </c>
      <c r="H512">
        <v>10.9264931087289</v>
      </c>
      <c r="I512">
        <v>5.0741747572815497</v>
      </c>
    </row>
    <row r="513" spans="1:9" x14ac:dyDescent="0.25">
      <c r="A513">
        <v>511</v>
      </c>
      <c r="B513">
        <v>45.291795825583797</v>
      </c>
      <c r="C513">
        <v>150.26884848484801</v>
      </c>
      <c r="D513">
        <v>10.3139394727057</v>
      </c>
      <c r="E513">
        <v>10.2220539598879</v>
      </c>
      <c r="F513">
        <v>0.28800598499656899</v>
      </c>
      <c r="G513">
        <v>0.88973417532504995</v>
      </c>
      <c r="H513">
        <v>10.8363351605324</v>
      </c>
      <c r="I513">
        <v>4.7599778270509896</v>
      </c>
    </row>
    <row r="514" spans="1:9" x14ac:dyDescent="0.25">
      <c r="A514">
        <v>512</v>
      </c>
      <c r="B514">
        <v>62.081769092311603</v>
      </c>
      <c r="C514">
        <v>163.20810677212</v>
      </c>
      <c r="D514">
        <v>11.6642407411293</v>
      </c>
      <c r="E514">
        <v>5.2781218221840698</v>
      </c>
      <c r="F514">
        <v>0.36568932814660599</v>
      </c>
      <c r="G514">
        <v>0.94111880031384998</v>
      </c>
      <c r="H514">
        <v>9.5912961210974395</v>
      </c>
      <c r="I514">
        <v>3.2988542329726198</v>
      </c>
    </row>
    <row r="515" spans="1:9" x14ac:dyDescent="0.25">
      <c r="A515">
        <v>513</v>
      </c>
      <c r="B515">
        <v>79.268648648648593</v>
      </c>
      <c r="C515">
        <v>147.22197434467299</v>
      </c>
      <c r="D515">
        <v>16.707766144078001</v>
      </c>
      <c r="E515">
        <v>6.32048229903147</v>
      </c>
      <c r="F515">
        <v>0.50431087941250896</v>
      </c>
      <c r="G515">
        <v>0.91983867189859303</v>
      </c>
      <c r="H515">
        <v>7.2777260018639298</v>
      </c>
      <c r="I515">
        <v>3.9740608228980299</v>
      </c>
    </row>
    <row r="516" spans="1:9" x14ac:dyDescent="0.25">
      <c r="A516">
        <v>514</v>
      </c>
      <c r="B516">
        <v>93.570939781021806</v>
      </c>
      <c r="C516">
        <v>203.670263625187</v>
      </c>
      <c r="D516">
        <v>12.171991468391299</v>
      </c>
      <c r="E516">
        <v>5.0156702454771702</v>
      </c>
      <c r="F516">
        <v>0.54060486582765799</v>
      </c>
      <c r="G516">
        <v>0.94304328436442797</v>
      </c>
      <c r="H516">
        <v>7.8538055764883197</v>
      </c>
      <c r="I516">
        <v>3.3113175094599199</v>
      </c>
    </row>
    <row r="517" spans="1:9" x14ac:dyDescent="0.25">
      <c r="A517">
        <v>515</v>
      </c>
      <c r="B517">
        <v>57.702127659574401</v>
      </c>
      <c r="C517">
        <v>196.072207553667</v>
      </c>
      <c r="D517">
        <v>12.7199256051618</v>
      </c>
      <c r="E517">
        <v>3.6758758242461802</v>
      </c>
      <c r="F517">
        <v>0.37248613307480699</v>
      </c>
      <c r="G517">
        <v>0.96399681349302402</v>
      </c>
      <c r="H517">
        <v>8.0833333333333304</v>
      </c>
      <c r="I517">
        <v>2.6633098355152698</v>
      </c>
    </row>
    <row r="518" spans="1:9" x14ac:dyDescent="0.25">
      <c r="A518">
        <v>516</v>
      </c>
      <c r="B518">
        <v>58.965574450435497</v>
      </c>
      <c r="C518">
        <v>196.66586433260301</v>
      </c>
      <c r="D518">
        <v>13.5153436420118</v>
      </c>
      <c r="E518">
        <v>7.7933200206584097</v>
      </c>
      <c r="F518">
        <v>0.38629531446646898</v>
      </c>
      <c r="G518">
        <v>0.93465063641351698</v>
      </c>
      <c r="H518">
        <v>8.4948186528497391</v>
      </c>
      <c r="I518">
        <v>4.1848268839103797</v>
      </c>
    </row>
    <row r="519" spans="1:9" x14ac:dyDescent="0.25">
      <c r="A519">
        <v>517</v>
      </c>
      <c r="B519">
        <v>78.227681078046004</v>
      </c>
      <c r="C519">
        <v>180.18877145130099</v>
      </c>
      <c r="D519">
        <v>13.5626144858453</v>
      </c>
      <c r="E519">
        <v>5.8014996887367101</v>
      </c>
      <c r="F519">
        <v>0.51096486788485895</v>
      </c>
      <c r="G519">
        <v>0.93420805662330098</v>
      </c>
      <c r="H519">
        <v>8.0482879719051805</v>
      </c>
      <c r="I519">
        <v>3.0174917491749098</v>
      </c>
    </row>
    <row r="520" spans="1:9" x14ac:dyDescent="0.25">
      <c r="A520">
        <v>518</v>
      </c>
      <c r="B520">
        <v>75.3058481656374</v>
      </c>
      <c r="C520">
        <v>187.731534791906</v>
      </c>
      <c r="D520">
        <v>13.353644601206</v>
      </c>
      <c r="E520">
        <v>6.8994596866582398</v>
      </c>
      <c r="F520">
        <v>0.47602490289532101</v>
      </c>
      <c r="G520">
        <v>0.92808481232904405</v>
      </c>
      <c r="H520">
        <v>8.0864618885096693</v>
      </c>
      <c r="I520">
        <v>3.9782403027436102</v>
      </c>
    </row>
    <row r="521" spans="1:9" x14ac:dyDescent="0.25">
      <c r="A521">
        <v>519</v>
      </c>
      <c r="B521">
        <v>101.003623188405</v>
      </c>
      <c r="C521">
        <v>127.968635858345</v>
      </c>
      <c r="D521">
        <v>11.465250962195601</v>
      </c>
      <c r="E521">
        <v>3.69549867144949</v>
      </c>
      <c r="F521">
        <v>0.57054034974846202</v>
      </c>
      <c r="G521">
        <v>0.96693647876072497</v>
      </c>
      <c r="H521">
        <v>9.0706371191135702</v>
      </c>
      <c r="I521">
        <v>2.8013407821228999</v>
      </c>
    </row>
    <row r="522" spans="1:9" x14ac:dyDescent="0.25">
      <c r="A522">
        <v>520</v>
      </c>
      <c r="B522">
        <v>71.539176626826006</v>
      </c>
      <c r="C522">
        <v>187.33296213808401</v>
      </c>
      <c r="D522">
        <v>14.4716645926335</v>
      </c>
      <c r="E522">
        <v>14.804646396413601</v>
      </c>
      <c r="F522">
        <v>0.42379875042752002</v>
      </c>
      <c r="G522">
        <v>0.88138573229903205</v>
      </c>
      <c r="H522">
        <v>8.4287222808870101</v>
      </c>
      <c r="I522">
        <v>6.3542654028436001</v>
      </c>
    </row>
    <row r="523" spans="1:9" x14ac:dyDescent="0.25">
      <c r="A523">
        <v>521</v>
      </c>
      <c r="B523">
        <v>81.8612191958495</v>
      </c>
      <c r="C523">
        <v>176.258835758835</v>
      </c>
      <c r="D523">
        <v>11.8463365716756</v>
      </c>
      <c r="E523">
        <v>6.8592044484494998</v>
      </c>
      <c r="F523">
        <v>0.47825130924664999</v>
      </c>
      <c r="G523">
        <v>0.92818367494190901</v>
      </c>
      <c r="H523">
        <v>11.2832080200501</v>
      </c>
      <c r="I523">
        <v>2.9537264537264498</v>
      </c>
    </row>
    <row r="524" spans="1:9" x14ac:dyDescent="0.25">
      <c r="A524">
        <v>522</v>
      </c>
      <c r="B524">
        <v>44.966384098216899</v>
      </c>
      <c r="C524">
        <v>158.22671422909201</v>
      </c>
      <c r="D524">
        <v>12.0464017385655</v>
      </c>
      <c r="E524">
        <v>4.9760950336555201</v>
      </c>
      <c r="F524">
        <v>0.29310620018372802</v>
      </c>
      <c r="G524">
        <v>0.93311130256201802</v>
      </c>
      <c r="H524">
        <v>11.312174817898001</v>
      </c>
      <c r="I524">
        <v>3.8214581607290801</v>
      </c>
    </row>
    <row r="525" spans="1:9" x14ac:dyDescent="0.25">
      <c r="A525">
        <v>523</v>
      </c>
      <c r="B525">
        <v>61.209572742022701</v>
      </c>
      <c r="C525">
        <v>156.08803986710899</v>
      </c>
      <c r="D525">
        <v>14.493863802282901</v>
      </c>
      <c r="E525">
        <v>5.2047318271681604</v>
      </c>
      <c r="F525">
        <v>0.399165197522861</v>
      </c>
      <c r="G525">
        <v>0.92109870527368698</v>
      </c>
      <c r="H525">
        <v>10.394545454545399</v>
      </c>
      <c r="I525">
        <v>3.3188782134510499</v>
      </c>
    </row>
    <row r="526" spans="1:9" x14ac:dyDescent="0.25">
      <c r="A526">
        <v>524</v>
      </c>
      <c r="B526">
        <v>65.826869806094095</v>
      </c>
      <c r="C526">
        <v>153.458611481975</v>
      </c>
      <c r="D526">
        <v>14.038774891392499</v>
      </c>
      <c r="E526">
        <v>12.0960755067421</v>
      </c>
      <c r="F526">
        <v>0.38648392359477102</v>
      </c>
      <c r="G526">
        <v>0.89510408541473996</v>
      </c>
      <c r="H526">
        <v>9.8011639185257007</v>
      </c>
      <c r="I526">
        <v>5.5929443690637699</v>
      </c>
    </row>
    <row r="527" spans="1:9" x14ac:dyDescent="0.25">
      <c r="A527">
        <v>525</v>
      </c>
      <c r="B527">
        <v>67.527183444405395</v>
      </c>
      <c r="C527">
        <v>169.501076923076</v>
      </c>
      <c r="D527">
        <v>14.536214205371101</v>
      </c>
      <c r="E527">
        <v>4.2978168422429803</v>
      </c>
      <c r="F527">
        <v>0.41735017279483999</v>
      </c>
      <c r="G527">
        <v>0.936430881191888</v>
      </c>
      <c r="H527">
        <v>14.307312252964399</v>
      </c>
      <c r="I527">
        <v>3.2439770554493301</v>
      </c>
    </row>
    <row r="528" spans="1:9" x14ac:dyDescent="0.25">
      <c r="A528">
        <v>526</v>
      </c>
      <c r="B528">
        <v>65.700251889168698</v>
      </c>
      <c r="C528">
        <v>163.122714706144</v>
      </c>
      <c r="D528">
        <v>12.771073854319001</v>
      </c>
      <c r="E528">
        <v>3.1166154915279498</v>
      </c>
      <c r="F528">
        <v>0.34443704588131402</v>
      </c>
      <c r="G528">
        <v>0.96118489426091003</v>
      </c>
      <c r="H528">
        <v>21.253097345132701</v>
      </c>
      <c r="I528">
        <v>2.42161132280892</v>
      </c>
    </row>
    <row r="529" spans="1:9" x14ac:dyDescent="0.25">
      <c r="A529">
        <v>527</v>
      </c>
      <c r="B529">
        <v>57.329186106790999</v>
      </c>
      <c r="C529">
        <v>178.14270152505401</v>
      </c>
      <c r="D529">
        <v>16.287431933715901</v>
      </c>
      <c r="E529">
        <v>13.949708902623</v>
      </c>
      <c r="F529">
        <v>0.35779814154478601</v>
      </c>
      <c r="G529">
        <v>0.84067145785115305</v>
      </c>
      <c r="H529">
        <v>17.414483821263399</v>
      </c>
      <c r="I529">
        <v>6.8933447098976099</v>
      </c>
    </row>
    <row r="530" spans="1:9" x14ac:dyDescent="0.25">
      <c r="A530">
        <v>528</v>
      </c>
      <c r="B530">
        <v>51.2041420118343</v>
      </c>
      <c r="C530">
        <v>185.37009610839701</v>
      </c>
      <c r="D530">
        <v>16.038192293243601</v>
      </c>
      <c r="E530">
        <v>3.84158590914803</v>
      </c>
      <c r="F530">
        <v>0.33281480962283999</v>
      </c>
      <c r="G530">
        <v>0.95912685154245203</v>
      </c>
      <c r="H530">
        <v>19.1683168316831</v>
      </c>
      <c r="I530">
        <v>2.7850570482149402</v>
      </c>
    </row>
    <row r="531" spans="1:9" x14ac:dyDescent="0.25">
      <c r="A531">
        <v>529</v>
      </c>
      <c r="B531">
        <v>53.732219827586199</v>
      </c>
      <c r="C531">
        <v>155.04258098223599</v>
      </c>
      <c r="D531">
        <v>18.3696173393202</v>
      </c>
      <c r="E531">
        <v>18.454964099710399</v>
      </c>
      <c r="F531">
        <v>0.33912468544992402</v>
      </c>
      <c r="G531">
        <v>0.88160646052861802</v>
      </c>
      <c r="H531">
        <v>18.231213872832299</v>
      </c>
      <c r="I531">
        <v>6.8105086640581298</v>
      </c>
    </row>
    <row r="532" spans="1:9" x14ac:dyDescent="0.25">
      <c r="A532">
        <v>530</v>
      </c>
      <c r="B532">
        <v>75.809057527539693</v>
      </c>
      <c r="C532">
        <v>191.918827508455</v>
      </c>
      <c r="D532">
        <v>14.7381142275547</v>
      </c>
      <c r="E532">
        <v>5.6854563940640297</v>
      </c>
      <c r="F532">
        <v>0.46996916796238097</v>
      </c>
      <c r="G532">
        <v>0.94923515232266498</v>
      </c>
      <c r="H532">
        <v>12.4648562300319</v>
      </c>
      <c r="I532">
        <v>3.2590785907858999</v>
      </c>
    </row>
    <row r="533" spans="1:9" x14ac:dyDescent="0.25">
      <c r="A533">
        <v>531</v>
      </c>
      <c r="B533">
        <v>72.103823088455698</v>
      </c>
      <c r="C533">
        <v>159.32161047780701</v>
      </c>
      <c r="D533">
        <v>15.2666730077094</v>
      </c>
      <c r="E533">
        <v>11.6081793959385</v>
      </c>
      <c r="F533">
        <v>0.47380678841428803</v>
      </c>
      <c r="G533">
        <v>0.86616224744867198</v>
      </c>
      <c r="H533">
        <v>11.0410367170626</v>
      </c>
      <c r="I533">
        <v>7.2916666666666599</v>
      </c>
    </row>
    <row r="534" spans="1:9" x14ac:dyDescent="0.25">
      <c r="A534">
        <v>532</v>
      </c>
      <c r="B534">
        <v>47.811117752540298</v>
      </c>
      <c r="C534">
        <v>178.31082474226801</v>
      </c>
      <c r="D534">
        <v>12.4595775150219</v>
      </c>
      <c r="E534">
        <v>7.7289423268401602</v>
      </c>
      <c r="F534">
        <v>0.31574119565983499</v>
      </c>
      <c r="G534">
        <v>0.92543452054945696</v>
      </c>
      <c r="H534">
        <v>11.2116788321167</v>
      </c>
      <c r="I534">
        <v>5.1728566469975696</v>
      </c>
    </row>
    <row r="535" spans="1:9" x14ac:dyDescent="0.25">
      <c r="A535">
        <v>533</v>
      </c>
      <c r="B535">
        <v>57.115909929863399</v>
      </c>
      <c r="C535">
        <v>163.64673913043401</v>
      </c>
      <c r="D535">
        <v>14.251959438403301</v>
      </c>
      <c r="E535">
        <v>6.4446980516346004</v>
      </c>
      <c r="F535">
        <v>0.37333652862294803</v>
      </c>
      <c r="G535">
        <v>0.92824165335201003</v>
      </c>
      <c r="H535">
        <v>12.3727598566308</v>
      </c>
      <c r="I535">
        <v>3.5634662327095201</v>
      </c>
    </row>
    <row r="536" spans="1:9" x14ac:dyDescent="0.25">
      <c r="A536">
        <v>534</v>
      </c>
      <c r="B536">
        <v>50.5971311475409</v>
      </c>
      <c r="C536">
        <v>184.27926322043899</v>
      </c>
      <c r="D536">
        <v>13.525794724053201</v>
      </c>
      <c r="E536">
        <v>4.3512755033981199</v>
      </c>
      <c r="F536">
        <v>0.32164947636761798</v>
      </c>
      <c r="G536">
        <v>0.93383938290928603</v>
      </c>
      <c r="H536">
        <v>10.790884718498599</v>
      </c>
      <c r="I536">
        <v>2.5820619509939799</v>
      </c>
    </row>
    <row r="537" spans="1:9" x14ac:dyDescent="0.25">
      <c r="A537">
        <v>535</v>
      </c>
      <c r="B537">
        <v>57.270063694267499</v>
      </c>
      <c r="C537">
        <v>117.381958762886</v>
      </c>
      <c r="D537">
        <v>15.385578483155401</v>
      </c>
      <c r="E537">
        <v>4.5162917320085398</v>
      </c>
      <c r="F537">
        <v>0.36921533283737601</v>
      </c>
      <c r="G537">
        <v>0.93163125835474003</v>
      </c>
      <c r="H537">
        <v>10.927710843373401</v>
      </c>
      <c r="I537">
        <v>3.3165382335506801</v>
      </c>
    </row>
    <row r="538" spans="1:9" x14ac:dyDescent="0.25">
      <c r="A538">
        <v>536</v>
      </c>
      <c r="B538">
        <v>60.386115702479302</v>
      </c>
      <c r="C538">
        <v>187.19203290755499</v>
      </c>
      <c r="D538">
        <v>15.0385402058777</v>
      </c>
      <c r="E538">
        <v>9.1671668941811699</v>
      </c>
      <c r="F538">
        <v>0.39863757570714897</v>
      </c>
      <c r="G538">
        <v>0.90840625601900504</v>
      </c>
      <c r="H538">
        <v>10.548319327731001</v>
      </c>
      <c r="I538">
        <v>5.1740412979350996</v>
      </c>
    </row>
    <row r="539" spans="1:9" x14ac:dyDescent="0.25">
      <c r="A539">
        <v>537</v>
      </c>
      <c r="B539">
        <v>54.336643026004701</v>
      </c>
      <c r="C539">
        <v>157.597319498486</v>
      </c>
      <c r="D539">
        <v>14.5184696939169</v>
      </c>
      <c r="E539">
        <v>5.0800229862906203</v>
      </c>
      <c r="F539">
        <v>0.35198340377875897</v>
      </c>
      <c r="G539">
        <v>0.93965219497237196</v>
      </c>
      <c r="H539">
        <v>12.4465317919075</v>
      </c>
      <c r="I539">
        <v>3.4584328714763499</v>
      </c>
    </row>
    <row r="540" spans="1:9" x14ac:dyDescent="0.25">
      <c r="A540">
        <v>538</v>
      </c>
      <c r="B540">
        <v>83.354990925589803</v>
      </c>
      <c r="C540">
        <v>109.930144870013</v>
      </c>
      <c r="D540">
        <v>14.2930290126848</v>
      </c>
      <c r="E540">
        <v>7.67745558564466</v>
      </c>
      <c r="F540">
        <v>0.460092036353694</v>
      </c>
      <c r="G540">
        <v>0.85391900810504495</v>
      </c>
      <c r="H540">
        <v>13.074766355140101</v>
      </c>
      <c r="I540">
        <v>4.4506738544474302</v>
      </c>
    </row>
    <row r="541" spans="1:9" x14ac:dyDescent="0.25">
      <c r="A541">
        <v>539</v>
      </c>
      <c r="B541">
        <v>60.832307962735101</v>
      </c>
      <c r="C541">
        <v>207.90916173262599</v>
      </c>
      <c r="D541">
        <v>14.099800109263599</v>
      </c>
      <c r="E541">
        <v>6.9330372491871497</v>
      </c>
      <c r="F541">
        <v>0.45519314997668198</v>
      </c>
      <c r="G541">
        <v>0.95774922229973802</v>
      </c>
      <c r="H541">
        <v>5.2257450856055803</v>
      </c>
      <c r="I541">
        <v>3.2168437622982999</v>
      </c>
    </row>
    <row r="542" spans="1:9" x14ac:dyDescent="0.25">
      <c r="A542">
        <v>540</v>
      </c>
      <c r="B542">
        <v>62.123222748815103</v>
      </c>
      <c r="C542">
        <v>160.56035462605101</v>
      </c>
      <c r="D542">
        <v>12.758719671972299</v>
      </c>
      <c r="E542">
        <v>8.7264081443247505</v>
      </c>
      <c r="F542">
        <v>0.42970269125971799</v>
      </c>
      <c r="G542">
        <v>0.89588562673506</v>
      </c>
      <c r="H542">
        <v>6.7148399612027099</v>
      </c>
      <c r="I542">
        <v>3.4830033619723499</v>
      </c>
    </row>
    <row r="543" spans="1:9" x14ac:dyDescent="0.25">
      <c r="A543">
        <v>541</v>
      </c>
      <c r="B543">
        <v>76.247426470588195</v>
      </c>
      <c r="C543">
        <v>149.15802017954999</v>
      </c>
      <c r="D543">
        <v>14.205483639629</v>
      </c>
      <c r="E543">
        <v>5.6641294640425803</v>
      </c>
      <c r="F543">
        <v>0.51429500940807604</v>
      </c>
      <c r="G543">
        <v>0.92465223080709502</v>
      </c>
      <c r="H543">
        <v>6.1725352112675997</v>
      </c>
      <c r="I543">
        <v>3.8052418495631701</v>
      </c>
    </row>
    <row r="544" spans="1:9" x14ac:dyDescent="0.25">
      <c r="A544">
        <v>542</v>
      </c>
      <c r="B544">
        <v>61.132573921473501</v>
      </c>
      <c r="C544">
        <v>165.94020581973001</v>
      </c>
      <c r="D544">
        <v>11.6374010736148</v>
      </c>
      <c r="E544">
        <v>4.7387543724433296</v>
      </c>
      <c r="F544">
        <v>0.413458037263012</v>
      </c>
      <c r="G544">
        <v>0.946141172046157</v>
      </c>
      <c r="H544">
        <v>6.9594827586206804</v>
      </c>
      <c r="I544">
        <v>2.8661524500907398</v>
      </c>
    </row>
    <row r="545" spans="1:9" x14ac:dyDescent="0.25">
      <c r="A545">
        <v>543</v>
      </c>
      <c r="B545">
        <v>57.939463601532502</v>
      </c>
      <c r="C545">
        <v>168.86032963910199</v>
      </c>
      <c r="D545">
        <v>9.7674185746623792</v>
      </c>
      <c r="E545">
        <v>6.3416926037385402</v>
      </c>
      <c r="F545">
        <v>0.40602211389315401</v>
      </c>
      <c r="G545">
        <v>0.93155056291842098</v>
      </c>
      <c r="H545">
        <v>6.7132486388384702</v>
      </c>
      <c r="I545">
        <v>3.2195325542570901</v>
      </c>
    </row>
    <row r="546" spans="1:9" x14ac:dyDescent="0.25">
      <c r="A546">
        <v>544</v>
      </c>
      <c r="B546">
        <v>112.086120722798</v>
      </c>
      <c r="C546">
        <v>171.23949416342401</v>
      </c>
      <c r="D546">
        <v>13.470812410129</v>
      </c>
      <c r="E546">
        <v>4.9157925186628599</v>
      </c>
      <c r="F546">
        <v>0.61653901622571095</v>
      </c>
      <c r="G546">
        <v>0.93390255280040901</v>
      </c>
      <c r="H546">
        <v>6.0281517747858002</v>
      </c>
      <c r="I546">
        <v>3.29210134128166</v>
      </c>
    </row>
    <row r="547" spans="1:9" x14ac:dyDescent="0.25">
      <c r="A547">
        <v>545</v>
      </c>
      <c r="B547">
        <v>101.854073410922</v>
      </c>
      <c r="C547">
        <v>204.08759544734099</v>
      </c>
      <c r="D547">
        <v>14.077296971798599</v>
      </c>
      <c r="E547">
        <v>2.96327086284747</v>
      </c>
      <c r="F547">
        <v>0.63811338341821999</v>
      </c>
      <c r="G547">
        <v>0.96326768760131798</v>
      </c>
      <c r="H547">
        <v>5.8146666666666604</v>
      </c>
      <c r="I547">
        <v>2.5051001133358501</v>
      </c>
    </row>
    <row r="548" spans="1:9" x14ac:dyDescent="0.25">
      <c r="A548">
        <v>546</v>
      </c>
      <c r="B548">
        <v>67.820976491862496</v>
      </c>
      <c r="C548">
        <v>164.41253497481799</v>
      </c>
      <c r="D548">
        <v>13.2847025291791</v>
      </c>
      <c r="E548">
        <v>5.8622443574848404</v>
      </c>
      <c r="F548">
        <v>0.46916914102260499</v>
      </c>
      <c r="G548">
        <v>0.92448769034572098</v>
      </c>
      <c r="H548">
        <v>6.0068571428571396</v>
      </c>
      <c r="I548">
        <v>3.2629921259842498</v>
      </c>
    </row>
    <row r="549" spans="1:9" x14ac:dyDescent="0.25">
      <c r="A549">
        <v>547</v>
      </c>
      <c r="B549">
        <v>73.537043729671097</v>
      </c>
      <c r="C549">
        <v>178.20687237026601</v>
      </c>
      <c r="D549">
        <v>14.7680041848272</v>
      </c>
      <c r="E549">
        <v>4.7742128619020798</v>
      </c>
      <c r="F549">
        <v>0.42129327307076198</v>
      </c>
      <c r="G549">
        <v>0.95240653792809404</v>
      </c>
      <c r="H549">
        <v>8.4391971664698904</v>
      </c>
      <c r="I549">
        <v>2.79264214046822</v>
      </c>
    </row>
    <row r="550" spans="1:9" x14ac:dyDescent="0.25">
      <c r="A550">
        <v>548</v>
      </c>
      <c r="B550">
        <v>73.151649981460807</v>
      </c>
      <c r="C550">
        <v>201.17021276595699</v>
      </c>
      <c r="D550">
        <v>14.3255099562012</v>
      </c>
      <c r="E550">
        <v>3.0394788812597899</v>
      </c>
      <c r="F550">
        <v>0.42798054471347802</v>
      </c>
      <c r="G550">
        <v>0.96225965031648797</v>
      </c>
      <c r="H550">
        <v>8.3579952267303099</v>
      </c>
      <c r="I550">
        <v>2.8395113732097701</v>
      </c>
    </row>
    <row r="551" spans="1:9" x14ac:dyDescent="0.25">
      <c r="A551">
        <v>549</v>
      </c>
      <c r="B551">
        <v>71.5416991426344</v>
      </c>
      <c r="C551">
        <v>166.628640776699</v>
      </c>
      <c r="D551">
        <v>14.276839708501701</v>
      </c>
      <c r="E551">
        <v>5.6664256955149304</v>
      </c>
      <c r="F551">
        <v>0.425519670044125</v>
      </c>
      <c r="G551">
        <v>0.92259056992312605</v>
      </c>
      <c r="H551">
        <v>8.7563946406820907</v>
      </c>
      <c r="I551">
        <v>3.4335260115606898</v>
      </c>
    </row>
    <row r="552" spans="1:9" x14ac:dyDescent="0.25">
      <c r="A552">
        <v>550</v>
      </c>
      <c r="B552">
        <v>66.594415522953099</v>
      </c>
      <c r="C552">
        <v>186.013175016265</v>
      </c>
      <c r="D552">
        <v>14.0662924771459</v>
      </c>
      <c r="E552">
        <v>7.4178644204906501</v>
      </c>
      <c r="F552">
        <v>0.437146834688526</v>
      </c>
      <c r="G552">
        <v>0.927583510469289</v>
      </c>
      <c r="H552">
        <v>9.8741542625169103</v>
      </c>
      <c r="I552">
        <v>4.9524130948363103</v>
      </c>
    </row>
    <row r="553" spans="1:9" x14ac:dyDescent="0.25">
      <c r="A553">
        <v>551</v>
      </c>
      <c r="B553">
        <v>63.101476014760102</v>
      </c>
      <c r="C553">
        <v>186.867197170645</v>
      </c>
      <c r="D553">
        <v>15.018157449298901</v>
      </c>
      <c r="E553">
        <v>8.9242540505141097</v>
      </c>
      <c r="F553">
        <v>0.40669568011500201</v>
      </c>
      <c r="G553">
        <v>0.90632843389233497</v>
      </c>
      <c r="H553">
        <v>10.6982167352537</v>
      </c>
      <c r="I553">
        <v>5.2114125350795097</v>
      </c>
    </row>
    <row r="554" spans="1:9" x14ac:dyDescent="0.25">
      <c r="A554">
        <v>552</v>
      </c>
      <c r="B554">
        <v>87.607373271889401</v>
      </c>
      <c r="C554">
        <v>164.16404199474999</v>
      </c>
      <c r="D554">
        <v>15.1976756958595</v>
      </c>
      <c r="E554">
        <v>5.50901131869617</v>
      </c>
      <c r="F554">
        <v>0.46915911714211</v>
      </c>
      <c r="G554">
        <v>0.90820543938680998</v>
      </c>
      <c r="H554">
        <v>8.3403656821378291</v>
      </c>
      <c r="I554">
        <v>3.5587873822203999</v>
      </c>
    </row>
    <row r="555" spans="1:9" x14ac:dyDescent="0.25">
      <c r="A555">
        <v>553</v>
      </c>
      <c r="B555">
        <v>49.619480867005599</v>
      </c>
      <c r="C555">
        <v>148.61400966183501</v>
      </c>
      <c r="D555">
        <v>13.8460407701068</v>
      </c>
      <c r="E555">
        <v>6.7943779586741604</v>
      </c>
      <c r="F555">
        <v>0.31770607151722002</v>
      </c>
      <c r="G555">
        <v>0.89413911003575997</v>
      </c>
      <c r="H555">
        <v>15.067095588235199</v>
      </c>
      <c r="I555">
        <v>4.7169301966833697</v>
      </c>
    </row>
    <row r="556" spans="1:9" x14ac:dyDescent="0.25">
      <c r="A556">
        <v>554</v>
      </c>
      <c r="B556">
        <v>58.507762879322499</v>
      </c>
      <c r="C556">
        <v>139.056932966023</v>
      </c>
      <c r="D556">
        <v>16.5669694722217</v>
      </c>
      <c r="E556">
        <v>20.3340439327601</v>
      </c>
      <c r="F556">
        <v>0.36034158456877902</v>
      </c>
      <c r="G556">
        <v>0.76216842359714398</v>
      </c>
      <c r="H556">
        <v>13.9682899207248</v>
      </c>
      <c r="I556">
        <v>9.9860279441117701</v>
      </c>
    </row>
    <row r="557" spans="1:9" x14ac:dyDescent="0.25">
      <c r="A557">
        <v>555</v>
      </c>
      <c r="B557">
        <v>74.527081922816507</v>
      </c>
      <c r="C557">
        <v>202.74107997265801</v>
      </c>
      <c r="D557">
        <v>13.5343832743942</v>
      </c>
      <c r="E557">
        <v>6.7513762093512097</v>
      </c>
      <c r="F557">
        <v>0.43933446182966002</v>
      </c>
      <c r="G557">
        <v>0.95577263870066897</v>
      </c>
      <c r="H557">
        <v>11.5084364454443</v>
      </c>
      <c r="I557">
        <v>3.3217488789237599</v>
      </c>
    </row>
    <row r="558" spans="1:9" x14ac:dyDescent="0.25">
      <c r="A558">
        <v>556</v>
      </c>
      <c r="B558">
        <v>99.5292682926829</v>
      </c>
      <c r="C558">
        <v>141.14986170480199</v>
      </c>
      <c r="D558">
        <v>14.6107335069443</v>
      </c>
      <c r="E558">
        <v>4.8340497326450897</v>
      </c>
      <c r="F558">
        <v>0.53776859138288402</v>
      </c>
      <c r="G558">
        <v>0.91206563980638999</v>
      </c>
      <c r="H558">
        <v>11.199762187871499</v>
      </c>
      <c r="I558">
        <v>3.13005551149881</v>
      </c>
    </row>
    <row r="559" spans="1:9" x14ac:dyDescent="0.25">
      <c r="A559">
        <v>557</v>
      </c>
      <c r="B559">
        <v>63.069484240687601</v>
      </c>
      <c r="C559">
        <v>182.28857182822699</v>
      </c>
      <c r="D559">
        <v>15.657515109050699</v>
      </c>
      <c r="E559">
        <v>4.0935636599440501</v>
      </c>
      <c r="F559">
        <v>0.36993984190693002</v>
      </c>
      <c r="G559">
        <v>0.95380440602739902</v>
      </c>
      <c r="H559">
        <v>14.8647450110864</v>
      </c>
      <c r="I559">
        <v>2.9770861833105302</v>
      </c>
    </row>
    <row r="560" spans="1:9" x14ac:dyDescent="0.25">
      <c r="A560">
        <v>558</v>
      </c>
      <c r="B560">
        <v>93.028638566602993</v>
      </c>
      <c r="C560">
        <v>137.07507113153801</v>
      </c>
      <c r="D560">
        <v>15.0915618141669</v>
      </c>
      <c r="E560">
        <v>10.256880640912099</v>
      </c>
      <c r="F560">
        <v>0.56585518037168703</v>
      </c>
      <c r="G560">
        <v>0.88070555536344697</v>
      </c>
      <c r="H560">
        <v>12.0152091254752</v>
      </c>
      <c r="I560">
        <v>5.2249488752556204</v>
      </c>
    </row>
    <row r="561" spans="1:9" x14ac:dyDescent="0.25">
      <c r="A561">
        <v>559</v>
      </c>
      <c r="B561">
        <v>86.244643189863893</v>
      </c>
      <c r="C561">
        <v>159.25821157217999</v>
      </c>
      <c r="D561">
        <v>15.4656786178078</v>
      </c>
      <c r="E561">
        <v>3.17928366300101</v>
      </c>
      <c r="F561">
        <v>0.51295300860013704</v>
      </c>
      <c r="G561">
        <v>0.97535915476603396</v>
      </c>
      <c r="H561">
        <v>10.0043183220234</v>
      </c>
      <c r="I561">
        <v>2.4464775846294602</v>
      </c>
    </row>
    <row r="562" spans="1:9" x14ac:dyDescent="0.25">
      <c r="A562">
        <v>560</v>
      </c>
      <c r="B562">
        <v>94.629092961987197</v>
      </c>
      <c r="C562">
        <v>151.128847157016</v>
      </c>
      <c r="D562">
        <v>15.1526292121669</v>
      </c>
      <c r="E562">
        <v>7.3281093483158903</v>
      </c>
      <c r="F562">
        <v>0.54206091084006003</v>
      </c>
      <c r="G562">
        <v>0.909384884190926</v>
      </c>
      <c r="H562">
        <v>11.077613855035199</v>
      </c>
      <c r="I562">
        <v>3.3768893222818099</v>
      </c>
    </row>
    <row r="563" spans="1:9" x14ac:dyDescent="0.25">
      <c r="A563">
        <v>561</v>
      </c>
      <c r="B563">
        <v>79.453878549110101</v>
      </c>
      <c r="C563">
        <v>141.89377567422699</v>
      </c>
      <c r="D563">
        <v>14.1292507841989</v>
      </c>
      <c r="E563">
        <v>4.3307832672862103</v>
      </c>
      <c r="F563">
        <v>0.49638558912260999</v>
      </c>
      <c r="G563">
        <v>0.95928323765407497</v>
      </c>
      <c r="H563">
        <v>8.7792343995804902</v>
      </c>
      <c r="I563">
        <v>4.44784324781505</v>
      </c>
    </row>
    <row r="564" spans="1:9" x14ac:dyDescent="0.25">
      <c r="A564">
        <v>562</v>
      </c>
      <c r="B564">
        <v>74.810247747747695</v>
      </c>
      <c r="C564">
        <v>141.990276613579</v>
      </c>
      <c r="D564">
        <v>13.4385988305034</v>
      </c>
      <c r="E564">
        <v>6.1240337378374798</v>
      </c>
      <c r="F564">
        <v>0.43835807681713002</v>
      </c>
      <c r="G564">
        <v>0.88337520402738801</v>
      </c>
      <c r="H564">
        <v>11.4956982131039</v>
      </c>
      <c r="I564">
        <v>3.4910015649452202</v>
      </c>
    </row>
    <row r="565" spans="1:9" x14ac:dyDescent="0.25">
      <c r="A565">
        <v>563</v>
      </c>
      <c r="B565">
        <v>81.788322455459493</v>
      </c>
      <c r="C565">
        <v>184.375331063185</v>
      </c>
      <c r="D565">
        <v>12.005760854405001</v>
      </c>
      <c r="E565">
        <v>6.60886801429064</v>
      </c>
      <c r="F565">
        <v>0.47455603649275002</v>
      </c>
      <c r="G565">
        <v>0.90409272041685196</v>
      </c>
      <c r="H565">
        <v>10.4005412719891</v>
      </c>
      <c r="I565">
        <v>3.6452119309262101</v>
      </c>
    </row>
    <row r="566" spans="1:9" x14ac:dyDescent="0.25">
      <c r="A566">
        <v>564</v>
      </c>
      <c r="B566">
        <v>66.677633031574302</v>
      </c>
      <c r="C566">
        <v>201.17553393150499</v>
      </c>
      <c r="D566">
        <v>11.6391932752445</v>
      </c>
      <c r="E566">
        <v>3.7748993635922901</v>
      </c>
      <c r="F566">
        <v>0.40318514878612399</v>
      </c>
      <c r="G566">
        <v>0.96526467680178396</v>
      </c>
      <c r="H566">
        <v>11.473771856786</v>
      </c>
      <c r="I566">
        <v>2.65488936473947</v>
      </c>
    </row>
    <row r="567" spans="1:9" x14ac:dyDescent="0.25">
      <c r="A567">
        <v>565</v>
      </c>
      <c r="B567">
        <v>55.623465211459703</v>
      </c>
      <c r="C567">
        <v>159.55419580419499</v>
      </c>
      <c r="D567">
        <v>11.403194569176</v>
      </c>
      <c r="E567">
        <v>5.8155617398529502</v>
      </c>
      <c r="F567">
        <v>0.34920244462795003</v>
      </c>
      <c r="G567">
        <v>0.92757840205190201</v>
      </c>
      <c r="H567">
        <v>9.5673898750821795</v>
      </c>
      <c r="I567">
        <v>3.5447950671019202</v>
      </c>
    </row>
    <row r="568" spans="1:9" x14ac:dyDescent="0.25">
      <c r="A568">
        <v>566</v>
      </c>
      <c r="B568">
        <v>56.008194745721802</v>
      </c>
      <c r="C568">
        <v>158.752498078401</v>
      </c>
      <c r="D568">
        <v>14.2230257557336</v>
      </c>
      <c r="E568">
        <v>6.2008345612003497</v>
      </c>
      <c r="F568">
        <v>0.36180869190105602</v>
      </c>
      <c r="G568">
        <v>0.91379578913619497</v>
      </c>
      <c r="H568">
        <v>15.205147615442799</v>
      </c>
      <c r="I568">
        <v>4.2861842105263097</v>
      </c>
    </row>
    <row r="569" spans="1:9" x14ac:dyDescent="0.25">
      <c r="A569">
        <v>567</v>
      </c>
      <c r="B569">
        <v>48.430924970226201</v>
      </c>
      <c r="C569">
        <v>158.018012095713</v>
      </c>
      <c r="D569">
        <v>11.2304478048697</v>
      </c>
      <c r="E569">
        <v>8.9150940819779798</v>
      </c>
      <c r="F569">
        <v>0.30460511723890299</v>
      </c>
      <c r="G569">
        <v>0.92319337152860903</v>
      </c>
      <c r="H569">
        <v>10.7552083333333</v>
      </c>
      <c r="I569">
        <v>3.4762393162393099</v>
      </c>
    </row>
    <row r="570" spans="1:9" x14ac:dyDescent="0.25">
      <c r="A570">
        <v>568</v>
      </c>
      <c r="B570">
        <v>56.934132747846597</v>
      </c>
      <c r="C570">
        <v>171.862884411452</v>
      </c>
      <c r="D570">
        <v>13.9995675842915</v>
      </c>
      <c r="E570">
        <v>4.2844970668695304</v>
      </c>
      <c r="F570">
        <v>0.37035153292735901</v>
      </c>
      <c r="G570">
        <v>0.93147621662919899</v>
      </c>
      <c r="H570">
        <v>14.5012787723785</v>
      </c>
      <c r="I570">
        <v>2.9876462938881598</v>
      </c>
    </row>
    <row r="571" spans="1:9" x14ac:dyDescent="0.25">
      <c r="A571">
        <v>569</v>
      </c>
      <c r="B571">
        <v>51.8490153172866</v>
      </c>
      <c r="C571">
        <v>199.28986442866301</v>
      </c>
      <c r="D571">
        <v>14.509793120667799</v>
      </c>
      <c r="E571">
        <v>6.5619583115748998</v>
      </c>
      <c r="F571">
        <v>0.34444952537118301</v>
      </c>
      <c r="G571">
        <v>0.96079112277852297</v>
      </c>
      <c r="H571">
        <v>7.4326975476839197</v>
      </c>
      <c r="I571">
        <v>2.6717474142623798</v>
      </c>
    </row>
    <row r="572" spans="1:9" x14ac:dyDescent="0.25">
      <c r="A572">
        <v>570</v>
      </c>
      <c r="B572">
        <v>57.783681592039798</v>
      </c>
      <c r="C572">
        <v>152.46828292338401</v>
      </c>
      <c r="D572">
        <v>14.153781288204801</v>
      </c>
      <c r="E572">
        <v>6.2773347383039804</v>
      </c>
      <c r="F572">
        <v>0.35492131195910498</v>
      </c>
      <c r="G572">
        <v>0.93124514697684202</v>
      </c>
      <c r="H572">
        <v>7.5119145439605504</v>
      </c>
      <c r="I572">
        <v>3.51661951909476</v>
      </c>
    </row>
    <row r="573" spans="1:9" x14ac:dyDescent="0.25">
      <c r="A573">
        <v>571</v>
      </c>
      <c r="B573">
        <v>64.790884718498603</v>
      </c>
      <c r="C573">
        <v>168.89778049277101</v>
      </c>
      <c r="D573">
        <v>11.0039665861564</v>
      </c>
      <c r="E573">
        <v>7.9001698030741103</v>
      </c>
      <c r="F573">
        <v>0.38688254495118501</v>
      </c>
      <c r="G573">
        <v>0.91575660409587301</v>
      </c>
      <c r="H573">
        <v>12.010162601626</v>
      </c>
      <c r="I573">
        <v>5.0774968918358798</v>
      </c>
    </row>
    <row r="574" spans="1:9" x14ac:dyDescent="0.25">
      <c r="A574">
        <v>572</v>
      </c>
      <c r="B574">
        <v>57.306824012314003</v>
      </c>
      <c r="C574">
        <v>152.43636668905299</v>
      </c>
      <c r="D574">
        <v>11.647893892883999</v>
      </c>
      <c r="E574">
        <v>6.7100918725006604</v>
      </c>
      <c r="F574">
        <v>0.36370543392648003</v>
      </c>
      <c r="G574">
        <v>0.91973292831596998</v>
      </c>
      <c r="H574">
        <v>8.93363636363636</v>
      </c>
      <c r="I574">
        <v>3.9450117831893099</v>
      </c>
    </row>
    <row r="575" spans="1:9" x14ac:dyDescent="0.25">
      <c r="A575">
        <v>573</v>
      </c>
      <c r="B575">
        <v>51.755401440384098</v>
      </c>
      <c r="C575">
        <v>95.464782311374506</v>
      </c>
      <c r="D575">
        <v>10.591529743124999</v>
      </c>
      <c r="E575">
        <v>8.2823618254452196</v>
      </c>
      <c r="F575">
        <v>0.33725442023052399</v>
      </c>
      <c r="G575">
        <v>0.81258789265082298</v>
      </c>
      <c r="H575">
        <v>9.5153550863723595</v>
      </c>
      <c r="I575">
        <v>5.0798657718120799</v>
      </c>
    </row>
    <row r="576" spans="1:9" x14ac:dyDescent="0.25">
      <c r="A576">
        <v>574</v>
      </c>
      <c r="B576">
        <v>73.1990072202166</v>
      </c>
      <c r="C576">
        <v>202.76056559308699</v>
      </c>
      <c r="D576">
        <v>12.1914858624469</v>
      </c>
      <c r="E576">
        <v>7.17923493773948</v>
      </c>
      <c r="F576">
        <v>0.46198055341697702</v>
      </c>
      <c r="G576">
        <v>0.94585821739393094</v>
      </c>
      <c r="H576">
        <v>8.0803689064558597</v>
      </c>
      <c r="I576">
        <v>3.63346104725415</v>
      </c>
    </row>
    <row r="577" spans="1:9" x14ac:dyDescent="0.25">
      <c r="A577">
        <v>575</v>
      </c>
      <c r="B577">
        <v>67.571385812630893</v>
      </c>
      <c r="C577">
        <v>178.62530413625299</v>
      </c>
      <c r="D577">
        <v>13.488587796481699</v>
      </c>
      <c r="E577">
        <v>5.0076414042800197</v>
      </c>
      <c r="F577">
        <v>0.42239324540978701</v>
      </c>
      <c r="G577">
        <v>0.94558347455577996</v>
      </c>
      <c r="H577">
        <v>9.6485943775100402</v>
      </c>
      <c r="I577">
        <v>3.17592247484159</v>
      </c>
    </row>
    <row r="578" spans="1:9" x14ac:dyDescent="0.25">
      <c r="A578">
        <v>576</v>
      </c>
      <c r="B578">
        <v>78.585169491525406</v>
      </c>
      <c r="C578">
        <v>118.56640959725701</v>
      </c>
      <c r="D578">
        <v>13.711508232945</v>
      </c>
      <c r="E578">
        <v>16.057459039140301</v>
      </c>
      <c r="F578">
        <v>0.496996260665032</v>
      </c>
      <c r="G578">
        <v>0.68683133164860799</v>
      </c>
      <c r="H578">
        <v>7.5653798256537899</v>
      </c>
      <c r="I578">
        <v>9.6505235602094199</v>
      </c>
    </row>
    <row r="579" spans="1:9" x14ac:dyDescent="0.25">
      <c r="A579">
        <v>577</v>
      </c>
      <c r="B579">
        <v>84.524590163934405</v>
      </c>
      <c r="C579">
        <v>184.63907680063599</v>
      </c>
      <c r="D579">
        <v>13.3624105345566</v>
      </c>
      <c r="E579">
        <v>5.5416752168800096</v>
      </c>
      <c r="F579">
        <v>0.49909440495110102</v>
      </c>
      <c r="G579">
        <v>0.94991936679477096</v>
      </c>
      <c r="H579">
        <v>7.1265580057526297</v>
      </c>
      <c r="I579">
        <v>2.87463556851311</v>
      </c>
    </row>
    <row r="580" spans="1:9" x14ac:dyDescent="0.25">
      <c r="A580">
        <v>578</v>
      </c>
      <c r="B580">
        <v>92.414258188824604</v>
      </c>
      <c r="C580">
        <v>168.46800862688701</v>
      </c>
      <c r="D580">
        <v>16.6708723685569</v>
      </c>
      <c r="E580">
        <v>6.5014418786699002</v>
      </c>
      <c r="F580">
        <v>0.52155393584335696</v>
      </c>
      <c r="G580">
        <v>0.91347215090261502</v>
      </c>
      <c r="H580">
        <v>8.1162162162162108</v>
      </c>
      <c r="I580">
        <v>5.0427606901725399</v>
      </c>
    </row>
    <row r="581" spans="1:9" x14ac:dyDescent="0.25">
      <c r="A581">
        <v>579</v>
      </c>
      <c r="B581">
        <v>77.311436413540704</v>
      </c>
      <c r="C581">
        <v>201.186322686322</v>
      </c>
      <c r="D581">
        <v>11.629803144314501</v>
      </c>
      <c r="E581">
        <v>3.9843172898329602</v>
      </c>
      <c r="F581">
        <v>0.442779940271808</v>
      </c>
      <c r="G581">
        <v>0.958661591533567</v>
      </c>
      <c r="H581">
        <v>9.6559065934065895</v>
      </c>
      <c r="I581">
        <v>3.17096188747731</v>
      </c>
    </row>
    <row r="582" spans="1:9" x14ac:dyDescent="0.25">
      <c r="A582">
        <v>580</v>
      </c>
      <c r="B582">
        <v>102.992606725494</v>
      </c>
      <c r="C582">
        <v>161.74608362447799</v>
      </c>
      <c r="D582">
        <v>10.8494320900882</v>
      </c>
      <c r="E582">
        <v>4.2824450706789197</v>
      </c>
      <c r="F582">
        <v>0.55000112256831402</v>
      </c>
      <c r="G582">
        <v>0.93635122505193802</v>
      </c>
      <c r="H582">
        <v>6.93771626297577</v>
      </c>
      <c r="I582">
        <v>3.2229665071770301</v>
      </c>
    </row>
    <row r="583" spans="1:9" x14ac:dyDescent="0.25">
      <c r="A583">
        <v>581</v>
      </c>
      <c r="B583">
        <v>66.449786628734003</v>
      </c>
      <c r="C583">
        <v>111.84027240365199</v>
      </c>
      <c r="D583">
        <v>12.6210315491867</v>
      </c>
      <c r="E583">
        <v>4.7735464027634498</v>
      </c>
      <c r="F583">
        <v>0.389696916865999</v>
      </c>
      <c r="G583">
        <v>0.89661448489129303</v>
      </c>
      <c r="H583">
        <v>10.838515546639901</v>
      </c>
      <c r="I583">
        <v>3.4791464597478101</v>
      </c>
    </row>
    <row r="584" spans="1:9" x14ac:dyDescent="0.25">
      <c r="A584">
        <v>582</v>
      </c>
      <c r="B584">
        <v>56.626111704019898</v>
      </c>
      <c r="C584">
        <v>180.337871287128</v>
      </c>
      <c r="D584">
        <v>15.7109704945783</v>
      </c>
      <c r="E584">
        <v>3.2828409363683702</v>
      </c>
      <c r="F584">
        <v>0.35414601260755701</v>
      </c>
      <c r="G584">
        <v>0.96416762031247305</v>
      </c>
      <c r="H584">
        <v>14.173719376391899</v>
      </c>
      <c r="I584">
        <v>2.6476219888820198</v>
      </c>
    </row>
    <row r="585" spans="1:9" x14ac:dyDescent="0.25">
      <c r="A585">
        <v>583</v>
      </c>
      <c r="B585">
        <v>56.687385068039703</v>
      </c>
      <c r="C585">
        <v>157.743392658966</v>
      </c>
      <c r="D585">
        <v>11.565479149044201</v>
      </c>
      <c r="E585">
        <v>6.0140716256622904</v>
      </c>
      <c r="F585">
        <v>0.35370073801017099</v>
      </c>
      <c r="G585">
        <v>0.92031271590233998</v>
      </c>
      <c r="H585">
        <v>12.8251986379114</v>
      </c>
      <c r="I585">
        <v>4.0731595092024504</v>
      </c>
    </row>
    <row r="586" spans="1:9" x14ac:dyDescent="0.25">
      <c r="A586">
        <v>584</v>
      </c>
      <c r="B586">
        <v>61.4653712007972</v>
      </c>
      <c r="C586">
        <v>163.228309056364</v>
      </c>
      <c r="D586">
        <v>16.001391059647698</v>
      </c>
      <c r="E586">
        <v>16.621369204735799</v>
      </c>
      <c r="F586">
        <v>0.39574739490195399</v>
      </c>
      <c r="G586">
        <v>0.88597185631519404</v>
      </c>
      <c r="H586">
        <v>14.061516452074301</v>
      </c>
      <c r="I586">
        <v>7.7116852613035798</v>
      </c>
    </row>
    <row r="587" spans="1:9" x14ac:dyDescent="0.25">
      <c r="A587">
        <v>585</v>
      </c>
      <c r="B587">
        <v>87.835227272727195</v>
      </c>
      <c r="C587">
        <v>160.04121185119101</v>
      </c>
      <c r="D587">
        <v>14.5005332172548</v>
      </c>
      <c r="E587">
        <v>11.5854297365413</v>
      </c>
      <c r="F587">
        <v>0.54495989688241198</v>
      </c>
      <c r="G587">
        <v>0.87208665381324002</v>
      </c>
      <c r="H587">
        <v>11.3582089552238</v>
      </c>
      <c r="I587">
        <v>7.6441747572815499</v>
      </c>
    </row>
    <row r="588" spans="1:9" x14ac:dyDescent="0.25">
      <c r="A588">
        <v>586</v>
      </c>
      <c r="B588">
        <v>70.338850174216006</v>
      </c>
      <c r="C588">
        <v>94.840256959314701</v>
      </c>
      <c r="D588">
        <v>16.4928763864948</v>
      </c>
      <c r="E588">
        <v>6.8841566500144102</v>
      </c>
      <c r="F588">
        <v>0.42035049176057299</v>
      </c>
      <c r="G588">
        <v>0.86757570850458499</v>
      </c>
      <c r="H588">
        <v>9.2950600801068095</v>
      </c>
      <c r="I588">
        <v>5.3105981112276996</v>
      </c>
    </row>
    <row r="589" spans="1:9" x14ac:dyDescent="0.25">
      <c r="A589">
        <v>587</v>
      </c>
      <c r="B589">
        <v>89.357061286638697</v>
      </c>
      <c r="C589">
        <v>200.09302325581299</v>
      </c>
      <c r="D589">
        <v>13.7334608494217</v>
      </c>
      <c r="E589">
        <v>9.4640544356970899</v>
      </c>
      <c r="F589">
        <v>0.52990857625154597</v>
      </c>
      <c r="G589">
        <v>0.94757686973441202</v>
      </c>
      <c r="H589">
        <v>7.9663461538461497</v>
      </c>
      <c r="I589">
        <v>3.8147989734815999</v>
      </c>
    </row>
    <row r="590" spans="1:9" x14ac:dyDescent="0.25">
      <c r="A590">
        <v>588</v>
      </c>
      <c r="B590">
        <v>87.007320899424698</v>
      </c>
      <c r="C590">
        <v>199.08266194005799</v>
      </c>
      <c r="D590">
        <v>11.3504531128746</v>
      </c>
      <c r="E590">
        <v>6.8611123105082097</v>
      </c>
      <c r="F590">
        <v>0.49503805243229998</v>
      </c>
      <c r="G590">
        <v>0.92931110039123099</v>
      </c>
      <c r="H590">
        <v>9.6796052631578906</v>
      </c>
      <c r="I590">
        <v>3.5559237779618802</v>
      </c>
    </row>
    <row r="591" spans="1:9" x14ac:dyDescent="0.25">
      <c r="A591">
        <v>589</v>
      </c>
      <c r="B591">
        <v>78.398622645331102</v>
      </c>
      <c r="C591">
        <v>163.57749339833401</v>
      </c>
      <c r="D591">
        <v>14.337037357600501</v>
      </c>
      <c r="E591">
        <v>4.6363423709481397</v>
      </c>
      <c r="F591">
        <v>0.44718153128539301</v>
      </c>
      <c r="G591">
        <v>0.90337393010952904</v>
      </c>
      <c r="H591">
        <v>11.495145631067899</v>
      </c>
      <c r="I591">
        <v>3.1688918558077401</v>
      </c>
    </row>
    <row r="592" spans="1:9" x14ac:dyDescent="0.25">
      <c r="A592">
        <v>590</v>
      </c>
      <c r="B592">
        <v>68.585153764581094</v>
      </c>
      <c r="C592">
        <v>152.14478707782601</v>
      </c>
      <c r="D592">
        <v>12.2080459601057</v>
      </c>
      <c r="E592">
        <v>14.0576077194214</v>
      </c>
      <c r="F592">
        <v>0.394707045131509</v>
      </c>
      <c r="G592">
        <v>0.89606036957318103</v>
      </c>
      <c r="H592">
        <v>10.4600313479623</v>
      </c>
      <c r="I592">
        <v>4.5791743684534802</v>
      </c>
    </row>
    <row r="593" spans="1:9" x14ac:dyDescent="0.25">
      <c r="A593">
        <v>591</v>
      </c>
      <c r="B593">
        <v>70.859235523002894</v>
      </c>
      <c r="C593">
        <v>160.81025264702799</v>
      </c>
      <c r="D593">
        <v>12.7579220636675</v>
      </c>
      <c r="E593">
        <v>3.6097292742809701</v>
      </c>
      <c r="F593">
        <v>0.41026637973249402</v>
      </c>
      <c r="G593">
        <v>0.95651353192022104</v>
      </c>
      <c r="H593">
        <v>9.72518457752256</v>
      </c>
      <c r="I593">
        <v>2.9495371752762001</v>
      </c>
    </row>
    <row r="594" spans="1:9" x14ac:dyDescent="0.25">
      <c r="A594">
        <v>592</v>
      </c>
      <c r="B594">
        <v>74.801704105344697</v>
      </c>
      <c r="C594">
        <v>139.516513761467</v>
      </c>
      <c r="D594">
        <v>13.2111856771195</v>
      </c>
      <c r="E594">
        <v>4.6441195679845704</v>
      </c>
      <c r="F594">
        <v>0.47856698855949598</v>
      </c>
      <c r="G594">
        <v>0.93054241500604395</v>
      </c>
      <c r="H594">
        <v>7.6028880866425901</v>
      </c>
      <c r="I594">
        <v>4.2321663595682999</v>
      </c>
    </row>
    <row r="595" spans="1:9" x14ac:dyDescent="0.25">
      <c r="A595">
        <v>593</v>
      </c>
      <c r="B595">
        <v>63.057444314185197</v>
      </c>
      <c r="C595">
        <v>167.77164108244901</v>
      </c>
      <c r="D595">
        <v>13.1594744779894</v>
      </c>
      <c r="E595">
        <v>5.1074772130549997</v>
      </c>
      <c r="F595">
        <v>0.41380420678622798</v>
      </c>
      <c r="G595">
        <v>0.947106511690466</v>
      </c>
      <c r="H595">
        <v>9.0629011553273404</v>
      </c>
      <c r="I595">
        <v>4.36226811340567</v>
      </c>
    </row>
    <row r="596" spans="1:9" x14ac:dyDescent="0.25">
      <c r="A596">
        <v>594</v>
      </c>
      <c r="B596">
        <v>63.625515709298597</v>
      </c>
      <c r="C596">
        <v>129.169209431345</v>
      </c>
      <c r="D596">
        <v>12.2600888000045</v>
      </c>
      <c r="E596">
        <v>5.6346653991183899</v>
      </c>
      <c r="F596">
        <v>0.42994419009267598</v>
      </c>
      <c r="G596">
        <v>0.91913550380799902</v>
      </c>
      <c r="H596">
        <v>8.7324380165289206</v>
      </c>
      <c r="I596">
        <v>3.5273818454613601</v>
      </c>
    </row>
    <row r="597" spans="1:9" x14ac:dyDescent="0.25">
      <c r="A597">
        <v>595</v>
      </c>
      <c r="B597">
        <v>60.887552615754601</v>
      </c>
      <c r="C597">
        <v>167.75489428347601</v>
      </c>
      <c r="D597">
        <v>15.772834382993</v>
      </c>
      <c r="E597">
        <v>6.01826259479662</v>
      </c>
      <c r="F597">
        <v>0.393703540880525</v>
      </c>
      <c r="G597">
        <v>0.92102760400728201</v>
      </c>
      <c r="H597">
        <v>8.7354709418837597</v>
      </c>
      <c r="I597">
        <v>4.3521360431356202</v>
      </c>
    </row>
    <row r="598" spans="1:9" x14ac:dyDescent="0.25">
      <c r="A598">
        <v>596</v>
      </c>
      <c r="B598">
        <v>84.178612385321102</v>
      </c>
      <c r="C598">
        <v>127.681802386192</v>
      </c>
      <c r="D598">
        <v>14.514996639073701</v>
      </c>
      <c r="E598">
        <v>3.6830263814117901</v>
      </c>
      <c r="F598">
        <v>0.51292757182802895</v>
      </c>
      <c r="G598">
        <v>0.96782636906265596</v>
      </c>
      <c r="H598">
        <v>7.27318548387096</v>
      </c>
      <c r="I598">
        <v>3.1176470588235201</v>
      </c>
    </row>
    <row r="599" spans="1:9" x14ac:dyDescent="0.25">
      <c r="A599">
        <v>597</v>
      </c>
      <c r="B599">
        <v>55.698886414253899</v>
      </c>
      <c r="C599">
        <v>214.34038199181401</v>
      </c>
      <c r="D599">
        <v>16.6902669210466</v>
      </c>
      <c r="E599">
        <v>7.7419066596218302</v>
      </c>
      <c r="F599">
        <v>0.31727067256201402</v>
      </c>
      <c r="G599">
        <v>0.94259305717120301</v>
      </c>
      <c r="H599">
        <v>19.761118170266801</v>
      </c>
      <c r="I599">
        <v>2.9442528735632099</v>
      </c>
    </row>
    <row r="600" spans="1:9" x14ac:dyDescent="0.25">
      <c r="A600">
        <v>598</v>
      </c>
      <c r="B600">
        <v>48.375175315568001</v>
      </c>
      <c r="C600">
        <v>206.545504087193</v>
      </c>
      <c r="D600">
        <v>20.676434018151902</v>
      </c>
      <c r="E600">
        <v>7.8611225775418703</v>
      </c>
      <c r="F600">
        <v>0.28257593651868501</v>
      </c>
      <c r="G600">
        <v>0.95559831677643203</v>
      </c>
      <c r="H600">
        <v>19.633270321361</v>
      </c>
      <c r="I600">
        <v>3.18291814946619</v>
      </c>
    </row>
    <row r="601" spans="1:9" x14ac:dyDescent="0.25">
      <c r="A601">
        <v>599</v>
      </c>
      <c r="B601">
        <v>67.9222434671765</v>
      </c>
      <c r="C601">
        <v>170.52585841458199</v>
      </c>
      <c r="D601">
        <v>17.922972958126699</v>
      </c>
      <c r="E601">
        <v>4.7723136739698697</v>
      </c>
      <c r="F601">
        <v>0.39257933390517402</v>
      </c>
      <c r="G601">
        <v>0.93949979442103404</v>
      </c>
      <c r="H601">
        <v>20.308681672025699</v>
      </c>
      <c r="I601">
        <v>2.9700777977259101</v>
      </c>
    </row>
    <row r="602" spans="1:9" x14ac:dyDescent="0.25">
      <c r="A602">
        <v>600</v>
      </c>
      <c r="B602">
        <v>117.386805555555</v>
      </c>
      <c r="C602">
        <v>137.069946332737</v>
      </c>
      <c r="D602">
        <v>15.5158420230554</v>
      </c>
      <c r="E602">
        <v>4.19676276519374</v>
      </c>
      <c r="F602">
        <v>0.58656378990654501</v>
      </c>
      <c r="G602">
        <v>0.946449635250314</v>
      </c>
      <c r="H602">
        <v>13.4615384615384</v>
      </c>
      <c r="I602">
        <v>3.5919629057187001</v>
      </c>
    </row>
    <row r="603" spans="1:9" x14ac:dyDescent="0.25">
      <c r="A603">
        <v>601</v>
      </c>
      <c r="B603">
        <v>112.72985781990501</v>
      </c>
      <c r="C603">
        <v>166.972831050228</v>
      </c>
      <c r="D603">
        <v>20.690463253586898</v>
      </c>
      <c r="E603">
        <v>13.276492141500601</v>
      </c>
      <c r="F603">
        <v>0.58041195212486496</v>
      </c>
      <c r="G603">
        <v>0.90383647838301795</v>
      </c>
      <c r="H603">
        <v>15.8542274052478</v>
      </c>
      <c r="I603">
        <v>5.9540540540540503</v>
      </c>
    </row>
    <row r="604" spans="1:9" x14ac:dyDescent="0.25">
      <c r="A604">
        <v>602</v>
      </c>
      <c r="B604">
        <v>63.518897996356998</v>
      </c>
      <c r="C604">
        <v>211.423691125934</v>
      </c>
      <c r="D604">
        <v>12.9714590672698</v>
      </c>
      <c r="E604">
        <v>4.6278514426399404</v>
      </c>
      <c r="F604">
        <v>0.37972634665345401</v>
      </c>
      <c r="G604">
        <v>0.96306679423590302</v>
      </c>
      <c r="H604">
        <v>11.2775080906148</v>
      </c>
      <c r="I604">
        <v>2.8233562315995999</v>
      </c>
    </row>
    <row r="605" spans="1:9" x14ac:dyDescent="0.25">
      <c r="A605">
        <v>603</v>
      </c>
      <c r="B605">
        <v>72.665041782729801</v>
      </c>
      <c r="C605">
        <v>118.691648822269</v>
      </c>
      <c r="D605">
        <v>19.201864991418699</v>
      </c>
      <c r="E605">
        <v>4.6591272363018099</v>
      </c>
      <c r="F605">
        <v>0.43682194937971502</v>
      </c>
      <c r="G605">
        <v>0.94568738176711797</v>
      </c>
      <c r="H605">
        <v>20.608208955223802</v>
      </c>
      <c r="I605">
        <v>3.3901576069475698</v>
      </c>
    </row>
    <row r="606" spans="1:9" x14ac:dyDescent="0.25">
      <c r="A606">
        <v>604</v>
      </c>
      <c r="B606">
        <v>54.792167426440102</v>
      </c>
      <c r="C606">
        <v>187.078856800837</v>
      </c>
      <c r="D606">
        <v>12.2955264956219</v>
      </c>
      <c r="E606">
        <v>6.8297682479574497</v>
      </c>
      <c r="F606">
        <v>0.349090404949783</v>
      </c>
      <c r="G606">
        <v>0.93863951139366597</v>
      </c>
      <c r="H606">
        <v>16.033378746594</v>
      </c>
      <c r="I606">
        <v>3.5710238769728799</v>
      </c>
    </row>
    <row r="607" spans="1:9" x14ac:dyDescent="0.25">
      <c r="A607">
        <v>605</v>
      </c>
      <c r="B607">
        <v>102.30225281602</v>
      </c>
      <c r="C607">
        <v>197.557920733858</v>
      </c>
      <c r="D607">
        <v>13.585657696628999</v>
      </c>
      <c r="E607">
        <v>2.8355537470072401</v>
      </c>
      <c r="F607">
        <v>0.56152207970727197</v>
      </c>
      <c r="G607">
        <v>0.96890111808512003</v>
      </c>
      <c r="H607">
        <v>10.701724137931</v>
      </c>
      <c r="I607">
        <v>2.56683804627249</v>
      </c>
    </row>
    <row r="608" spans="1:9" x14ac:dyDescent="0.25">
      <c r="A608">
        <v>606</v>
      </c>
      <c r="B608">
        <v>52.0293322238402</v>
      </c>
      <c r="C608">
        <v>164.097394691989</v>
      </c>
      <c r="D608">
        <v>11.784035984717899</v>
      </c>
      <c r="E608">
        <v>6.3393031618885898</v>
      </c>
      <c r="F608">
        <v>0.33060382175271802</v>
      </c>
      <c r="G608">
        <v>0.897196213752669</v>
      </c>
      <c r="H608">
        <v>11.521912350597599</v>
      </c>
      <c r="I608">
        <v>3.2938076416337201</v>
      </c>
    </row>
    <row r="609" spans="1:9" x14ac:dyDescent="0.25">
      <c r="A609">
        <v>607</v>
      </c>
      <c r="B609">
        <v>57.893675298804702</v>
      </c>
      <c r="C609">
        <v>157.19359844810799</v>
      </c>
      <c r="D609">
        <v>14.736341499672401</v>
      </c>
      <c r="E609">
        <v>4.2269007971491703</v>
      </c>
      <c r="F609">
        <v>0.36996798679964099</v>
      </c>
      <c r="G609">
        <v>0.94124982824373704</v>
      </c>
      <c r="H609">
        <v>14.820083682008301</v>
      </c>
      <c r="I609">
        <v>3.3109243697478901</v>
      </c>
    </row>
    <row r="610" spans="1:9" x14ac:dyDescent="0.25">
      <c r="A610">
        <v>608</v>
      </c>
      <c r="B610">
        <v>67.473953488372004</v>
      </c>
      <c r="C610">
        <v>208.73922042083399</v>
      </c>
      <c r="D610">
        <v>16.751619725856202</v>
      </c>
      <c r="E610">
        <v>4.8389796479151403</v>
      </c>
      <c r="F610">
        <v>0.38767709420944102</v>
      </c>
      <c r="G610">
        <v>0.966116283917554</v>
      </c>
      <c r="H610">
        <v>19.104372355430101</v>
      </c>
      <c r="I610">
        <v>2.7747361477572499</v>
      </c>
    </row>
    <row r="611" spans="1:9" x14ac:dyDescent="0.25">
      <c r="A611">
        <v>609</v>
      </c>
      <c r="B611">
        <v>136.94822485207101</v>
      </c>
      <c r="C611">
        <v>154.34759424603101</v>
      </c>
      <c r="D611">
        <v>17.3935450972489</v>
      </c>
      <c r="E611">
        <v>8.3421433588431295</v>
      </c>
      <c r="F611">
        <v>0.83223331839144499</v>
      </c>
      <c r="G611">
        <v>0.929533112494909</v>
      </c>
      <c r="H611">
        <v>6.9915518008003499</v>
      </c>
      <c r="I611">
        <v>4.0870588235294099</v>
      </c>
    </row>
    <row r="612" spans="1:9" x14ac:dyDescent="0.25">
      <c r="A612">
        <v>610</v>
      </c>
      <c r="B612">
        <v>80.447056239015794</v>
      </c>
      <c r="C612">
        <v>204.207898399443</v>
      </c>
      <c r="D612">
        <v>10.8994167197898</v>
      </c>
      <c r="E612">
        <v>6.0252969592278003</v>
      </c>
      <c r="F612">
        <v>0.41997340980686199</v>
      </c>
      <c r="G612">
        <v>0.96405661598830295</v>
      </c>
      <c r="H612">
        <v>12.551834130781399</v>
      </c>
      <c r="I612">
        <v>3.2269815852682102</v>
      </c>
    </row>
    <row r="613" spans="1:9" x14ac:dyDescent="0.25">
      <c r="A613">
        <v>611</v>
      </c>
      <c r="B613">
        <v>84.256662354463103</v>
      </c>
      <c r="C613">
        <v>173.39492347890999</v>
      </c>
      <c r="D613">
        <v>10.4994965806056</v>
      </c>
      <c r="E613">
        <v>4.2504713288176399</v>
      </c>
      <c r="F613">
        <v>0.43982841854092503</v>
      </c>
      <c r="G613">
        <v>0.93716122580045402</v>
      </c>
      <c r="H613">
        <v>10.602069614299101</v>
      </c>
      <c r="I613">
        <v>3.4744206383909</v>
      </c>
    </row>
    <row r="614" spans="1:9" x14ac:dyDescent="0.25">
      <c r="A614">
        <v>612</v>
      </c>
      <c r="B614">
        <v>69.481526717557202</v>
      </c>
      <c r="C614">
        <v>173.680888369374</v>
      </c>
      <c r="D614">
        <v>11.609467475888501</v>
      </c>
      <c r="E614">
        <v>4.4262424117525496</v>
      </c>
      <c r="F614">
        <v>0.42576732072859302</v>
      </c>
      <c r="G614">
        <v>0.95598375169740102</v>
      </c>
      <c r="H614">
        <v>10.722457627118599</v>
      </c>
      <c r="I614">
        <v>3.1491160645657099</v>
      </c>
    </row>
    <row r="615" spans="1:9" x14ac:dyDescent="0.25">
      <c r="A615">
        <v>613</v>
      </c>
      <c r="B615">
        <v>74.741747572815498</v>
      </c>
      <c r="C615">
        <v>144.46289961071099</v>
      </c>
      <c r="D615">
        <v>17.138687236256899</v>
      </c>
      <c r="E615">
        <v>9.7314390615302901</v>
      </c>
      <c r="F615">
        <v>0.46897767152090503</v>
      </c>
      <c r="G615">
        <v>0.90337392036558395</v>
      </c>
      <c r="H615">
        <v>13.388987566607399</v>
      </c>
      <c r="I615">
        <v>4.8836866902237901</v>
      </c>
    </row>
    <row r="616" spans="1:9" x14ac:dyDescent="0.25">
      <c r="A616">
        <v>614</v>
      </c>
      <c r="B616">
        <v>70.791290057518495</v>
      </c>
      <c r="C616">
        <v>148.501347281661</v>
      </c>
      <c r="D616">
        <v>16.6758202447045</v>
      </c>
      <c r="E616">
        <v>4.6367022264268698</v>
      </c>
      <c r="F616">
        <v>0.44157367786488</v>
      </c>
      <c r="G616">
        <v>0.93792788567135399</v>
      </c>
      <c r="H616">
        <v>18.877629063097501</v>
      </c>
      <c r="I616">
        <v>3.4075114075114001</v>
      </c>
    </row>
    <row r="617" spans="1:9" x14ac:dyDescent="0.25">
      <c r="A617">
        <v>615</v>
      </c>
      <c r="B617">
        <v>111.378472222222</v>
      </c>
      <c r="C617">
        <v>128.00788229111899</v>
      </c>
      <c r="D617">
        <v>18.097768162972699</v>
      </c>
      <c r="E617">
        <v>6.4797222716425997</v>
      </c>
      <c r="F617">
        <v>0.62671579028542601</v>
      </c>
      <c r="G617">
        <v>0.93358887675942903</v>
      </c>
      <c r="H617">
        <v>8.0088719898605802</v>
      </c>
      <c r="I617">
        <v>3.36463414634146</v>
      </c>
    </row>
    <row r="618" spans="1:9" x14ac:dyDescent="0.25">
      <c r="A618">
        <v>616</v>
      </c>
      <c r="B618">
        <v>85.962225274725199</v>
      </c>
      <c r="C618">
        <v>194.218463484034</v>
      </c>
      <c r="D618">
        <v>17.390136350842599</v>
      </c>
      <c r="E618">
        <v>9.4223290691709192</v>
      </c>
      <c r="F618">
        <v>0.52125692309101801</v>
      </c>
      <c r="G618">
        <v>0.91816394104533305</v>
      </c>
      <c r="H618">
        <v>16.376947040498401</v>
      </c>
      <c r="I618">
        <v>6.7026392961876802</v>
      </c>
    </row>
    <row r="619" spans="1:9" x14ac:dyDescent="0.25">
      <c r="A619">
        <v>617</v>
      </c>
      <c r="B619">
        <v>89.076541986623695</v>
      </c>
      <c r="C619">
        <v>190.56275810286499</v>
      </c>
      <c r="D619">
        <v>18.7292968751693</v>
      </c>
      <c r="E619">
        <v>3.9249350766862801</v>
      </c>
      <c r="F619">
        <v>0.51525455310541701</v>
      </c>
      <c r="G619">
        <v>0.95901699960148601</v>
      </c>
      <c r="H619">
        <v>6.5990384615384601</v>
      </c>
      <c r="I619">
        <v>2.7698986975397899</v>
      </c>
    </row>
    <row r="620" spans="1:9" x14ac:dyDescent="0.25">
      <c r="A620">
        <v>618</v>
      </c>
      <c r="B620">
        <v>81.273933102652805</v>
      </c>
      <c r="C620">
        <v>157.50061914027901</v>
      </c>
      <c r="D620">
        <v>15.134172736405599</v>
      </c>
      <c r="E620">
        <v>8.00350674770573</v>
      </c>
      <c r="F620">
        <v>0.48967516755808999</v>
      </c>
      <c r="G620">
        <v>0.92757865062911704</v>
      </c>
      <c r="H620">
        <v>16.5552486187845</v>
      </c>
      <c r="I620">
        <v>4.6955732946298898</v>
      </c>
    </row>
    <row r="621" spans="1:9" x14ac:dyDescent="0.25">
      <c r="A621">
        <v>619</v>
      </c>
      <c r="B621">
        <v>66.094229648338796</v>
      </c>
      <c r="C621">
        <v>208.89315895372201</v>
      </c>
      <c r="D621">
        <v>14.0365429610764</v>
      </c>
      <c r="E621">
        <v>4.2919668401593496</v>
      </c>
      <c r="F621">
        <v>0.41289527420528899</v>
      </c>
      <c r="G621">
        <v>0.95447221104743096</v>
      </c>
      <c r="H621">
        <v>8.9935668334524603</v>
      </c>
      <c r="I621">
        <v>2.8959299330242101</v>
      </c>
    </row>
    <row r="622" spans="1:9" x14ac:dyDescent="0.25">
      <c r="A622">
        <v>620</v>
      </c>
      <c r="B622">
        <v>83.420801420801396</v>
      </c>
      <c r="C622">
        <v>180.32804832011999</v>
      </c>
      <c r="D622">
        <v>13.8195068768786</v>
      </c>
      <c r="E622">
        <v>7.6870883497604803</v>
      </c>
      <c r="F622">
        <v>0.50650506564071696</v>
      </c>
      <c r="G622">
        <v>0.94040700517839404</v>
      </c>
      <c r="H622">
        <v>8.2436762225969602</v>
      </c>
      <c r="I622">
        <v>3.09743346007604</v>
      </c>
    </row>
    <row r="623" spans="1:9" x14ac:dyDescent="0.25">
      <c r="A623">
        <v>621</v>
      </c>
      <c r="B623">
        <v>71.181635725037594</v>
      </c>
      <c r="C623">
        <v>160.52280919825901</v>
      </c>
      <c r="D623">
        <v>13.801951036619</v>
      </c>
      <c r="E623">
        <v>4.5851255785206302</v>
      </c>
      <c r="F623">
        <v>0.38700288277925099</v>
      </c>
      <c r="G623">
        <v>0.92770007691342005</v>
      </c>
      <c r="H623">
        <v>10.9944751381215</v>
      </c>
      <c r="I623">
        <v>3.3798093893399201</v>
      </c>
    </row>
    <row r="624" spans="1:9" x14ac:dyDescent="0.25">
      <c r="A624">
        <v>622</v>
      </c>
      <c r="B624">
        <v>70.319431920649194</v>
      </c>
      <c r="C624">
        <v>167.32405566600301</v>
      </c>
      <c r="D624">
        <v>11.166382112749201</v>
      </c>
      <c r="E624">
        <v>5.5661297491086703</v>
      </c>
      <c r="F624">
        <v>0.39466254951284702</v>
      </c>
      <c r="G624">
        <v>0.907831654619355</v>
      </c>
      <c r="H624">
        <v>10.668063704945499</v>
      </c>
      <c r="I624">
        <v>3.9040529363109999</v>
      </c>
    </row>
    <row r="625" spans="1:9" x14ac:dyDescent="0.25">
      <c r="A625">
        <v>623</v>
      </c>
      <c r="B625">
        <v>86.485347474183598</v>
      </c>
      <c r="C625">
        <v>117.479287650019</v>
      </c>
      <c r="D625">
        <v>14.171657854187</v>
      </c>
      <c r="E625">
        <v>8.6293003528481602</v>
      </c>
      <c r="F625">
        <v>0.52317572997100303</v>
      </c>
      <c r="G625">
        <v>0.91846908018332496</v>
      </c>
      <c r="H625">
        <v>13.5839874411302</v>
      </c>
      <c r="I625">
        <v>3.45666131621187</v>
      </c>
    </row>
    <row r="626" spans="1:9" x14ac:dyDescent="0.25">
      <c r="A626">
        <v>624</v>
      </c>
      <c r="B626">
        <v>96.242504409171005</v>
      </c>
      <c r="C626">
        <v>195.04469273743001</v>
      </c>
      <c r="D626">
        <v>13.820859145502499</v>
      </c>
      <c r="E626">
        <v>9.46151937734823</v>
      </c>
      <c r="F626">
        <v>0.55153159647206196</v>
      </c>
      <c r="G626">
        <v>0.92995216026528205</v>
      </c>
      <c r="H626">
        <v>13.5674846625766</v>
      </c>
      <c r="I626">
        <v>2.5973377703826901</v>
      </c>
    </row>
    <row r="627" spans="1:9" x14ac:dyDescent="0.25">
      <c r="A627">
        <v>625</v>
      </c>
      <c r="B627">
        <v>52.378781236299801</v>
      </c>
      <c r="C627">
        <v>163.501386438114</v>
      </c>
      <c r="D627">
        <v>13.8232998287356</v>
      </c>
      <c r="E627">
        <v>12.2885005337483</v>
      </c>
      <c r="F627">
        <v>0.32544494346492497</v>
      </c>
      <c r="G627">
        <v>0.893276939628458</v>
      </c>
      <c r="H627">
        <v>16.992782678428199</v>
      </c>
      <c r="I627">
        <v>6.426318651441</v>
      </c>
    </row>
    <row r="628" spans="1:9" x14ac:dyDescent="0.25">
      <c r="A628">
        <v>626</v>
      </c>
      <c r="B628">
        <v>55.788305252725401</v>
      </c>
      <c r="C628">
        <v>192.71055825242701</v>
      </c>
      <c r="D628">
        <v>11.8843778161621</v>
      </c>
      <c r="E628">
        <v>9.3528331124214592</v>
      </c>
      <c r="F628">
        <v>0.351649445723341</v>
      </c>
      <c r="G628">
        <v>0.94966253230173503</v>
      </c>
      <c r="H628">
        <v>12.277037037036999</v>
      </c>
      <c r="I628">
        <v>3.3730976926853198</v>
      </c>
    </row>
    <row r="629" spans="1:9" x14ac:dyDescent="0.25">
      <c r="A629">
        <v>627</v>
      </c>
      <c r="B629">
        <v>95.868694955964699</v>
      </c>
      <c r="C629">
        <v>148.35934664246801</v>
      </c>
      <c r="D629">
        <v>13.584432348096</v>
      </c>
      <c r="E629">
        <v>16.2939196915469</v>
      </c>
      <c r="F629">
        <v>0.495266212880073</v>
      </c>
      <c r="G629">
        <v>0.84412835501269001</v>
      </c>
      <c r="H629">
        <v>11.094545454545401</v>
      </c>
      <c r="I629">
        <v>9.2595226003047202</v>
      </c>
    </row>
    <row r="630" spans="1:9" x14ac:dyDescent="0.25">
      <c r="A630">
        <v>628</v>
      </c>
      <c r="B630">
        <v>86.419900651971403</v>
      </c>
      <c r="C630">
        <v>151.608516700965</v>
      </c>
      <c r="D630">
        <v>13.7418270069989</v>
      </c>
      <c r="E630">
        <v>7.3575852531196499</v>
      </c>
      <c r="F630">
        <v>0.64250651551333204</v>
      </c>
      <c r="G630">
        <v>0.93104362021143505</v>
      </c>
      <c r="H630">
        <v>6.4559831312598801</v>
      </c>
      <c r="I630">
        <v>3.7521937521937501</v>
      </c>
    </row>
    <row r="631" spans="1:9" x14ac:dyDescent="0.25">
      <c r="A631">
        <v>629</v>
      </c>
      <c r="B631">
        <v>49.614480094070203</v>
      </c>
      <c r="C631">
        <v>162.09615384615299</v>
      </c>
      <c r="D631">
        <v>12.3571238684411</v>
      </c>
      <c r="E631">
        <v>8.4504662406531192</v>
      </c>
      <c r="F631">
        <v>0.34830168791883898</v>
      </c>
      <c r="G631">
        <v>0.91594540632453603</v>
      </c>
      <c r="H631">
        <v>11.194920634920599</v>
      </c>
      <c r="I631">
        <v>4.0667984189723301</v>
      </c>
    </row>
    <row r="632" spans="1:9" x14ac:dyDescent="0.25">
      <c r="A632">
        <v>630</v>
      </c>
      <c r="B632">
        <v>38.583906829009997</v>
      </c>
      <c r="C632">
        <v>196.504795117698</v>
      </c>
      <c r="D632">
        <v>12.469145631649001</v>
      </c>
      <c r="E632">
        <v>4.9466485467997297</v>
      </c>
      <c r="F632">
        <v>0.260697116489923</v>
      </c>
      <c r="G632">
        <v>0.95799552357031004</v>
      </c>
      <c r="H632">
        <v>16.5941230486685</v>
      </c>
      <c r="I632">
        <v>2.6246028143440698</v>
      </c>
    </row>
    <row r="633" spans="1:9" x14ac:dyDescent="0.25">
      <c r="A633">
        <v>631</v>
      </c>
      <c r="B633">
        <v>53.177878734929202</v>
      </c>
      <c r="C633">
        <v>184.97013739071099</v>
      </c>
      <c r="D633">
        <v>14.774505904282501</v>
      </c>
      <c r="E633">
        <v>5.4694372210197804</v>
      </c>
      <c r="F633">
        <v>0.37147259858134601</v>
      </c>
      <c r="G633">
        <v>0.95599602024042296</v>
      </c>
      <c r="H633">
        <v>11.1915563957151</v>
      </c>
      <c r="I633">
        <v>3.4511857098860399</v>
      </c>
    </row>
    <row r="634" spans="1:9" x14ac:dyDescent="0.25">
      <c r="A634">
        <v>632</v>
      </c>
      <c r="B634">
        <v>45.957606490872202</v>
      </c>
      <c r="C634">
        <v>149.643359453486</v>
      </c>
      <c r="D634">
        <v>11.7842517024171</v>
      </c>
      <c r="E634">
        <v>4.6915928431241198</v>
      </c>
      <c r="F634">
        <v>0.30389847157806699</v>
      </c>
      <c r="G634">
        <v>0.93992488244847405</v>
      </c>
      <c r="H634">
        <v>13.2714398111723</v>
      </c>
      <c r="I634">
        <v>3.4283342556723801</v>
      </c>
    </row>
    <row r="635" spans="1:9" x14ac:dyDescent="0.25">
      <c r="A635">
        <v>633</v>
      </c>
      <c r="B635">
        <v>67.632567173842602</v>
      </c>
      <c r="C635">
        <v>192.00051440329199</v>
      </c>
      <c r="D635">
        <v>11.761248017034401</v>
      </c>
      <c r="E635">
        <v>4.25911832409321</v>
      </c>
      <c r="F635">
        <v>0.43131862780818903</v>
      </c>
      <c r="G635">
        <v>0.93766743880220405</v>
      </c>
      <c r="H635">
        <v>12.389289392378901</v>
      </c>
      <c r="I635">
        <v>2.71336107258437</v>
      </c>
    </row>
    <row r="636" spans="1:9" x14ac:dyDescent="0.25">
      <c r="A636">
        <v>634</v>
      </c>
      <c r="B636">
        <v>79.822982885085494</v>
      </c>
      <c r="C636">
        <v>114.21009147241</v>
      </c>
      <c r="D636">
        <v>21.396934631864699</v>
      </c>
      <c r="E636">
        <v>7.1346782532508302</v>
      </c>
      <c r="F636">
        <v>0.43376424180135698</v>
      </c>
      <c r="G636">
        <v>0.85323223569412399</v>
      </c>
      <c r="H636">
        <v>14.0161054172767</v>
      </c>
      <c r="I636">
        <v>4.262118491921</v>
      </c>
    </row>
    <row r="637" spans="1:9" x14ac:dyDescent="0.25">
      <c r="A637">
        <v>635</v>
      </c>
      <c r="B637">
        <v>76.804772234273301</v>
      </c>
      <c r="C637">
        <v>182.07192887931001</v>
      </c>
      <c r="D637">
        <v>18.981828820794899</v>
      </c>
      <c r="E637">
        <v>4.74590894006149</v>
      </c>
      <c r="F637">
        <v>0.42191098269775501</v>
      </c>
      <c r="G637">
        <v>0.93323670274471504</v>
      </c>
      <c r="H637">
        <v>13.711779448621501</v>
      </c>
      <c r="I637">
        <v>3.9162732137236298</v>
      </c>
    </row>
    <row r="638" spans="1:9" x14ac:dyDescent="0.25">
      <c r="A638">
        <v>636</v>
      </c>
      <c r="B638">
        <v>82.341939418581006</v>
      </c>
      <c r="C638">
        <v>145.59194322688299</v>
      </c>
      <c r="D638">
        <v>17.6362863678421</v>
      </c>
      <c r="E638">
        <v>7.27566816998094</v>
      </c>
      <c r="F638">
        <v>0.50003091122461596</v>
      </c>
      <c r="G638">
        <v>0.92138843611321497</v>
      </c>
      <c r="H638">
        <v>8.9019033674963399</v>
      </c>
      <c r="I638">
        <v>4.9981617647058796</v>
      </c>
    </row>
    <row r="639" spans="1:9" x14ac:dyDescent="0.25">
      <c r="A639">
        <v>637</v>
      </c>
      <c r="B639">
        <v>81.459949622166206</v>
      </c>
      <c r="C639">
        <v>154.872783745308</v>
      </c>
      <c r="D639">
        <v>21.943390253470401</v>
      </c>
      <c r="E639">
        <v>4.3167571077396998</v>
      </c>
      <c r="F639">
        <v>0.51570238250824596</v>
      </c>
      <c r="G639">
        <v>0.95639460460319303</v>
      </c>
      <c r="H639">
        <v>12.0183246073298</v>
      </c>
      <c r="I639">
        <v>2.7765200517464401</v>
      </c>
    </row>
    <row r="640" spans="1:9" x14ac:dyDescent="0.25">
      <c r="A640">
        <v>638</v>
      </c>
      <c r="B640">
        <v>89.533701657458494</v>
      </c>
      <c r="C640">
        <v>175.831808848235</v>
      </c>
      <c r="D640">
        <v>20.7355680251435</v>
      </c>
      <c r="E640">
        <v>5.3645080454219798</v>
      </c>
      <c r="F640">
        <v>0.56374116007119102</v>
      </c>
      <c r="G640">
        <v>0.93662209775037997</v>
      </c>
      <c r="H640">
        <v>10.977000919963199</v>
      </c>
      <c r="I640">
        <v>3.4771929824561401</v>
      </c>
    </row>
    <row r="641" spans="1:9" x14ac:dyDescent="0.25">
      <c r="A641">
        <v>639</v>
      </c>
      <c r="B641">
        <v>122.32041629760801</v>
      </c>
      <c r="C641">
        <v>146.193927522037</v>
      </c>
      <c r="D641">
        <v>16.867373010643799</v>
      </c>
      <c r="E641">
        <v>6.9897155701679097</v>
      </c>
      <c r="F641">
        <v>0.66589580532195503</v>
      </c>
      <c r="G641">
        <v>0.87793554323123102</v>
      </c>
      <c r="H641">
        <v>6.1339352896914896</v>
      </c>
      <c r="I641">
        <v>4.7310800881704598</v>
      </c>
    </row>
    <row r="642" spans="1:9" x14ac:dyDescent="0.25">
      <c r="A642">
        <v>640</v>
      </c>
      <c r="B642">
        <v>90.075704225352098</v>
      </c>
      <c r="C642">
        <v>201.10018214936201</v>
      </c>
      <c r="D642">
        <v>17.438780143915501</v>
      </c>
      <c r="E642">
        <v>3.1687892911674802</v>
      </c>
      <c r="F642">
        <v>0.56858692524231702</v>
      </c>
      <c r="G642">
        <v>0.96467039253711695</v>
      </c>
      <c r="H642">
        <v>8.8694331983805608</v>
      </c>
      <c r="I642">
        <v>2.3995333916593702</v>
      </c>
    </row>
    <row r="643" spans="1:9" x14ac:dyDescent="0.25">
      <c r="A643">
        <v>641</v>
      </c>
      <c r="B643">
        <v>85.515304764439705</v>
      </c>
      <c r="C643">
        <v>166.994080779944</v>
      </c>
      <c r="D643">
        <v>20.531365346611</v>
      </c>
      <c r="E643">
        <v>9.8013148486454007</v>
      </c>
      <c r="F643">
        <v>0.46866086165673398</v>
      </c>
      <c r="G643">
        <v>0.87557079622660094</v>
      </c>
      <c r="H643">
        <v>10.6587452471482</v>
      </c>
      <c r="I643">
        <v>6.3425324675324601</v>
      </c>
    </row>
    <row r="644" spans="1:9" x14ac:dyDescent="0.25">
      <c r="A644">
        <v>642</v>
      </c>
      <c r="B644">
        <v>72.833018511522397</v>
      </c>
      <c r="C644">
        <v>223.213441908475</v>
      </c>
      <c r="D644">
        <v>15.681257888138999</v>
      </c>
      <c r="E644">
        <v>2.14343404585401</v>
      </c>
      <c r="F644">
        <v>0.39840690965410502</v>
      </c>
      <c r="G644">
        <v>0.979165592799361</v>
      </c>
      <c r="H644">
        <v>10.190039318479601</v>
      </c>
      <c r="I644">
        <v>2.2795325331648701</v>
      </c>
    </row>
    <row r="645" spans="1:9" x14ac:dyDescent="0.25">
      <c r="A645">
        <v>643</v>
      </c>
      <c r="B645">
        <v>46.893245693563003</v>
      </c>
      <c r="C645">
        <v>192.14883215643599</v>
      </c>
      <c r="D645">
        <v>12.1233154536526</v>
      </c>
      <c r="E645">
        <v>5.3229857290597904</v>
      </c>
      <c r="F645">
        <v>0.34753078082372102</v>
      </c>
      <c r="G645">
        <v>0.93482807564750703</v>
      </c>
      <c r="H645">
        <v>12.331433224755701</v>
      </c>
      <c r="I645">
        <v>3.3197142857142801</v>
      </c>
    </row>
    <row r="646" spans="1:9" x14ac:dyDescent="0.25">
      <c r="A646">
        <v>644</v>
      </c>
      <c r="B646">
        <v>64.472033145901094</v>
      </c>
      <c r="C646">
        <v>188.23699421965301</v>
      </c>
      <c r="D646">
        <v>13.705351865746399</v>
      </c>
      <c r="E646">
        <v>5.5056754554910103</v>
      </c>
      <c r="F646">
        <v>0.35136958477434899</v>
      </c>
      <c r="G646">
        <v>0.95177036647121704</v>
      </c>
      <c r="H646">
        <v>14.5397148676171</v>
      </c>
      <c r="I646">
        <v>2.95244956772334</v>
      </c>
    </row>
    <row r="647" spans="1:9" x14ac:dyDescent="0.25">
      <c r="A647">
        <v>645</v>
      </c>
      <c r="B647">
        <v>103.88927335640101</v>
      </c>
      <c r="C647">
        <v>157.92795156407601</v>
      </c>
      <c r="D647">
        <v>15.988119619665399</v>
      </c>
      <c r="E647">
        <v>11.2445280219133</v>
      </c>
      <c r="F647">
        <v>0.530737661439738</v>
      </c>
      <c r="G647">
        <v>0.91525144188665197</v>
      </c>
      <c r="H647">
        <v>11.522727272727201</v>
      </c>
      <c r="I647">
        <v>5.0284296028880799</v>
      </c>
    </row>
    <row r="648" spans="1:9" x14ac:dyDescent="0.25">
      <c r="A648">
        <v>646</v>
      </c>
      <c r="B648">
        <v>61.256600871571301</v>
      </c>
      <c r="C648">
        <v>194.91561059907801</v>
      </c>
      <c r="D648">
        <v>14.985818661848</v>
      </c>
      <c r="E648">
        <v>5.1851178919515402</v>
      </c>
      <c r="F648">
        <v>0.36198540635896498</v>
      </c>
      <c r="G648">
        <v>0.92874478875363997</v>
      </c>
      <c r="H648">
        <v>10.4375561545372</v>
      </c>
      <c r="I648">
        <v>3.6255380200860801</v>
      </c>
    </row>
    <row r="649" spans="1:9" x14ac:dyDescent="0.25">
      <c r="A649">
        <v>647</v>
      </c>
      <c r="B649">
        <v>55.467525903462203</v>
      </c>
      <c r="C649">
        <v>182.15818123599101</v>
      </c>
      <c r="D649">
        <v>16.774041863376802</v>
      </c>
      <c r="E649">
        <v>3.5625268184965702</v>
      </c>
      <c r="F649">
        <v>0.34543344993021702</v>
      </c>
      <c r="G649">
        <v>0.96165421974991105</v>
      </c>
      <c r="H649">
        <v>13.8392721758908</v>
      </c>
      <c r="I649">
        <v>3.0052592036063102</v>
      </c>
    </row>
    <row r="650" spans="1:9" x14ac:dyDescent="0.25">
      <c r="A650">
        <v>648</v>
      </c>
      <c r="B650">
        <v>56.404832836809</v>
      </c>
      <c r="C650">
        <v>158.2379337854</v>
      </c>
      <c r="D650">
        <v>13.643834393654201</v>
      </c>
      <c r="E650">
        <v>6.2496453029629899</v>
      </c>
      <c r="F650">
        <v>0.327387826835978</v>
      </c>
      <c r="G650">
        <v>0.92351659009749099</v>
      </c>
      <c r="H650">
        <v>15.5135135135135</v>
      </c>
      <c r="I650">
        <v>3.8479591836734599</v>
      </c>
    </row>
    <row r="651" spans="1:9" x14ac:dyDescent="0.25">
      <c r="A651">
        <v>649</v>
      </c>
      <c r="B651">
        <v>57.712016175621002</v>
      </c>
      <c r="C651">
        <v>191.145416615535</v>
      </c>
      <c r="D651">
        <v>14.423826092112201</v>
      </c>
      <c r="E651">
        <v>3.41868501102944</v>
      </c>
      <c r="F651">
        <v>0.33620230021511399</v>
      </c>
      <c r="G651">
        <v>0.96582590448321703</v>
      </c>
      <c r="H651">
        <v>13.930253623188401</v>
      </c>
      <c r="I651">
        <v>2.5712107349801698</v>
      </c>
    </row>
    <row r="652" spans="1:9" x14ac:dyDescent="0.25">
      <c r="A652">
        <v>650</v>
      </c>
      <c r="B652">
        <v>56.920033435497302</v>
      </c>
      <c r="C652">
        <v>182.49939715456901</v>
      </c>
      <c r="D652">
        <v>12.6044485417455</v>
      </c>
      <c r="E652">
        <v>12.533906254740501</v>
      </c>
      <c r="F652">
        <v>0.35822364595556</v>
      </c>
      <c r="G652">
        <v>0.90835571645482904</v>
      </c>
      <c r="H652">
        <v>9.7393715341959304</v>
      </c>
      <c r="I652">
        <v>7.1941463414634104</v>
      </c>
    </row>
    <row r="653" spans="1:9" x14ac:dyDescent="0.25">
      <c r="A653">
        <v>651</v>
      </c>
      <c r="B653">
        <v>91.993214285714203</v>
      </c>
      <c r="C653">
        <v>177.47648128898101</v>
      </c>
      <c r="D653">
        <v>16.004718847347899</v>
      </c>
      <c r="E653">
        <v>8.2469812967221898</v>
      </c>
      <c r="F653">
        <v>0.47909854050799899</v>
      </c>
      <c r="G653">
        <v>0.92558475925719397</v>
      </c>
      <c r="H653">
        <v>11.3794749403341</v>
      </c>
      <c r="I653">
        <v>4.3934131736526902</v>
      </c>
    </row>
    <row r="654" spans="1:9" x14ac:dyDescent="0.25">
      <c r="A654">
        <v>652</v>
      </c>
      <c r="B654">
        <v>59.646911328926301</v>
      </c>
      <c r="C654">
        <v>125.30786992495599</v>
      </c>
      <c r="D654">
        <v>13.8326484166111</v>
      </c>
      <c r="E654">
        <v>5.9236598185225002</v>
      </c>
      <c r="F654">
        <v>0.37864553402249201</v>
      </c>
      <c r="G654">
        <v>0.93788675610227901</v>
      </c>
      <c r="H654">
        <v>9.5</v>
      </c>
      <c r="I654">
        <v>3.0166840458811199</v>
      </c>
    </row>
    <row r="655" spans="1:9" x14ac:dyDescent="0.25">
      <c r="A655">
        <v>653</v>
      </c>
      <c r="B655">
        <v>71.4863813229572</v>
      </c>
      <c r="C655">
        <v>161.259142097937</v>
      </c>
      <c r="D655">
        <v>15.9120212900664</v>
      </c>
      <c r="E655">
        <v>5.7991311791009696</v>
      </c>
      <c r="F655">
        <v>0.40430967057788197</v>
      </c>
      <c r="G655">
        <v>0.93650358581628501</v>
      </c>
      <c r="H655">
        <v>8.9064377682403393</v>
      </c>
      <c r="I655">
        <v>3.4952978056426298</v>
      </c>
    </row>
    <row r="656" spans="1:9" x14ac:dyDescent="0.25">
      <c r="A656">
        <v>654</v>
      </c>
      <c r="B656">
        <v>91.547607382002198</v>
      </c>
      <c r="C656">
        <v>155.513068181818</v>
      </c>
      <c r="D656">
        <v>15.1710529635731</v>
      </c>
      <c r="E656">
        <v>25.047247392675601</v>
      </c>
      <c r="F656">
        <v>0.57612622338636599</v>
      </c>
      <c r="G656">
        <v>0.75504086124288705</v>
      </c>
      <c r="H656">
        <v>4.1991798476859898</v>
      </c>
      <c r="I656">
        <v>7.0986132511556201</v>
      </c>
    </row>
    <row r="657" spans="1:9" x14ac:dyDescent="0.25">
      <c r="A657">
        <v>655</v>
      </c>
      <c r="B657">
        <v>85.895452414439703</v>
      </c>
      <c r="C657">
        <v>170.650876733839</v>
      </c>
      <c r="D657">
        <v>14.528496431979301</v>
      </c>
      <c r="E657">
        <v>10.4851719125054</v>
      </c>
      <c r="F657">
        <v>0.51869322080606495</v>
      </c>
      <c r="G657">
        <v>0.88413040184795799</v>
      </c>
      <c r="H657">
        <v>5.9478390461997002</v>
      </c>
      <c r="I657">
        <v>4.3558528428093597</v>
      </c>
    </row>
    <row r="658" spans="1:9" x14ac:dyDescent="0.25">
      <c r="A658">
        <v>656</v>
      </c>
      <c r="B658">
        <v>59.322033898305001</v>
      </c>
      <c r="C658">
        <v>178.65734030001599</v>
      </c>
      <c r="D658">
        <v>13.602980561236601</v>
      </c>
      <c r="E658">
        <v>11.9768328873757</v>
      </c>
      <c r="F658">
        <v>0.39307110266699202</v>
      </c>
      <c r="G658">
        <v>0.902023970107664</v>
      </c>
      <c r="H658">
        <v>8.5869346733668301</v>
      </c>
      <c r="I658">
        <v>5.2338171832090996</v>
      </c>
    </row>
    <row r="659" spans="1:9" x14ac:dyDescent="0.25">
      <c r="A659">
        <v>657</v>
      </c>
      <c r="B659">
        <v>60.206666666666599</v>
      </c>
      <c r="C659">
        <v>186.863996747306</v>
      </c>
      <c r="D659">
        <v>11.022142882238199</v>
      </c>
      <c r="E659">
        <v>9.3665394982338892</v>
      </c>
      <c r="F659">
        <v>0.39774130350297399</v>
      </c>
      <c r="G659">
        <v>0.93788476123876197</v>
      </c>
      <c r="H659">
        <v>8.6803069053708395</v>
      </c>
      <c r="I659">
        <v>3.4402985074626802</v>
      </c>
    </row>
    <row r="660" spans="1:9" x14ac:dyDescent="0.25">
      <c r="A660">
        <v>658</v>
      </c>
      <c r="B660">
        <v>68.564266666666597</v>
      </c>
      <c r="C660">
        <v>177.735601265822</v>
      </c>
      <c r="D660">
        <v>13.312470461772101</v>
      </c>
      <c r="E660">
        <v>5.8274121657792302</v>
      </c>
      <c r="F660">
        <v>0.44114409933369297</v>
      </c>
      <c r="G660">
        <v>0.93580036453267201</v>
      </c>
      <c r="H660">
        <v>10.3021120293847</v>
      </c>
      <c r="I660">
        <v>3.6924557351809</v>
      </c>
    </row>
    <row r="661" spans="1:9" x14ac:dyDescent="0.25">
      <c r="A661">
        <v>659</v>
      </c>
      <c r="B661">
        <v>79.272473218444304</v>
      </c>
      <c r="C661">
        <v>181.740765171503</v>
      </c>
      <c r="D661">
        <v>15.599487696065401</v>
      </c>
      <c r="E661">
        <v>3.35405764616814</v>
      </c>
      <c r="F661">
        <v>0.51688725514358402</v>
      </c>
      <c r="G661">
        <v>0.95639016441804203</v>
      </c>
      <c r="H661">
        <v>8.2362903225806399</v>
      </c>
      <c r="I661">
        <v>2.51629955947136</v>
      </c>
    </row>
    <row r="662" spans="1:9" x14ac:dyDescent="0.25">
      <c r="A662">
        <v>660</v>
      </c>
      <c r="B662">
        <v>67.905842071474396</v>
      </c>
      <c r="C662">
        <v>163.11427055702899</v>
      </c>
      <c r="D662">
        <v>11.781960285475</v>
      </c>
      <c r="E662">
        <v>7.8467681134338996</v>
      </c>
      <c r="F662">
        <v>0.41048339489211499</v>
      </c>
      <c r="G662">
        <v>0.93484599249454703</v>
      </c>
      <c r="H662">
        <v>9.9123505976095601</v>
      </c>
      <c r="I662">
        <v>4.0815718157181502</v>
      </c>
    </row>
    <row r="663" spans="1:9" x14ac:dyDescent="0.25">
      <c r="A663">
        <v>661</v>
      </c>
      <c r="B663">
        <v>75.063696919233905</v>
      </c>
      <c r="C663">
        <v>180.80279605263101</v>
      </c>
      <c r="D663">
        <v>17.388628055906999</v>
      </c>
      <c r="E663">
        <v>3.51239704070644</v>
      </c>
      <c r="F663">
        <v>0.46883364082815299</v>
      </c>
      <c r="G663">
        <v>0.95926167431021603</v>
      </c>
      <c r="H663">
        <v>10.3629032258064</v>
      </c>
      <c r="I663">
        <v>2.7752994630318</v>
      </c>
    </row>
    <row r="664" spans="1:9" x14ac:dyDescent="0.25">
      <c r="A664">
        <v>662</v>
      </c>
      <c r="B664">
        <v>49.250343878954602</v>
      </c>
      <c r="C664">
        <v>158.415219688962</v>
      </c>
      <c r="D664">
        <v>12.0004835651095</v>
      </c>
      <c r="E664">
        <v>7.5367552320982201</v>
      </c>
      <c r="F664">
        <v>0.35449531486149</v>
      </c>
      <c r="G664">
        <v>0.92175483438207395</v>
      </c>
      <c r="H664">
        <v>7.08928571428571</v>
      </c>
      <c r="I664">
        <v>4.3681221157259396</v>
      </c>
    </row>
    <row r="665" spans="1:9" x14ac:dyDescent="0.25">
      <c r="A665">
        <v>663</v>
      </c>
      <c r="B665">
        <v>48.075045207956599</v>
      </c>
      <c r="C665">
        <v>147.41989743589701</v>
      </c>
      <c r="D665">
        <v>12.4073518152211</v>
      </c>
      <c r="E665">
        <v>5.5646774265248702</v>
      </c>
      <c r="F665">
        <v>0.37752511217065698</v>
      </c>
      <c r="G665">
        <v>0.95727001053046901</v>
      </c>
      <c r="H665">
        <v>7.4742676167854301</v>
      </c>
      <c r="I665">
        <v>3.35150115473441</v>
      </c>
    </row>
    <row r="666" spans="1:9" x14ac:dyDescent="0.25">
      <c r="A666">
        <v>664</v>
      </c>
      <c r="B666">
        <v>130.52092108958101</v>
      </c>
      <c r="C666">
        <v>176.947033324302</v>
      </c>
      <c r="D666">
        <v>17.6716493906838</v>
      </c>
      <c r="E666">
        <v>3.5453918796521902</v>
      </c>
      <c r="F666">
        <v>0.66907770123104504</v>
      </c>
      <c r="G666">
        <v>0.95571943857943797</v>
      </c>
      <c r="H666">
        <v>7.1385869565217304</v>
      </c>
      <c r="I666">
        <v>2.9127386053759201</v>
      </c>
    </row>
    <row r="667" spans="1:9" x14ac:dyDescent="0.25">
      <c r="A667">
        <v>665</v>
      </c>
      <c r="B667">
        <v>77.762469135802405</v>
      </c>
      <c r="C667">
        <v>155.00050520359699</v>
      </c>
      <c r="D667">
        <v>17.648568614771001</v>
      </c>
      <c r="E667">
        <v>4.2904194489103702</v>
      </c>
      <c r="F667">
        <v>0.43315928564234202</v>
      </c>
      <c r="G667">
        <v>0.94111446094928997</v>
      </c>
      <c r="H667">
        <v>18.0731070496083</v>
      </c>
      <c r="I667">
        <v>3.5353829843625699</v>
      </c>
    </row>
    <row r="668" spans="1:9" x14ac:dyDescent="0.25">
      <c r="A668">
        <v>666</v>
      </c>
      <c r="B668">
        <v>87.5573534699748</v>
      </c>
      <c r="C668">
        <v>175.238336443615</v>
      </c>
      <c r="D668">
        <v>15.9335199932368</v>
      </c>
      <c r="E668">
        <v>4.9998914202928697</v>
      </c>
      <c r="F668">
        <v>0.51352722446440302</v>
      </c>
      <c r="G668">
        <v>0.94975258063380896</v>
      </c>
      <c r="H668">
        <v>9.1374301675977598</v>
      </c>
      <c r="I668">
        <v>2.95905258932155</v>
      </c>
    </row>
    <row r="669" spans="1:9" x14ac:dyDescent="0.25">
      <c r="A669">
        <v>667</v>
      </c>
      <c r="B669">
        <v>82.529882932840394</v>
      </c>
      <c r="C669">
        <v>176.370661261717</v>
      </c>
      <c r="D669">
        <v>11.371785210653499</v>
      </c>
      <c r="E669">
        <v>5.1109484853191596</v>
      </c>
      <c r="F669">
        <v>0.59068314040312397</v>
      </c>
      <c r="G669">
        <v>0.94315548424157802</v>
      </c>
      <c r="H669">
        <v>14.434782608695601</v>
      </c>
      <c r="I669">
        <v>2.9638916750250699</v>
      </c>
    </row>
    <row r="670" spans="1:9" x14ac:dyDescent="0.25">
      <c r="A670">
        <v>668</v>
      </c>
      <c r="B670">
        <v>79.625510204081607</v>
      </c>
      <c r="C670">
        <v>180.91779426742301</v>
      </c>
      <c r="D670">
        <v>11.9718872331543</v>
      </c>
      <c r="E670">
        <v>9.0267926024733907</v>
      </c>
      <c r="F670">
        <v>0.56598134731584804</v>
      </c>
      <c r="G670">
        <v>0.85410316826308696</v>
      </c>
      <c r="H670">
        <v>16.009803921568601</v>
      </c>
      <c r="I670">
        <v>4.1450313339301701</v>
      </c>
    </row>
    <row r="671" spans="1:9" x14ac:dyDescent="0.25">
      <c r="A671">
        <v>669</v>
      </c>
      <c r="B671">
        <v>86.315202853321395</v>
      </c>
      <c r="C671">
        <v>187.55197462656</v>
      </c>
      <c r="D671">
        <v>16.613410774372799</v>
      </c>
      <c r="E671">
        <v>7.4626626503956501</v>
      </c>
      <c r="F671">
        <v>0.45674451718262199</v>
      </c>
      <c r="G671">
        <v>0.94979492817811495</v>
      </c>
      <c r="H671">
        <v>13.5637119113573</v>
      </c>
      <c r="I671">
        <v>3.0536698578474</v>
      </c>
    </row>
    <row r="672" spans="1:9" x14ac:dyDescent="0.25">
      <c r="A672">
        <v>670</v>
      </c>
      <c r="B672">
        <v>70.829345372460494</v>
      </c>
      <c r="C672">
        <v>152.68926780340999</v>
      </c>
      <c r="D672">
        <v>14.214345796897</v>
      </c>
      <c r="E672">
        <v>3.3151933104350202</v>
      </c>
      <c r="F672">
        <v>0.38479108113926103</v>
      </c>
      <c r="G672">
        <v>0.94427288264980802</v>
      </c>
      <c r="H672">
        <v>15.435668789808901</v>
      </c>
      <c r="I672">
        <v>2.6110747051113998</v>
      </c>
    </row>
    <row r="673" spans="1:9" x14ac:dyDescent="0.25">
      <c r="A673">
        <v>671</v>
      </c>
      <c r="B673">
        <v>66.521428571428501</v>
      </c>
      <c r="C673">
        <v>177.971797076526</v>
      </c>
      <c r="D673">
        <v>13.714041623158399</v>
      </c>
      <c r="E673">
        <v>4.40568254019494</v>
      </c>
      <c r="F673">
        <v>0.36602686846588001</v>
      </c>
      <c r="G673">
        <v>0.94881332816816499</v>
      </c>
      <c r="H673">
        <v>14.8586956521739</v>
      </c>
      <c r="I673">
        <v>2.9106019766397102</v>
      </c>
    </row>
    <row r="674" spans="1:9" x14ac:dyDescent="0.25">
      <c r="A674">
        <v>672</v>
      </c>
      <c r="B674">
        <v>83.545947488584403</v>
      </c>
      <c r="C674">
        <v>163.25331632653001</v>
      </c>
      <c r="D674">
        <v>19.202289229655399</v>
      </c>
      <c r="E674">
        <v>6.2791251358263303</v>
      </c>
      <c r="F674">
        <v>0.47891983456993997</v>
      </c>
      <c r="G674">
        <v>0.921358164743451</v>
      </c>
      <c r="H674">
        <v>11.1479400749063</v>
      </c>
      <c r="I674">
        <v>3.7462427745664701</v>
      </c>
    </row>
    <row r="675" spans="1:9" x14ac:dyDescent="0.25">
      <c r="A675">
        <v>673</v>
      </c>
      <c r="B675">
        <v>60.165853658536498</v>
      </c>
      <c r="C675">
        <v>186.95367118247199</v>
      </c>
      <c r="D675">
        <v>12.9750907653406</v>
      </c>
      <c r="E675">
        <v>11.0271310633273</v>
      </c>
      <c r="F675">
        <v>0.38314143919485499</v>
      </c>
      <c r="G675">
        <v>0.92389157612351103</v>
      </c>
      <c r="H675">
        <v>18.737654320987598</v>
      </c>
      <c r="I675">
        <v>3.07919573245794</v>
      </c>
    </row>
    <row r="676" spans="1:9" x14ac:dyDescent="0.25">
      <c r="A676">
        <v>674</v>
      </c>
      <c r="B676">
        <v>57.186027619821203</v>
      </c>
      <c r="C676">
        <v>188.213035606517</v>
      </c>
      <c r="D676">
        <v>20.020063041551602</v>
      </c>
      <c r="E676">
        <v>8.8318450896245206</v>
      </c>
      <c r="F676">
        <v>0.35615882649608899</v>
      </c>
      <c r="G676">
        <v>0.90823696534629605</v>
      </c>
      <c r="H676">
        <v>20.797216699801101</v>
      </c>
      <c r="I676">
        <v>6.1116729877791798</v>
      </c>
    </row>
    <row r="677" spans="1:9" x14ac:dyDescent="0.25">
      <c r="A677">
        <v>675</v>
      </c>
      <c r="B677">
        <v>56.7046671767406</v>
      </c>
      <c r="C677">
        <v>175.33199598796301</v>
      </c>
      <c r="D677">
        <v>16.561401866243902</v>
      </c>
      <c r="E677">
        <v>15.3585404130353</v>
      </c>
      <c r="F677">
        <v>0.35616628716398602</v>
      </c>
      <c r="G677">
        <v>0.87952484920401297</v>
      </c>
      <c r="H677">
        <v>18.7781818181818</v>
      </c>
      <c r="I677">
        <v>4.2846347607052797</v>
      </c>
    </row>
    <row r="678" spans="1:9" x14ac:dyDescent="0.25">
      <c r="A678">
        <v>676</v>
      </c>
      <c r="B678">
        <v>118.169007702763</v>
      </c>
      <c r="C678">
        <v>196.94947522577399</v>
      </c>
      <c r="D678">
        <v>20.011437148083601</v>
      </c>
      <c r="E678">
        <v>11.3296893263805</v>
      </c>
      <c r="F678">
        <v>0.57261759877001495</v>
      </c>
      <c r="G678">
        <v>0.91396151856095498</v>
      </c>
      <c r="H678">
        <v>9.7156593406593394</v>
      </c>
      <c r="I678">
        <v>4.1955815464587296</v>
      </c>
    </row>
    <row r="679" spans="1:9" x14ac:dyDescent="0.25">
      <c r="A679">
        <v>677</v>
      </c>
      <c r="B679">
        <v>71.279350938593694</v>
      </c>
      <c r="C679">
        <v>190.07810650887501</v>
      </c>
      <c r="D679">
        <v>13.7167233044411</v>
      </c>
      <c r="E679">
        <v>10.455551358279401</v>
      </c>
      <c r="F679">
        <v>0.42948079344388501</v>
      </c>
      <c r="G679">
        <v>0.88938145691832704</v>
      </c>
      <c r="H679">
        <v>12.0677083333333</v>
      </c>
      <c r="I679">
        <v>7.3492586490939003</v>
      </c>
    </row>
    <row r="680" spans="1:9" x14ac:dyDescent="0.25">
      <c r="A680">
        <v>678</v>
      </c>
      <c r="B680">
        <v>62.807163531114298</v>
      </c>
      <c r="C680">
        <v>156.471290249943</v>
      </c>
      <c r="D680">
        <v>13.721704449390099</v>
      </c>
      <c r="E680">
        <v>7.7101510115708303</v>
      </c>
      <c r="F680">
        <v>0.38325454584363899</v>
      </c>
      <c r="G680">
        <v>0.91637961532618395</v>
      </c>
      <c r="H680">
        <v>14.528221512247001</v>
      </c>
      <c r="I680">
        <v>4.7437770562770503</v>
      </c>
    </row>
    <row r="681" spans="1:9" x14ac:dyDescent="0.25">
      <c r="A681">
        <v>679</v>
      </c>
      <c r="B681">
        <v>53.963545389563897</v>
      </c>
      <c r="C681">
        <v>149.947679574342</v>
      </c>
      <c r="D681">
        <v>14.503114964885301</v>
      </c>
      <c r="E681">
        <v>11.6178399934882</v>
      </c>
      <c r="F681">
        <v>0.36863837183509601</v>
      </c>
      <c r="G681">
        <v>0.86539701524747104</v>
      </c>
      <c r="H681">
        <v>13.434354485776799</v>
      </c>
      <c r="I681">
        <v>5.6195977749251096</v>
      </c>
    </row>
    <row r="682" spans="1:9" x14ac:dyDescent="0.25">
      <c r="A682">
        <v>680</v>
      </c>
      <c r="B682">
        <v>41.0910981697171</v>
      </c>
      <c r="C682">
        <v>187.05756661639001</v>
      </c>
      <c r="D682">
        <v>13.3163394294008</v>
      </c>
      <c r="E682">
        <v>7.1862358178657404</v>
      </c>
      <c r="F682">
        <v>0.30214874894775101</v>
      </c>
      <c r="G682">
        <v>0.93409911315055505</v>
      </c>
      <c r="H682">
        <v>11.3910828025477</v>
      </c>
      <c r="I682">
        <v>4.83353329334133</v>
      </c>
    </row>
    <row r="683" spans="1:9" x14ac:dyDescent="0.25">
      <c r="A683">
        <v>681</v>
      </c>
      <c r="B683">
        <v>62.6292197011621</v>
      </c>
      <c r="C683">
        <v>123.227618243243</v>
      </c>
      <c r="D683">
        <v>18.3654950826025</v>
      </c>
      <c r="E683">
        <v>12.7750865048191</v>
      </c>
      <c r="F683">
        <v>0.44372826962932499</v>
      </c>
      <c r="G683">
        <v>0.81336345826819201</v>
      </c>
      <c r="H683">
        <v>11.007610350076099</v>
      </c>
      <c r="I683">
        <v>7.1666666666666599</v>
      </c>
    </row>
    <row r="684" spans="1:9" x14ac:dyDescent="0.25">
      <c r="A684">
        <v>682</v>
      </c>
      <c r="B684">
        <v>116.166579906298</v>
      </c>
      <c r="C684">
        <v>130.03958436417599</v>
      </c>
      <c r="D684">
        <v>19.848550659025801</v>
      </c>
      <c r="E684">
        <v>4.9082040223306</v>
      </c>
      <c r="F684">
        <v>0.54831610213934601</v>
      </c>
      <c r="G684">
        <v>0.92739393282266802</v>
      </c>
      <c r="H684">
        <v>13.781653746770001</v>
      </c>
      <c r="I684">
        <v>3.7058587479935698</v>
      </c>
    </row>
    <row r="685" spans="1:9" x14ac:dyDescent="0.25">
      <c r="A685">
        <v>683</v>
      </c>
      <c r="B685">
        <v>84.381298229686706</v>
      </c>
      <c r="C685">
        <v>192.75110619469001</v>
      </c>
      <c r="D685">
        <v>17.078783421617999</v>
      </c>
      <c r="E685">
        <v>10.2387352322247</v>
      </c>
      <c r="F685">
        <v>0.52678736137903304</v>
      </c>
      <c r="G685">
        <v>0.95197231257826498</v>
      </c>
      <c r="H685">
        <v>13.578406169665801</v>
      </c>
      <c r="I685">
        <v>2.8049201553733201</v>
      </c>
    </row>
    <row r="686" spans="1:9" x14ac:dyDescent="0.25">
      <c r="A686">
        <v>684</v>
      </c>
      <c r="B686">
        <v>84.502262443438894</v>
      </c>
      <c r="C686">
        <v>177.528713989832</v>
      </c>
      <c r="D686">
        <v>13.514042001979799</v>
      </c>
      <c r="E686">
        <v>6.7322487231793096</v>
      </c>
      <c r="F686">
        <v>0.52275738901674296</v>
      </c>
      <c r="G686">
        <v>0.93044883908796805</v>
      </c>
      <c r="H686">
        <v>10.4421487603305</v>
      </c>
      <c r="I686">
        <v>4.6010445962233799</v>
      </c>
    </row>
    <row r="687" spans="1:9" x14ac:dyDescent="0.25">
      <c r="A687">
        <v>685</v>
      </c>
      <c r="B687">
        <v>94.724624060150305</v>
      </c>
      <c r="C687">
        <v>181.07676693116801</v>
      </c>
      <c r="D687">
        <v>16.1429619563242</v>
      </c>
      <c r="E687">
        <v>10.9974586887828</v>
      </c>
      <c r="F687">
        <v>0.54407981438392305</v>
      </c>
      <c r="G687">
        <v>0.89853102940248697</v>
      </c>
      <c r="H687">
        <v>10.393854748603299</v>
      </c>
      <c r="I687">
        <v>3.9339525283797698</v>
      </c>
    </row>
    <row r="688" spans="1:9" x14ac:dyDescent="0.25">
      <c r="A688">
        <v>686</v>
      </c>
      <c r="B688">
        <v>97.356384426898998</v>
      </c>
      <c r="C688">
        <v>163.24226415094299</v>
      </c>
      <c r="D688">
        <v>12.1839795728547</v>
      </c>
      <c r="E688">
        <v>6.7362475720246398</v>
      </c>
      <c r="F688">
        <v>0.63835284608072596</v>
      </c>
      <c r="G688">
        <v>0.94283751504158397</v>
      </c>
      <c r="H688">
        <v>7.4788381742738501</v>
      </c>
      <c r="I688">
        <v>3.5753715498938399</v>
      </c>
    </row>
    <row r="689" spans="1:9" x14ac:dyDescent="0.25">
      <c r="A689">
        <v>687</v>
      </c>
      <c r="B689">
        <v>99.424373795760999</v>
      </c>
      <c r="C689">
        <v>134.95089285714201</v>
      </c>
      <c r="D689">
        <v>20.1525627047134</v>
      </c>
      <c r="E689">
        <v>6.6359462726098704</v>
      </c>
      <c r="F689">
        <v>0.569135217733993</v>
      </c>
      <c r="G689">
        <v>0.87162414677568401</v>
      </c>
      <c r="H689">
        <v>12.412429378531</v>
      </c>
      <c r="I689">
        <v>4.6642685851318904</v>
      </c>
    </row>
    <row r="690" spans="1:9" x14ac:dyDescent="0.25">
      <c r="A690">
        <v>688</v>
      </c>
      <c r="B690">
        <v>70.415665545410803</v>
      </c>
      <c r="C690">
        <v>174.00831733845101</v>
      </c>
      <c r="D690">
        <v>14.4911686523456</v>
      </c>
      <c r="E690">
        <v>4.3257765603452096</v>
      </c>
      <c r="F690">
        <v>0.44641996892788</v>
      </c>
      <c r="G690">
        <v>0.94520619807115502</v>
      </c>
      <c r="H690">
        <v>14.1685236768802</v>
      </c>
      <c r="I690">
        <v>3.20718336483931</v>
      </c>
    </row>
    <row r="691" spans="1:9" x14ac:dyDescent="0.25">
      <c r="A691">
        <v>689</v>
      </c>
      <c r="B691">
        <v>76.604213357238905</v>
      </c>
      <c r="C691">
        <v>189.30845625821499</v>
      </c>
      <c r="D691">
        <v>15.210793196618599</v>
      </c>
      <c r="E691">
        <v>5.6027458422701697</v>
      </c>
      <c r="F691">
        <v>0.43604973811478698</v>
      </c>
      <c r="G691">
        <v>0.92555900421764004</v>
      </c>
      <c r="H691">
        <v>11.444073455759501</v>
      </c>
      <c r="I691">
        <v>4.4036665513662996</v>
      </c>
    </row>
    <row r="692" spans="1:9" x14ac:dyDescent="0.25">
      <c r="A692">
        <v>690</v>
      </c>
      <c r="B692">
        <v>62.216944080792899</v>
      </c>
      <c r="C692">
        <v>208.04679191775901</v>
      </c>
      <c r="D692">
        <v>15.896819593079501</v>
      </c>
      <c r="E692">
        <v>2.8438521455011898</v>
      </c>
      <c r="F692">
        <v>0.38473294187804802</v>
      </c>
      <c r="G692">
        <v>0.97302668594458697</v>
      </c>
      <c r="H692">
        <v>8.8449089683074806</v>
      </c>
      <c r="I692">
        <v>2.2018779342723001</v>
      </c>
    </row>
    <row r="693" spans="1:9" x14ac:dyDescent="0.25">
      <c r="A693">
        <v>691</v>
      </c>
      <c r="B693">
        <v>77.171890067502403</v>
      </c>
      <c r="C693">
        <v>164.92699423115101</v>
      </c>
      <c r="D693">
        <v>15.9979238827665</v>
      </c>
      <c r="E693">
        <v>11.4785605228838</v>
      </c>
      <c r="F693">
        <v>0.46747639874288299</v>
      </c>
      <c r="G693">
        <v>0.90148992173782005</v>
      </c>
      <c r="H693">
        <v>9.7575250836120393</v>
      </c>
      <c r="I693">
        <v>6.7885714285714203</v>
      </c>
    </row>
    <row r="694" spans="1:9" x14ac:dyDescent="0.25">
      <c r="A694">
        <v>692</v>
      </c>
      <c r="B694">
        <v>86.999457210059703</v>
      </c>
      <c r="C694">
        <v>139.91763191763101</v>
      </c>
      <c r="D694">
        <v>9.5883142190086907</v>
      </c>
      <c r="E694">
        <v>11.6552259121978</v>
      </c>
      <c r="F694">
        <v>0.46109792140335598</v>
      </c>
      <c r="G694">
        <v>0.86866808272626195</v>
      </c>
      <c r="H694">
        <v>8.4702970297029694</v>
      </c>
      <c r="I694">
        <v>7.2411157814291096</v>
      </c>
    </row>
    <row r="695" spans="1:9" x14ac:dyDescent="0.25">
      <c r="A695">
        <v>693</v>
      </c>
      <c r="B695">
        <v>87.75</v>
      </c>
      <c r="C695">
        <v>165.07824243592199</v>
      </c>
      <c r="D695">
        <v>14.3732241404812</v>
      </c>
      <c r="E695">
        <v>6.4587612699516104</v>
      </c>
      <c r="F695">
        <v>0.47930691419450999</v>
      </c>
      <c r="G695">
        <v>0.90266201675588897</v>
      </c>
      <c r="H695">
        <v>7.6244979919678704</v>
      </c>
      <c r="I695">
        <v>3.2923257176332701</v>
      </c>
    </row>
    <row r="696" spans="1:9" x14ac:dyDescent="0.25">
      <c r="A696">
        <v>694</v>
      </c>
      <c r="B696">
        <v>99.725343811394893</v>
      </c>
      <c r="C696">
        <v>153.354109138724</v>
      </c>
      <c r="D696">
        <v>11.792458969019799</v>
      </c>
      <c r="E696">
        <v>8.0462452323536304</v>
      </c>
      <c r="F696">
        <v>0.50574109243258003</v>
      </c>
      <c r="G696">
        <v>0.91405660608678296</v>
      </c>
      <c r="H696">
        <v>8.4746008708272793</v>
      </c>
      <c r="I696">
        <v>4.4619901112484497</v>
      </c>
    </row>
    <row r="697" spans="1:9" x14ac:dyDescent="0.25">
      <c r="A697">
        <v>695</v>
      </c>
      <c r="B697">
        <v>60.493780234968902</v>
      </c>
      <c r="C697">
        <v>163.63803803803799</v>
      </c>
      <c r="D697">
        <v>11.305296995980299</v>
      </c>
      <c r="E697">
        <v>5.9369095312856599</v>
      </c>
      <c r="F697">
        <v>0.34556891417256702</v>
      </c>
      <c r="G697">
        <v>0.91305761927095697</v>
      </c>
      <c r="H697">
        <v>8.10603048376408</v>
      </c>
      <c r="I697">
        <v>3.4419838523644701</v>
      </c>
    </row>
    <row r="698" spans="1:9" x14ac:dyDescent="0.25">
      <c r="A698">
        <v>696</v>
      </c>
      <c r="B698">
        <v>61.2611581217853</v>
      </c>
      <c r="C698">
        <v>201.72435780652199</v>
      </c>
      <c r="D698">
        <v>11.9364567893063</v>
      </c>
      <c r="E698">
        <v>9.5995418128769998</v>
      </c>
      <c r="F698">
        <v>0.37268962472407102</v>
      </c>
      <c r="G698">
        <v>0.94102977640427898</v>
      </c>
      <c r="H698">
        <v>7.6361339229311396</v>
      </c>
      <c r="I698">
        <v>4.1080246913580201</v>
      </c>
    </row>
    <row r="699" spans="1:9" x14ac:dyDescent="0.25">
      <c r="A699">
        <v>697</v>
      </c>
      <c r="B699">
        <v>109.83978309095301</v>
      </c>
      <c r="C699">
        <v>152.406337896118</v>
      </c>
      <c r="D699">
        <v>14.9737413658964</v>
      </c>
      <c r="E699">
        <v>11.6274475780223</v>
      </c>
      <c r="F699">
        <v>0.54215086997488204</v>
      </c>
      <c r="G699">
        <v>0.877006728683421</v>
      </c>
      <c r="H699">
        <v>6.08931860036832</v>
      </c>
      <c r="I699">
        <v>8.29898911353032</v>
      </c>
    </row>
    <row r="700" spans="1:9" x14ac:dyDescent="0.25">
      <c r="A700">
        <v>698</v>
      </c>
      <c r="B700">
        <v>61.948381185094597</v>
      </c>
      <c r="C700">
        <v>148.09692409825101</v>
      </c>
      <c r="D700">
        <v>12.3791195659441</v>
      </c>
      <c r="E700">
        <v>7.7531703320670697</v>
      </c>
      <c r="F700">
        <v>0.36605140897167199</v>
      </c>
      <c r="G700">
        <v>0.86090070252081996</v>
      </c>
      <c r="H700">
        <v>9.7227615965480005</v>
      </c>
      <c r="I700">
        <v>5.0167615433270001</v>
      </c>
    </row>
    <row r="701" spans="1:9" x14ac:dyDescent="0.25">
      <c r="A701">
        <v>699</v>
      </c>
      <c r="B701">
        <v>71.787799564270102</v>
      </c>
      <c r="C701">
        <v>172.89725829725799</v>
      </c>
      <c r="D701">
        <v>16.368225481026698</v>
      </c>
      <c r="E701">
        <v>6.43043413025564</v>
      </c>
      <c r="F701">
        <v>0.432078483845593</v>
      </c>
      <c r="G701">
        <v>0.91181525224375404</v>
      </c>
      <c r="H701">
        <v>11.6144736842105</v>
      </c>
      <c r="I701">
        <v>3.48539325842696</v>
      </c>
    </row>
    <row r="702" spans="1:9" x14ac:dyDescent="0.25">
      <c r="A702">
        <v>700</v>
      </c>
      <c r="B702">
        <v>68.178260869565193</v>
      </c>
      <c r="C702">
        <v>179.14847303443699</v>
      </c>
      <c r="D702">
        <v>13.8989663838949</v>
      </c>
      <c r="E702">
        <v>3.7334059022143999</v>
      </c>
      <c r="F702">
        <v>0.41158337966000302</v>
      </c>
      <c r="G702">
        <v>0.959453312386223</v>
      </c>
      <c r="H702">
        <v>6.8525226390685603</v>
      </c>
      <c r="I702">
        <v>2.6255745925616298</v>
      </c>
    </row>
    <row r="703" spans="1:9" x14ac:dyDescent="0.25">
      <c r="A703">
        <v>701</v>
      </c>
      <c r="B703">
        <v>67.729908083902899</v>
      </c>
      <c r="C703">
        <v>180.44991253644301</v>
      </c>
      <c r="D703">
        <v>14.8636070546337</v>
      </c>
      <c r="E703">
        <v>6.4666377494365301</v>
      </c>
      <c r="F703">
        <v>0.40798306764059999</v>
      </c>
      <c r="G703">
        <v>0.91668500776263595</v>
      </c>
      <c r="H703">
        <v>7.0120274914089302</v>
      </c>
      <c r="I703">
        <v>2.9316363636363598</v>
      </c>
    </row>
    <row r="704" spans="1:9" x14ac:dyDescent="0.25">
      <c r="A704">
        <v>702</v>
      </c>
      <c r="B704">
        <v>55.328054298642499</v>
      </c>
      <c r="C704">
        <v>156.375043231652</v>
      </c>
      <c r="D704">
        <v>11.945603089316499</v>
      </c>
      <c r="E704">
        <v>6.1154222587583904</v>
      </c>
      <c r="F704">
        <v>0.33770961869184102</v>
      </c>
      <c r="G704">
        <v>0.93033741729030695</v>
      </c>
      <c r="H704">
        <v>8.0278372591006395</v>
      </c>
      <c r="I704">
        <v>3.8494877856579901</v>
      </c>
    </row>
    <row r="705" spans="1:9" x14ac:dyDescent="0.25">
      <c r="A705">
        <v>703</v>
      </c>
      <c r="B705">
        <v>69.446453168044002</v>
      </c>
      <c r="C705">
        <v>181.52717590892399</v>
      </c>
      <c r="D705">
        <v>13.8448167527997</v>
      </c>
      <c r="E705">
        <v>8.8672367727972308</v>
      </c>
      <c r="F705">
        <v>0.41415950654357397</v>
      </c>
      <c r="G705">
        <v>0.939223416279514</v>
      </c>
      <c r="H705">
        <v>7.4439918533604796</v>
      </c>
      <c r="I705">
        <v>3.92184199408534</v>
      </c>
    </row>
    <row r="706" spans="1:9" x14ac:dyDescent="0.25">
      <c r="A706">
        <v>704</v>
      </c>
      <c r="B706">
        <v>103.498616352201</v>
      </c>
      <c r="C706">
        <v>201.15613191343101</v>
      </c>
      <c r="D706">
        <v>14.651900019661101</v>
      </c>
      <c r="E706">
        <v>3.4369992646926999</v>
      </c>
      <c r="F706">
        <v>0.51889779849140105</v>
      </c>
      <c r="G706">
        <v>0.96689074476603298</v>
      </c>
      <c r="H706">
        <v>7.3671096345514897</v>
      </c>
      <c r="I706">
        <v>2.7623355263157801</v>
      </c>
    </row>
    <row r="707" spans="1:9" x14ac:dyDescent="0.25">
      <c r="A707">
        <v>705</v>
      </c>
      <c r="B707">
        <v>64.215583825533798</v>
      </c>
      <c r="C707">
        <v>154.51288343558201</v>
      </c>
      <c r="D707">
        <v>12.117087515063099</v>
      </c>
      <c r="E707">
        <v>19.665503873688099</v>
      </c>
      <c r="F707">
        <v>0.36028049032049497</v>
      </c>
      <c r="G707">
        <v>0.81456671377126499</v>
      </c>
      <c r="H707">
        <v>12.013411567476901</v>
      </c>
      <c r="I707">
        <v>6.3033033033033004</v>
      </c>
    </row>
    <row r="708" spans="1:9" x14ac:dyDescent="0.25">
      <c r="A708">
        <v>706</v>
      </c>
      <c r="B708">
        <v>86.380575539568298</v>
      </c>
      <c r="C708">
        <v>168.30818619582601</v>
      </c>
      <c r="D708">
        <v>12.786224476341699</v>
      </c>
      <c r="E708">
        <v>4.2890300523011904</v>
      </c>
      <c r="F708">
        <v>0.47101581966184097</v>
      </c>
      <c r="G708">
        <v>0.94783600520966704</v>
      </c>
      <c r="H708">
        <v>16.1121794871794</v>
      </c>
      <c r="I708">
        <v>2.87761355443403</v>
      </c>
    </row>
    <row r="709" spans="1:9" x14ac:dyDescent="0.25">
      <c r="A709">
        <v>707</v>
      </c>
      <c r="B709">
        <v>108.198099415204</v>
      </c>
      <c r="C709">
        <v>140.49509583370801</v>
      </c>
      <c r="D709">
        <v>16.885868063189001</v>
      </c>
      <c r="E709">
        <v>5.6253336701613703</v>
      </c>
      <c r="F709">
        <v>0.55156887936010401</v>
      </c>
      <c r="G709">
        <v>0.92058491031588496</v>
      </c>
      <c r="H709">
        <v>13.698245614035001</v>
      </c>
      <c r="I709">
        <v>3.5288461538461502</v>
      </c>
    </row>
    <row r="710" spans="1:9" x14ac:dyDescent="0.25">
      <c r="A710">
        <v>708</v>
      </c>
      <c r="B710">
        <v>83.795723384895297</v>
      </c>
      <c r="C710">
        <v>152.966296898184</v>
      </c>
      <c r="D710">
        <v>14.99109957051</v>
      </c>
      <c r="E710">
        <v>7.4711197581232698</v>
      </c>
      <c r="F710">
        <v>0.46058176492263497</v>
      </c>
      <c r="G710">
        <v>0.89435786100572001</v>
      </c>
      <c r="H710">
        <v>12.359890109890101</v>
      </c>
      <c r="I710">
        <v>4.5255979857322703</v>
      </c>
    </row>
    <row r="711" spans="1:9" x14ac:dyDescent="0.25">
      <c r="A711">
        <v>709</v>
      </c>
      <c r="B711">
        <v>81.529432375613098</v>
      </c>
      <c r="C711">
        <v>195.69781431722399</v>
      </c>
      <c r="D711">
        <v>15.948377519616701</v>
      </c>
      <c r="E711">
        <v>9.5247780481786499</v>
      </c>
      <c r="F711">
        <v>0.45520696548920397</v>
      </c>
      <c r="G711">
        <v>0.91248285711009902</v>
      </c>
      <c r="H711">
        <v>11.2246941045606</v>
      </c>
      <c r="I711">
        <v>5.4241842610364603</v>
      </c>
    </row>
    <row r="712" spans="1:9" x14ac:dyDescent="0.25">
      <c r="A712">
        <v>710</v>
      </c>
      <c r="B712">
        <v>80.6017259031739</v>
      </c>
      <c r="C712">
        <v>186.823517707918</v>
      </c>
      <c r="D712">
        <v>12.2055101104526</v>
      </c>
      <c r="E712">
        <v>10.581674653913799</v>
      </c>
      <c r="F712">
        <v>0.470768068548855</v>
      </c>
      <c r="G712">
        <v>0.83519244764848799</v>
      </c>
      <c r="H712">
        <v>6.2196629213483101</v>
      </c>
      <c r="I712">
        <v>3.5083798882681498</v>
      </c>
    </row>
    <row r="713" spans="1:9" x14ac:dyDescent="0.25">
      <c r="A713">
        <v>711</v>
      </c>
      <c r="B713">
        <v>72.054591620820901</v>
      </c>
      <c r="C713">
        <v>154.04056020370999</v>
      </c>
      <c r="D713">
        <v>12.781671270783001</v>
      </c>
      <c r="E713">
        <v>5.9936299863863001</v>
      </c>
      <c r="F713">
        <v>0.40507639287907099</v>
      </c>
      <c r="G713">
        <v>0.92848325878853499</v>
      </c>
      <c r="H713">
        <v>11.751329787234001</v>
      </c>
      <c r="I713">
        <v>3.4163643692059602</v>
      </c>
    </row>
    <row r="714" spans="1:9" x14ac:dyDescent="0.25">
      <c r="A714">
        <v>712</v>
      </c>
      <c r="B714">
        <v>75.201417381574004</v>
      </c>
      <c r="C714">
        <v>154.323215829411</v>
      </c>
      <c r="D714">
        <v>16.8797360311011</v>
      </c>
      <c r="E714">
        <v>6.6460623618276404</v>
      </c>
      <c r="F714">
        <v>0.41838499978947402</v>
      </c>
      <c r="G714">
        <v>0.91073730444112</v>
      </c>
      <c r="H714">
        <v>10.650172612197901</v>
      </c>
      <c r="I714">
        <v>2.9117030829093</v>
      </c>
    </row>
    <row r="715" spans="1:9" x14ac:dyDescent="0.25">
      <c r="A715">
        <v>713</v>
      </c>
      <c r="B715">
        <v>78.041018387552995</v>
      </c>
      <c r="C715">
        <v>162.72415940224101</v>
      </c>
      <c r="D715">
        <v>10.8716587708179</v>
      </c>
      <c r="E715">
        <v>10.4070976339931</v>
      </c>
      <c r="F715">
        <v>0.47849873669478499</v>
      </c>
      <c r="G715">
        <v>0.88531669051490003</v>
      </c>
      <c r="H715">
        <v>4.9125230202578196</v>
      </c>
      <c r="I715">
        <v>6.11816578483245</v>
      </c>
    </row>
    <row r="716" spans="1:9" x14ac:dyDescent="0.25">
      <c r="A716">
        <v>714</v>
      </c>
      <c r="B716">
        <v>62.4481355932203</v>
      </c>
      <c r="C716">
        <v>159.496606334841</v>
      </c>
      <c r="D716">
        <v>15.2464525622528</v>
      </c>
      <c r="E716">
        <v>8.0219572697558004</v>
      </c>
      <c r="F716">
        <v>0.363202428390697</v>
      </c>
      <c r="G716">
        <v>0.87596819411156701</v>
      </c>
      <c r="H716">
        <v>7.0969162995594699</v>
      </c>
      <c r="I716">
        <v>5.8639240506329102</v>
      </c>
    </row>
    <row r="717" spans="1:9" x14ac:dyDescent="0.25">
      <c r="A717">
        <v>715</v>
      </c>
      <c r="B717">
        <v>64.992205767731804</v>
      </c>
      <c r="C717">
        <v>164.54242282193701</v>
      </c>
      <c r="D717">
        <v>15.5413257133791</v>
      </c>
      <c r="E717">
        <v>7.4183173343248798</v>
      </c>
      <c r="F717">
        <v>0.36575196596812898</v>
      </c>
      <c r="G717">
        <v>0.90843871229220896</v>
      </c>
      <c r="H717">
        <v>9.8293885601577902</v>
      </c>
      <c r="I717">
        <v>3.3522831050228299</v>
      </c>
    </row>
    <row r="718" spans="1:9" x14ac:dyDescent="0.25">
      <c r="A718">
        <v>716</v>
      </c>
      <c r="B718">
        <v>71.720385674931094</v>
      </c>
      <c r="C718">
        <v>173.59353939112199</v>
      </c>
      <c r="D718">
        <v>12.391930859308999</v>
      </c>
      <c r="E718">
        <v>8.0502445590858098</v>
      </c>
      <c r="F718">
        <v>0.40514554804394798</v>
      </c>
      <c r="G718">
        <v>0.89149226949781102</v>
      </c>
      <c r="H718">
        <v>9.6157855547282196</v>
      </c>
      <c r="I718">
        <v>5.92886597938144</v>
      </c>
    </row>
    <row r="719" spans="1:9" x14ac:dyDescent="0.25">
      <c r="A719">
        <v>717</v>
      </c>
      <c r="B719">
        <v>67.730675345809601</v>
      </c>
      <c r="C719">
        <v>189.82657841140499</v>
      </c>
      <c r="D719">
        <v>13.953364542289</v>
      </c>
      <c r="E719">
        <v>4.5042146254955204</v>
      </c>
      <c r="F719">
        <v>0.39050024306522302</v>
      </c>
      <c r="G719">
        <v>0.95035788712510105</v>
      </c>
      <c r="H719">
        <v>9.4210526315789398</v>
      </c>
      <c r="I719">
        <v>3.3161700896731201</v>
      </c>
    </row>
    <row r="720" spans="1:9" x14ac:dyDescent="0.25">
      <c r="A720">
        <v>718</v>
      </c>
      <c r="B720">
        <v>84.202443021004001</v>
      </c>
      <c r="C720">
        <v>110.736114802019</v>
      </c>
      <c r="D720">
        <v>12.713130900528601</v>
      </c>
      <c r="E720">
        <v>6.83227871361502</v>
      </c>
      <c r="F720">
        <v>0.49165199387215802</v>
      </c>
      <c r="G720">
        <v>0.90892892340139098</v>
      </c>
      <c r="H720">
        <v>8.5751351351351293</v>
      </c>
      <c r="I720">
        <v>4.6077968103957403</v>
      </c>
    </row>
    <row r="721" spans="1:9" x14ac:dyDescent="0.25">
      <c r="A721">
        <v>719</v>
      </c>
      <c r="B721">
        <v>74.090851414794997</v>
      </c>
      <c r="C721">
        <v>163.951683898044</v>
      </c>
      <c r="D721">
        <v>14.6162038799163</v>
      </c>
      <c r="E721">
        <v>4.98833930280259</v>
      </c>
      <c r="F721">
        <v>0.47005938339075998</v>
      </c>
      <c r="G721">
        <v>0.940847243607424</v>
      </c>
      <c r="H721">
        <v>4.6868272680676499</v>
      </c>
      <c r="I721">
        <v>2.8768094534711901</v>
      </c>
    </row>
    <row r="722" spans="1:9" x14ac:dyDescent="0.25">
      <c r="A722">
        <v>720</v>
      </c>
      <c r="B722">
        <v>71.494319836877295</v>
      </c>
      <c r="C722">
        <v>145.54639372488899</v>
      </c>
      <c r="D722">
        <v>15.6515559228823</v>
      </c>
      <c r="E722">
        <v>6.7417516087800902</v>
      </c>
      <c r="F722">
        <v>0.46291203499334999</v>
      </c>
      <c r="G722">
        <v>0.90263493948981799</v>
      </c>
      <c r="H722">
        <v>4.7391304347826004</v>
      </c>
      <c r="I722">
        <v>4.1259615384615298</v>
      </c>
    </row>
    <row r="723" spans="1:9" x14ac:dyDescent="0.25">
      <c r="A723">
        <v>721</v>
      </c>
      <c r="B723">
        <v>84.116765106769606</v>
      </c>
      <c r="C723">
        <v>162.76582398783501</v>
      </c>
      <c r="D723">
        <v>13.280002616683401</v>
      </c>
      <c r="E723">
        <v>7.38512731930442</v>
      </c>
      <c r="F723">
        <v>0.49059514940895699</v>
      </c>
      <c r="G723">
        <v>0.88920225060978597</v>
      </c>
      <c r="H723">
        <v>7.2027756360832598</v>
      </c>
      <c r="I723">
        <v>5.0562414266117903</v>
      </c>
    </row>
    <row r="724" spans="1:9" x14ac:dyDescent="0.25">
      <c r="A724">
        <v>722</v>
      </c>
      <c r="B724">
        <v>69.421592025831799</v>
      </c>
      <c r="C724">
        <v>178.04568181818101</v>
      </c>
      <c r="D724">
        <v>11.547927092099499</v>
      </c>
      <c r="E724">
        <v>4.0246913476954802</v>
      </c>
      <c r="F724">
        <v>0.41647861679348502</v>
      </c>
      <c r="G724">
        <v>0.94957348067307301</v>
      </c>
      <c r="H724">
        <v>5.7058823529411704</v>
      </c>
      <c r="I724">
        <v>3.0049489638106999</v>
      </c>
    </row>
    <row r="725" spans="1:9" x14ac:dyDescent="0.25">
      <c r="A725">
        <v>723</v>
      </c>
      <c r="B725">
        <v>70.116161616161605</v>
      </c>
      <c r="C725">
        <v>126.747797141178</v>
      </c>
      <c r="D725">
        <v>11.9102758524552</v>
      </c>
      <c r="E725">
        <v>6.9130542961809498</v>
      </c>
      <c r="F725">
        <v>0.415516404479506</v>
      </c>
      <c r="G725">
        <v>0.91903522485855005</v>
      </c>
      <c r="H725">
        <v>5.5610889774236298</v>
      </c>
      <c r="I725">
        <v>3.8865457612821501</v>
      </c>
    </row>
    <row r="726" spans="1:9" x14ac:dyDescent="0.25">
      <c r="A726">
        <v>724</v>
      </c>
      <c r="B726">
        <v>65.966638865721393</v>
      </c>
      <c r="C726">
        <v>150.70148749154799</v>
      </c>
      <c r="D726">
        <v>11.273248263072</v>
      </c>
      <c r="E726">
        <v>16.667708690769398</v>
      </c>
      <c r="F726">
        <v>0.39403148223867901</v>
      </c>
      <c r="G726">
        <v>0.82058594741146695</v>
      </c>
      <c r="H726">
        <v>6.1298108284409603</v>
      </c>
      <c r="I726">
        <v>8.4723032069970792</v>
      </c>
    </row>
    <row r="727" spans="1:9" x14ac:dyDescent="0.25">
      <c r="A727">
        <v>725</v>
      </c>
      <c r="B727">
        <v>81.492780451684496</v>
      </c>
      <c r="C727">
        <v>195.33840304182499</v>
      </c>
      <c r="D727">
        <v>12.866986417241799</v>
      </c>
      <c r="E727">
        <v>6.8928959701799997</v>
      </c>
      <c r="F727">
        <v>0.46928201007605902</v>
      </c>
      <c r="G727">
        <v>0.93905728400525601</v>
      </c>
      <c r="H727">
        <v>7.7276636407071102</v>
      </c>
      <c r="I727">
        <v>4.0127388535031798</v>
      </c>
    </row>
    <row r="728" spans="1:9" x14ac:dyDescent="0.25">
      <c r="A728">
        <v>726</v>
      </c>
      <c r="B728">
        <v>81.492487980769198</v>
      </c>
      <c r="C728">
        <v>170.205694926191</v>
      </c>
      <c r="D728">
        <v>15.378075952858101</v>
      </c>
      <c r="E728">
        <v>5.9625452847203499</v>
      </c>
      <c r="F728">
        <v>0.47972907372281498</v>
      </c>
      <c r="G728">
        <v>0.93755443835772301</v>
      </c>
      <c r="H728">
        <v>10.133228014744599</v>
      </c>
      <c r="I728">
        <v>3.1433260393873002</v>
      </c>
    </row>
    <row r="729" spans="1:9" x14ac:dyDescent="0.25">
      <c r="A729">
        <v>727</v>
      </c>
      <c r="B729">
        <v>72.085623159960704</v>
      </c>
      <c r="C729">
        <v>151.72894454382799</v>
      </c>
      <c r="D729">
        <v>16.961952440622198</v>
      </c>
      <c r="E729">
        <v>5.7960645579628496</v>
      </c>
      <c r="F729">
        <v>0.39325959482030298</v>
      </c>
      <c r="G729">
        <v>0.86590012025331498</v>
      </c>
      <c r="H729">
        <v>14.3190283400809</v>
      </c>
      <c r="I729">
        <v>4.7589306291772298</v>
      </c>
    </row>
    <row r="730" spans="1:9" x14ac:dyDescent="0.25">
      <c r="A730">
        <v>728</v>
      </c>
      <c r="B730">
        <v>69.934627575277304</v>
      </c>
      <c r="C730">
        <v>182.998256510842</v>
      </c>
      <c r="D730">
        <v>14.0406672980133</v>
      </c>
      <c r="E730">
        <v>5.0192608436288602</v>
      </c>
      <c r="F730">
        <v>0.38270765878326601</v>
      </c>
      <c r="G730">
        <v>0.940791525693078</v>
      </c>
      <c r="H730">
        <v>13.7377049180327</v>
      </c>
      <c r="I730">
        <v>2.8027072758037201</v>
      </c>
    </row>
    <row r="731" spans="1:9" x14ac:dyDescent="0.25">
      <c r="A731">
        <v>729</v>
      </c>
      <c r="B731">
        <v>80.537373737373699</v>
      </c>
      <c r="C731">
        <v>154.66828604741499</v>
      </c>
      <c r="D731">
        <v>23.745794251148801</v>
      </c>
      <c r="E731">
        <v>12.5289308752729</v>
      </c>
      <c r="F731">
        <v>0.46000196761894901</v>
      </c>
      <c r="G731">
        <v>0.87861736688891101</v>
      </c>
      <c r="H731">
        <v>22.949541284403601</v>
      </c>
      <c r="I731">
        <v>7.4484451718494196</v>
      </c>
    </row>
    <row r="732" spans="1:9" x14ac:dyDescent="0.25">
      <c r="A732">
        <v>730</v>
      </c>
      <c r="B732">
        <v>58.044947926182999</v>
      </c>
      <c r="C732">
        <v>189.437929786464</v>
      </c>
      <c r="D732">
        <v>13.267442162138799</v>
      </c>
      <c r="E732">
        <v>7.4584166303133603</v>
      </c>
      <c r="F732">
        <v>0.365173190201666</v>
      </c>
      <c r="G732">
        <v>0.931620722485893</v>
      </c>
      <c r="H732">
        <v>10.637542662115999</v>
      </c>
      <c r="I732">
        <v>3.2656629431762898</v>
      </c>
    </row>
    <row r="733" spans="1:9" x14ac:dyDescent="0.25">
      <c r="A733">
        <v>731</v>
      </c>
      <c r="B733">
        <v>58.6041951664386</v>
      </c>
      <c r="C733">
        <v>170.785181292695</v>
      </c>
      <c r="D733">
        <v>18.006692293497402</v>
      </c>
      <c r="E733">
        <v>4.0503519054897898</v>
      </c>
      <c r="F733">
        <v>0.34696908279112199</v>
      </c>
      <c r="G733">
        <v>0.95872267263829802</v>
      </c>
      <c r="H733">
        <v>11.051282051282</v>
      </c>
      <c r="I733">
        <v>2.7200444815123701</v>
      </c>
    </row>
    <row r="734" spans="1:9" x14ac:dyDescent="0.25">
      <c r="A734">
        <v>732</v>
      </c>
      <c r="B734">
        <v>55.567463634843598</v>
      </c>
      <c r="C734">
        <v>153.43259762308901</v>
      </c>
      <c r="D734">
        <v>11.609744222567899</v>
      </c>
      <c r="E734">
        <v>9.7955478371005196</v>
      </c>
      <c r="F734">
        <v>0.36081690981124898</v>
      </c>
      <c r="G734">
        <v>0.86049905576617303</v>
      </c>
      <c r="H734">
        <v>8.4893890675241099</v>
      </c>
      <c r="I734">
        <v>4.9101497504159699</v>
      </c>
    </row>
    <row r="735" spans="1:9" x14ac:dyDescent="0.25">
      <c r="A735">
        <v>733</v>
      </c>
      <c r="B735">
        <v>52.165264293419597</v>
      </c>
      <c r="C735">
        <v>171.691909269512</v>
      </c>
      <c r="D735">
        <v>11.4783921342373</v>
      </c>
      <c r="E735">
        <v>9.5727214790483099</v>
      </c>
      <c r="F735">
        <v>0.334119389911327</v>
      </c>
      <c r="G735">
        <v>0.91113694406354495</v>
      </c>
      <c r="H735">
        <v>8.8460329929300805</v>
      </c>
      <c r="I735">
        <v>5.5654738497837197</v>
      </c>
    </row>
    <row r="736" spans="1:9" x14ac:dyDescent="0.25">
      <c r="A736">
        <v>734</v>
      </c>
      <c r="B736">
        <v>91.306045132597504</v>
      </c>
      <c r="C736">
        <v>180.709559219743</v>
      </c>
      <c r="D736">
        <v>11.656686252970999</v>
      </c>
      <c r="E736">
        <v>3.94083113399213</v>
      </c>
      <c r="F736">
        <v>0.476025381458754</v>
      </c>
      <c r="G736">
        <v>0.93843463971152097</v>
      </c>
      <c r="H736">
        <v>7.5509259259259203</v>
      </c>
      <c r="I736">
        <v>2.5645506419400799</v>
      </c>
    </row>
    <row r="737" spans="1:9" x14ac:dyDescent="0.25">
      <c r="A737">
        <v>735</v>
      </c>
      <c r="B737">
        <v>83.339418140330807</v>
      </c>
      <c r="C737">
        <v>148.77425485097001</v>
      </c>
      <c r="D737">
        <v>12.135091144404401</v>
      </c>
      <c r="E737">
        <v>5.6018234000140401</v>
      </c>
      <c r="F737">
        <v>0.45563902266643502</v>
      </c>
      <c r="G737">
        <v>0.933912693154201</v>
      </c>
      <c r="H737">
        <v>8.4799777530589502</v>
      </c>
      <c r="I737">
        <v>4.5829616413916101</v>
      </c>
    </row>
    <row r="738" spans="1:9" x14ac:dyDescent="0.25">
      <c r="A738">
        <v>736</v>
      </c>
      <c r="B738">
        <v>78.153775180685798</v>
      </c>
      <c r="C738">
        <v>161.68124903385299</v>
      </c>
      <c r="D738">
        <v>15.318858275204599</v>
      </c>
      <c r="E738">
        <v>7.17058814099682</v>
      </c>
      <c r="F738">
        <v>0.47595440660438199</v>
      </c>
      <c r="G738">
        <v>0.924493421338625</v>
      </c>
      <c r="H738">
        <v>7.8458823529411701</v>
      </c>
      <c r="I738">
        <v>3.9095337508698602</v>
      </c>
    </row>
    <row r="739" spans="1:9" x14ac:dyDescent="0.25">
      <c r="A739">
        <v>737</v>
      </c>
      <c r="B739">
        <v>55.826845093268403</v>
      </c>
      <c r="C739">
        <v>146.64206128133699</v>
      </c>
      <c r="D739">
        <v>10.6992367491009</v>
      </c>
      <c r="E739">
        <v>6.9275188562328402</v>
      </c>
      <c r="F739">
        <v>0.33201554007937201</v>
      </c>
      <c r="G739">
        <v>0.90998158987959299</v>
      </c>
      <c r="H739">
        <v>9.5597484276729503</v>
      </c>
      <c r="I739">
        <v>4.6087375522004397</v>
      </c>
    </row>
    <row r="740" spans="1:9" x14ac:dyDescent="0.25">
      <c r="A740">
        <v>738</v>
      </c>
      <c r="B740">
        <v>51.036441016092503</v>
      </c>
      <c r="C740">
        <v>166.940701754385</v>
      </c>
      <c r="D740">
        <v>7.3374572150694801</v>
      </c>
      <c r="E740">
        <v>5.1354966481665798</v>
      </c>
      <c r="F740">
        <v>0.326378256156379</v>
      </c>
      <c r="G740">
        <v>0.928114568441334</v>
      </c>
      <c r="H740">
        <v>7.3471444568868902</v>
      </c>
      <c r="I740">
        <v>3.17662337662337</v>
      </c>
    </row>
    <row r="741" spans="1:9" x14ac:dyDescent="0.25">
      <c r="A741">
        <v>739</v>
      </c>
      <c r="B741">
        <v>47.032411356159301</v>
      </c>
      <c r="C741">
        <v>192.02093076308799</v>
      </c>
      <c r="D741">
        <v>8.7249188207856392</v>
      </c>
      <c r="E741">
        <v>4.1579219788855397</v>
      </c>
      <c r="F741">
        <v>0.31126930055482299</v>
      </c>
      <c r="G741">
        <v>0.958405975057812</v>
      </c>
      <c r="H741">
        <v>5.4182291666666602</v>
      </c>
      <c r="I741">
        <v>2.5715976331360899</v>
      </c>
    </row>
    <row r="742" spans="1:9" x14ac:dyDescent="0.25">
      <c r="A742">
        <v>740</v>
      </c>
      <c r="B742">
        <v>86.728906929544706</v>
      </c>
      <c r="C742">
        <v>186.96659324522699</v>
      </c>
      <c r="D742">
        <v>15.465405121602</v>
      </c>
      <c r="E742">
        <v>8.0584219583385401</v>
      </c>
      <c r="F742">
        <v>0.48969836140646</v>
      </c>
      <c r="G742">
        <v>0.93849934069056995</v>
      </c>
      <c r="H742">
        <v>7.1456415809420601</v>
      </c>
      <c r="I742">
        <v>3.6016588208921698</v>
      </c>
    </row>
    <row r="743" spans="1:9" x14ac:dyDescent="0.25">
      <c r="A743">
        <v>741</v>
      </c>
      <c r="B743">
        <v>81.476134527830794</v>
      </c>
      <c r="C743">
        <v>162.17606516290701</v>
      </c>
      <c r="D743">
        <v>12.7406796821643</v>
      </c>
      <c r="E743">
        <v>14.004285185780599</v>
      </c>
      <c r="F743">
        <v>0.44821385128417202</v>
      </c>
      <c r="G743">
        <v>0.89297343657282902</v>
      </c>
      <c r="H743">
        <v>8.3192329385222692</v>
      </c>
      <c r="I743">
        <v>6.1994851994851903</v>
      </c>
    </row>
    <row r="744" spans="1:9" x14ac:dyDescent="0.25">
      <c r="A744">
        <v>742</v>
      </c>
      <c r="B744">
        <v>95.164882846398598</v>
      </c>
      <c r="C744">
        <v>157.114968493639</v>
      </c>
      <c r="D744">
        <v>19.859253216612501</v>
      </c>
      <c r="E744">
        <v>5.1511666012910498</v>
      </c>
      <c r="F744">
        <v>0.48597361320702998</v>
      </c>
      <c r="G744">
        <v>0.93725135581254204</v>
      </c>
      <c r="H744">
        <v>8.00798403193612</v>
      </c>
      <c r="I744">
        <v>3.7640323931862598</v>
      </c>
    </row>
    <row r="745" spans="1:9" x14ac:dyDescent="0.25">
      <c r="A745">
        <v>743</v>
      </c>
      <c r="B745">
        <v>106.706338939197</v>
      </c>
      <c r="C745">
        <v>162.87814898907899</v>
      </c>
      <c r="D745">
        <v>12.6513522094907</v>
      </c>
      <c r="E745">
        <v>3.49603476032163</v>
      </c>
      <c r="F745">
        <v>0.60949576240501702</v>
      </c>
      <c r="G745">
        <v>0.95559949001644495</v>
      </c>
      <c r="H745">
        <v>6.21035598705501</v>
      </c>
      <c r="I745">
        <v>2.9089603676048199</v>
      </c>
    </row>
    <row r="746" spans="1:9" x14ac:dyDescent="0.25">
      <c r="A746">
        <v>744</v>
      </c>
      <c r="B746">
        <v>58.754509018036003</v>
      </c>
      <c r="C746">
        <v>199.81897099301199</v>
      </c>
      <c r="D746">
        <v>12.6767604386869</v>
      </c>
      <c r="E746">
        <v>5.3871149863487702</v>
      </c>
      <c r="F746">
        <v>0.37621287778843898</v>
      </c>
      <c r="G746">
        <v>0.92957020509183197</v>
      </c>
      <c r="H746">
        <v>7.1456483126110104</v>
      </c>
      <c r="I746">
        <v>3.1276729559748402</v>
      </c>
    </row>
    <row r="747" spans="1:9" x14ac:dyDescent="0.25">
      <c r="A747">
        <v>745</v>
      </c>
      <c r="B747">
        <v>49.472595281306702</v>
      </c>
      <c r="C747">
        <v>181.87590340208001</v>
      </c>
      <c r="D747">
        <v>12.319531081887</v>
      </c>
      <c r="E747">
        <v>7.0885293018724997</v>
      </c>
      <c r="F747">
        <v>0.30288891801483098</v>
      </c>
      <c r="G747">
        <v>0.915361725371441</v>
      </c>
      <c r="H747">
        <v>11.032786885245899</v>
      </c>
      <c r="I747">
        <v>3.4327018943170402</v>
      </c>
    </row>
    <row r="748" spans="1:9" x14ac:dyDescent="0.25">
      <c r="A748">
        <v>746</v>
      </c>
      <c r="B748">
        <v>45.747961165048501</v>
      </c>
      <c r="C748">
        <v>180.37576875768701</v>
      </c>
      <c r="D748">
        <v>9.9374241509444108</v>
      </c>
      <c r="E748">
        <v>10.533126018433601</v>
      </c>
      <c r="F748">
        <v>0.28300720150087999</v>
      </c>
      <c r="G748">
        <v>0.88526102259568296</v>
      </c>
      <c r="H748">
        <v>11.428025477706999</v>
      </c>
      <c r="I748">
        <v>5.2540740740740697</v>
      </c>
    </row>
    <row r="749" spans="1:9" x14ac:dyDescent="0.25">
      <c r="A749">
        <v>747</v>
      </c>
      <c r="B749">
        <v>103.765020026702</v>
      </c>
      <c r="C749">
        <v>156.953482154792</v>
      </c>
      <c r="D749">
        <v>13.2693692231031</v>
      </c>
      <c r="E749">
        <v>4.8114261003175196</v>
      </c>
      <c r="F749">
        <v>0.607333714333543</v>
      </c>
      <c r="G749">
        <v>0.96457412467010195</v>
      </c>
      <c r="H749">
        <v>6.1504897595725696</v>
      </c>
      <c r="I749">
        <v>3.2559739319333798</v>
      </c>
    </row>
    <row r="750" spans="1:9" x14ac:dyDescent="0.25">
      <c r="A750">
        <v>748</v>
      </c>
      <c r="B750">
        <v>65.251810136765798</v>
      </c>
      <c r="C750">
        <v>146.88235294117601</v>
      </c>
      <c r="D750">
        <v>15.308331461759201</v>
      </c>
      <c r="E750">
        <v>8.836597192907</v>
      </c>
      <c r="F750">
        <v>0.417359774274702</v>
      </c>
      <c r="G750">
        <v>0.95116933666553805</v>
      </c>
      <c r="H750">
        <v>6.9878277153557997</v>
      </c>
      <c r="I750">
        <v>3.9909983633387802</v>
      </c>
    </row>
    <row r="751" spans="1:9" x14ac:dyDescent="0.25">
      <c r="A751">
        <v>749</v>
      </c>
      <c r="B751">
        <v>76.705809385983002</v>
      </c>
      <c r="C751">
        <v>117.77339732601899</v>
      </c>
      <c r="D751">
        <v>17.73609380664</v>
      </c>
      <c r="E751">
        <v>4.2597049101226396</v>
      </c>
      <c r="F751">
        <v>0.46020316928830901</v>
      </c>
      <c r="G751">
        <v>0.93977963276480803</v>
      </c>
      <c r="H751">
        <v>7.3608856088560799</v>
      </c>
      <c r="I751">
        <v>2.9401845370664899</v>
      </c>
    </row>
    <row r="752" spans="1:9" x14ac:dyDescent="0.25">
      <c r="A752">
        <v>750</v>
      </c>
      <c r="B752">
        <v>99.278604849000402</v>
      </c>
      <c r="C752">
        <v>160.86589962309</v>
      </c>
      <c r="D752">
        <v>16.4566961211574</v>
      </c>
      <c r="E752">
        <v>5.8466542592849899</v>
      </c>
      <c r="F752">
        <v>0.55344043661207398</v>
      </c>
      <c r="G752">
        <v>0.93776835318792096</v>
      </c>
      <c r="H752">
        <v>7.6670854271356701</v>
      </c>
      <c r="I752">
        <v>3.58359293873312</v>
      </c>
    </row>
    <row r="753" spans="1:9" x14ac:dyDescent="0.25">
      <c r="A753">
        <v>751</v>
      </c>
      <c r="B753">
        <v>74.665471923536401</v>
      </c>
      <c r="C753">
        <v>174.047316871292</v>
      </c>
      <c r="D753">
        <v>16.8250183092157</v>
      </c>
      <c r="E753">
        <v>5.0406646881570802</v>
      </c>
      <c r="F753">
        <v>0.41079650690180403</v>
      </c>
      <c r="G753">
        <v>0.94067957189441798</v>
      </c>
      <c r="H753">
        <v>11.8106796116504</v>
      </c>
      <c r="I753">
        <v>3.73708346071537</v>
      </c>
    </row>
    <row r="754" spans="1:9" x14ac:dyDescent="0.25">
      <c r="A754">
        <v>752</v>
      </c>
      <c r="B754">
        <v>69.908521303258098</v>
      </c>
      <c r="C754">
        <v>178.44271344455299</v>
      </c>
      <c r="D754">
        <v>16.9116946551549</v>
      </c>
      <c r="E754">
        <v>6.4445362132774999</v>
      </c>
      <c r="F754">
        <v>0.42248935503965301</v>
      </c>
      <c r="G754">
        <v>0.95151094883075504</v>
      </c>
      <c r="H754">
        <v>10.4760101010101</v>
      </c>
      <c r="I754">
        <v>3.9819406183042498</v>
      </c>
    </row>
    <row r="755" spans="1:9" x14ac:dyDescent="0.25">
      <c r="A755">
        <v>753</v>
      </c>
      <c r="B755">
        <v>42.136986301369802</v>
      </c>
      <c r="C755">
        <v>123.24172964936101</v>
      </c>
      <c r="D755">
        <v>11.721530156398799</v>
      </c>
      <c r="E755">
        <v>8.0387133661172001</v>
      </c>
      <c r="F755">
        <v>0.29789454328727</v>
      </c>
      <c r="G755">
        <v>0.92536289263876403</v>
      </c>
      <c r="H755">
        <v>9.0944206008583599</v>
      </c>
      <c r="I755">
        <v>4.7366647950589504</v>
      </c>
    </row>
    <row r="756" spans="1:9" x14ac:dyDescent="0.25">
      <c r="A756">
        <v>754</v>
      </c>
      <c r="B756">
        <v>57.630894308942999</v>
      </c>
      <c r="C756">
        <v>155.33744943580999</v>
      </c>
      <c r="D756">
        <v>14.858093685957799</v>
      </c>
      <c r="E756">
        <v>6.4829437154292799</v>
      </c>
      <c r="F756">
        <v>0.40223014607294399</v>
      </c>
      <c r="G756">
        <v>0.93992632335531701</v>
      </c>
      <c r="H756">
        <v>11.5608011444921</v>
      </c>
      <c r="I756">
        <v>3.0352768250857398</v>
      </c>
    </row>
    <row r="757" spans="1:9" x14ac:dyDescent="0.25">
      <c r="A757">
        <v>755</v>
      </c>
      <c r="B757">
        <v>57.839985486211901</v>
      </c>
      <c r="C757">
        <v>117.731875719217</v>
      </c>
      <c r="D757">
        <v>13.6897039695833</v>
      </c>
      <c r="E757">
        <v>16.3124528681629</v>
      </c>
      <c r="F757">
        <v>0.40108727337602801</v>
      </c>
      <c r="G757">
        <v>0.64084850431700902</v>
      </c>
      <c r="H757">
        <v>10.8087318087318</v>
      </c>
      <c r="I757">
        <v>16.7017804154302</v>
      </c>
    </row>
    <row r="758" spans="1:9" x14ac:dyDescent="0.25">
      <c r="A758">
        <v>756</v>
      </c>
      <c r="B758">
        <v>53.020953757225399</v>
      </c>
      <c r="C758">
        <v>142.459028177113</v>
      </c>
      <c r="D758">
        <v>14.110843008829301</v>
      </c>
      <c r="E758">
        <v>5.6523456512746302</v>
      </c>
      <c r="F758">
        <v>0.37586379648808899</v>
      </c>
      <c r="G758">
        <v>0.89347155893657204</v>
      </c>
      <c r="H758">
        <v>9.9197247706421994</v>
      </c>
      <c r="I758">
        <v>3.3718057921635398</v>
      </c>
    </row>
    <row r="759" spans="1:9" x14ac:dyDescent="0.25">
      <c r="A759">
        <v>757</v>
      </c>
      <c r="B759">
        <v>86.966128521683999</v>
      </c>
      <c r="C759">
        <v>160.674239114606</v>
      </c>
      <c r="D759">
        <v>14.3369810918716</v>
      </c>
      <c r="E759">
        <v>4.6570811012039597</v>
      </c>
      <c r="F759">
        <v>0.45930546744569101</v>
      </c>
      <c r="G759">
        <v>0.93582263384945696</v>
      </c>
      <c r="H759">
        <v>9.3747412008281508</v>
      </c>
      <c r="I759">
        <v>3.0900493421052602</v>
      </c>
    </row>
    <row r="760" spans="1:9" x14ac:dyDescent="0.25">
      <c r="A760">
        <v>758</v>
      </c>
      <c r="B760">
        <v>74.763803680981596</v>
      </c>
      <c r="C760">
        <v>161.836673346693</v>
      </c>
      <c r="D760">
        <v>16.232350448223201</v>
      </c>
      <c r="E760">
        <v>4.8042209392551198</v>
      </c>
      <c r="F760">
        <v>0.484433698527926</v>
      </c>
      <c r="G760">
        <v>0.92787570166981503</v>
      </c>
      <c r="H760">
        <v>14.6936708860759</v>
      </c>
      <c r="I760">
        <v>3.2221936148300698</v>
      </c>
    </row>
    <row r="761" spans="1:9" x14ac:dyDescent="0.25">
      <c r="A761">
        <v>759</v>
      </c>
      <c r="B761">
        <v>45.571841851494597</v>
      </c>
      <c r="C761">
        <v>146.283725135623</v>
      </c>
      <c r="D761">
        <v>12.1537045390779</v>
      </c>
      <c r="E761">
        <v>5.2062320990786297</v>
      </c>
      <c r="F761">
        <v>0.31307693573181</v>
      </c>
      <c r="G761">
        <v>0.92032469514277704</v>
      </c>
      <c r="H761">
        <v>16.088193456614501</v>
      </c>
      <c r="I761">
        <v>4.24148978774529</v>
      </c>
    </row>
    <row r="762" spans="1:9" x14ac:dyDescent="0.25">
      <c r="A762">
        <v>760</v>
      </c>
      <c r="B762">
        <v>63.166193181818102</v>
      </c>
      <c r="C762">
        <v>164.15787604333099</v>
      </c>
      <c r="D762">
        <v>18.331099203488399</v>
      </c>
      <c r="E762">
        <v>9.18629240059159</v>
      </c>
      <c r="F762">
        <v>0.424810048519491</v>
      </c>
      <c r="G762">
        <v>0.90182864871481405</v>
      </c>
      <c r="H762">
        <v>14.974074074074</v>
      </c>
      <c r="I762">
        <v>4.7008106116433304</v>
      </c>
    </row>
    <row r="763" spans="1:9" x14ac:dyDescent="0.25">
      <c r="A763">
        <v>761</v>
      </c>
      <c r="B763">
        <v>61.980096087851699</v>
      </c>
      <c r="C763">
        <v>154.569546773833</v>
      </c>
      <c r="D763">
        <v>15.0972692214674</v>
      </c>
      <c r="E763">
        <v>12.9593115821128</v>
      </c>
      <c r="F763">
        <v>0.41394950769171601</v>
      </c>
      <c r="G763">
        <v>0.913186674582534</v>
      </c>
      <c r="H763">
        <v>16.873665480427</v>
      </c>
      <c r="I763">
        <v>5.5408299866131099</v>
      </c>
    </row>
    <row r="764" spans="1:9" x14ac:dyDescent="0.25">
      <c r="A764">
        <v>762</v>
      </c>
      <c r="B764">
        <v>79.227244193345797</v>
      </c>
      <c r="C764">
        <v>180.70865942943701</v>
      </c>
      <c r="D764">
        <v>18.786385288077501</v>
      </c>
      <c r="E764">
        <v>3.9002583754795799</v>
      </c>
      <c r="F764">
        <v>0.57678455147840701</v>
      </c>
      <c r="G764">
        <v>0.95933492798494302</v>
      </c>
      <c r="H764">
        <v>10.9415254237288</v>
      </c>
      <c r="I764">
        <v>2.9689899586532702</v>
      </c>
    </row>
    <row r="765" spans="1:9" x14ac:dyDescent="0.25">
      <c r="A765">
        <v>763</v>
      </c>
      <c r="B765">
        <v>60.537281636131198</v>
      </c>
      <c r="C765">
        <v>162.994759498409</v>
      </c>
      <c r="D765">
        <v>17.241480088558401</v>
      </c>
      <c r="E765">
        <v>4.8696628792305896</v>
      </c>
      <c r="F765">
        <v>0.46361740262066398</v>
      </c>
      <c r="G765">
        <v>0.92625611098295901</v>
      </c>
      <c r="H765">
        <v>11.4352791878172</v>
      </c>
      <c r="I765">
        <v>3.6340070298769702</v>
      </c>
    </row>
    <row r="766" spans="1:9" x14ac:dyDescent="0.25">
      <c r="A766">
        <v>764</v>
      </c>
      <c r="B766">
        <v>81.838723776223702</v>
      </c>
      <c r="C766">
        <v>187.14946105122701</v>
      </c>
      <c r="D766">
        <v>13.9807167566114</v>
      </c>
      <c r="E766">
        <v>10.537704884579</v>
      </c>
      <c r="F766">
        <v>0.43901190668913798</v>
      </c>
      <c r="G766">
        <v>0.94639013071258804</v>
      </c>
      <c r="H766">
        <v>10.4266842800528</v>
      </c>
      <c r="I766">
        <v>3.55379574003276</v>
      </c>
    </row>
    <row r="767" spans="1:9" x14ac:dyDescent="0.25">
      <c r="A767">
        <v>765</v>
      </c>
      <c r="B767">
        <v>75.335535006604999</v>
      </c>
      <c r="C767">
        <v>163.93616516373899</v>
      </c>
      <c r="D767">
        <v>15.2554113277819</v>
      </c>
      <c r="E767">
        <v>5.7835467911803597</v>
      </c>
      <c r="F767">
        <v>0.41330522541525999</v>
      </c>
      <c r="G767">
        <v>0.93217971621041795</v>
      </c>
      <c r="H767">
        <v>10.7264276228419</v>
      </c>
      <c r="I767">
        <v>3.9292875989445899</v>
      </c>
    </row>
    <row r="768" spans="1:9" x14ac:dyDescent="0.25">
      <c r="A768">
        <v>766</v>
      </c>
      <c r="B768">
        <v>63.721698113207502</v>
      </c>
      <c r="C768">
        <v>198.11020913593799</v>
      </c>
      <c r="D768">
        <v>14.5653195755424</v>
      </c>
      <c r="E768">
        <v>3.7634865259930099</v>
      </c>
      <c r="F768">
        <v>0.36747181605382301</v>
      </c>
      <c r="G768">
        <v>0.96001704849304004</v>
      </c>
      <c r="H768">
        <v>13.953208556149701</v>
      </c>
      <c r="I768">
        <v>2.7064917127071801</v>
      </c>
    </row>
    <row r="769" spans="1:9" x14ac:dyDescent="0.25">
      <c r="A769">
        <v>767</v>
      </c>
      <c r="B769">
        <v>68.178585539312493</v>
      </c>
      <c r="C769">
        <v>203.44623227656501</v>
      </c>
      <c r="D769">
        <v>15.2318221983359</v>
      </c>
      <c r="E769">
        <v>2.8309353965758199</v>
      </c>
      <c r="F769">
        <v>0.39974452372686697</v>
      </c>
      <c r="G769">
        <v>0.96868881491786896</v>
      </c>
      <c r="H769">
        <v>13.1891223733003</v>
      </c>
      <c r="I769">
        <v>2.4078398665554599</v>
      </c>
    </row>
    <row r="770" spans="1:9" x14ac:dyDescent="0.25">
      <c r="A770">
        <v>768</v>
      </c>
      <c r="B770">
        <v>58.158059467918598</v>
      </c>
      <c r="C770">
        <v>141.31199693369101</v>
      </c>
      <c r="D770">
        <v>14.658797290991201</v>
      </c>
      <c r="E770">
        <v>15.594615763740199</v>
      </c>
      <c r="F770">
        <v>0.40804712846907798</v>
      </c>
      <c r="G770">
        <v>0.79969349423514002</v>
      </c>
      <c r="H770">
        <v>10.5968289920724</v>
      </c>
      <c r="I770">
        <v>9.6319165998396095</v>
      </c>
    </row>
    <row r="771" spans="1:9" x14ac:dyDescent="0.25">
      <c r="A771">
        <v>769</v>
      </c>
      <c r="B771">
        <v>54.458162428219801</v>
      </c>
      <c r="C771">
        <v>150.065383930162</v>
      </c>
      <c r="D771">
        <v>15.1550535837185</v>
      </c>
      <c r="E771">
        <v>9.8739878399131396</v>
      </c>
      <c r="F771">
        <v>0.36530479790877102</v>
      </c>
      <c r="G771">
        <v>0.90024782087262101</v>
      </c>
      <c r="H771">
        <v>11.2272727272727</v>
      </c>
      <c r="I771">
        <v>5.5159467097295103</v>
      </c>
    </row>
    <row r="772" spans="1:9" x14ac:dyDescent="0.25">
      <c r="A772">
        <v>770</v>
      </c>
      <c r="B772">
        <v>48.701400751622799</v>
      </c>
      <c r="C772">
        <v>202.677715565509</v>
      </c>
      <c r="D772">
        <v>14.258713364754</v>
      </c>
      <c r="E772">
        <v>9.380153845153</v>
      </c>
      <c r="F772">
        <v>0.32937811317829901</v>
      </c>
      <c r="G772">
        <v>0.92306378831936797</v>
      </c>
      <c r="H772">
        <v>9.8673796791443795</v>
      </c>
      <c r="I772">
        <v>5.80863039399624</v>
      </c>
    </row>
    <row r="773" spans="1:9" x14ac:dyDescent="0.25">
      <c r="A773">
        <v>771</v>
      </c>
      <c r="B773">
        <v>46.318530480419803</v>
      </c>
      <c r="C773">
        <v>156.413249585209</v>
      </c>
      <c r="D773">
        <v>15.5208804809747</v>
      </c>
      <c r="E773">
        <v>6.3478789777034397</v>
      </c>
      <c r="F773">
        <v>0.31112269256686798</v>
      </c>
      <c r="G773">
        <v>0.92652782972704795</v>
      </c>
      <c r="H773">
        <v>12.7776456599286</v>
      </c>
      <c r="I773">
        <v>3.8489553924336501</v>
      </c>
    </row>
    <row r="774" spans="1:9" x14ac:dyDescent="0.25">
      <c r="A774">
        <v>772</v>
      </c>
      <c r="B774">
        <v>59.119929453262699</v>
      </c>
      <c r="C774">
        <v>185.89968269465399</v>
      </c>
      <c r="D774">
        <v>17.5249806485552</v>
      </c>
      <c r="E774">
        <v>4.9618945727820698</v>
      </c>
      <c r="F774">
        <v>0.35949368692744599</v>
      </c>
      <c r="G774">
        <v>0.952522150624321</v>
      </c>
      <c r="H774">
        <v>14.5472186287192</v>
      </c>
      <c r="I774">
        <v>2.9201320132013202</v>
      </c>
    </row>
    <row r="775" spans="1:9" x14ac:dyDescent="0.25">
      <c r="A775">
        <v>773</v>
      </c>
      <c r="B775">
        <v>57.433688286543997</v>
      </c>
      <c r="C775">
        <v>180.87316500293599</v>
      </c>
      <c r="D775">
        <v>15.763428567446701</v>
      </c>
      <c r="E775">
        <v>5.3436570221438897</v>
      </c>
      <c r="F775">
        <v>0.34295859868929701</v>
      </c>
      <c r="G775">
        <v>0.93200446266285397</v>
      </c>
      <c r="H775">
        <v>13.2380300957592</v>
      </c>
      <c r="I775">
        <v>3.08805513016845</v>
      </c>
    </row>
    <row r="776" spans="1:9" x14ac:dyDescent="0.25">
      <c r="A776">
        <v>774</v>
      </c>
      <c r="B776">
        <v>65.379266750948105</v>
      </c>
      <c r="C776">
        <v>175.65089103125899</v>
      </c>
      <c r="D776">
        <v>12.9548579242134</v>
      </c>
      <c r="E776">
        <v>6.5788064093901797</v>
      </c>
      <c r="F776">
        <v>0.368256090063389</v>
      </c>
      <c r="G776">
        <v>0.92346817681367699</v>
      </c>
      <c r="H776">
        <v>12.419452887537901</v>
      </c>
      <c r="I776">
        <v>3.9891304347826</v>
      </c>
    </row>
    <row r="777" spans="1:9" x14ac:dyDescent="0.25">
      <c r="A777">
        <v>775</v>
      </c>
      <c r="B777">
        <v>67.8312364425162</v>
      </c>
      <c r="C777">
        <v>195.18769133326199</v>
      </c>
      <c r="D777">
        <v>12.6838300561003</v>
      </c>
      <c r="E777">
        <v>3.5152288136499501</v>
      </c>
      <c r="F777">
        <v>0.36630285717227501</v>
      </c>
      <c r="G777">
        <v>0.96649984823938895</v>
      </c>
      <c r="H777">
        <v>11.2324324324324</v>
      </c>
      <c r="I777">
        <v>2.7072780591842101</v>
      </c>
    </row>
    <row r="778" spans="1:9" x14ac:dyDescent="0.25">
      <c r="A778">
        <v>776</v>
      </c>
      <c r="B778">
        <v>79.544676098287397</v>
      </c>
      <c r="C778">
        <v>195.71203438395401</v>
      </c>
      <c r="D778">
        <v>16.7511475792768</v>
      </c>
      <c r="E778">
        <v>13.876060698995801</v>
      </c>
      <c r="F778">
        <v>0.44003757622755302</v>
      </c>
      <c r="G778">
        <v>0.89889888055030798</v>
      </c>
      <c r="H778">
        <v>8.0705741626794207</v>
      </c>
      <c r="I778">
        <v>6.6352140077820998</v>
      </c>
    </row>
    <row r="779" spans="1:9" x14ac:dyDescent="0.25">
      <c r="A779">
        <v>777</v>
      </c>
      <c r="B779">
        <v>70.267256637168103</v>
      </c>
      <c r="C779">
        <v>181.044549036777</v>
      </c>
      <c r="D779">
        <v>17.637422214866401</v>
      </c>
      <c r="E779">
        <v>3.6927602962741801</v>
      </c>
      <c r="F779">
        <v>0.39479206447954801</v>
      </c>
      <c r="G779">
        <v>0.94777013654632603</v>
      </c>
      <c r="H779">
        <v>8.6365714285714201</v>
      </c>
      <c r="I779">
        <v>2.6341627437794202</v>
      </c>
    </row>
    <row r="780" spans="1:9" x14ac:dyDescent="0.25">
      <c r="A780">
        <v>778</v>
      </c>
      <c r="B780">
        <v>56.423487544483898</v>
      </c>
      <c r="C780">
        <v>189.58557339005901</v>
      </c>
      <c r="D780">
        <v>13.975426731550099</v>
      </c>
      <c r="E780">
        <v>6.8093194322430302</v>
      </c>
      <c r="F780">
        <v>0.32246484287875299</v>
      </c>
      <c r="G780">
        <v>0.931494257581717</v>
      </c>
      <c r="H780">
        <v>10.0350194552529</v>
      </c>
      <c r="I780">
        <v>4.6242553191489302</v>
      </c>
    </row>
    <row r="781" spans="1:9" x14ac:dyDescent="0.25">
      <c r="A781">
        <v>779</v>
      </c>
      <c r="B781">
        <v>60.082417582417499</v>
      </c>
      <c r="C781">
        <v>155.710123084652</v>
      </c>
      <c r="D781">
        <v>14.667848701603999</v>
      </c>
      <c r="E781">
        <v>11.0870081093504</v>
      </c>
      <c r="F781">
        <v>0.40183068600347299</v>
      </c>
      <c r="G781">
        <v>0.852158404311676</v>
      </c>
      <c r="H781">
        <v>7.9298469387755102</v>
      </c>
      <c r="I781">
        <v>7.4056356487549104</v>
      </c>
    </row>
    <row r="782" spans="1:9" x14ac:dyDescent="0.25">
      <c r="A782">
        <v>780</v>
      </c>
      <c r="B782">
        <v>68.901785714285694</v>
      </c>
      <c r="C782">
        <v>119.296124815189</v>
      </c>
      <c r="D782">
        <v>14.217703032416701</v>
      </c>
      <c r="E782">
        <v>5.8055514327910904</v>
      </c>
      <c r="F782">
        <v>0.47797869907249002</v>
      </c>
      <c r="G782">
        <v>0.94962259941181604</v>
      </c>
      <c r="H782">
        <v>9.57601977750309</v>
      </c>
      <c r="I782">
        <v>3.7045024593265201</v>
      </c>
    </row>
    <row r="783" spans="1:9" x14ac:dyDescent="0.25">
      <c r="A783">
        <v>781</v>
      </c>
      <c r="B783">
        <v>60.922202001819798</v>
      </c>
      <c r="C783">
        <v>181.72595305928601</v>
      </c>
      <c r="D783">
        <v>12.917349368753101</v>
      </c>
      <c r="E783">
        <v>4.52425929314873</v>
      </c>
      <c r="F783">
        <v>0.435777815174135</v>
      </c>
      <c r="G783">
        <v>0.94751466075231705</v>
      </c>
      <c r="H783">
        <v>9.4224999999999994</v>
      </c>
      <c r="I783">
        <v>2.6377893950709401</v>
      </c>
    </row>
    <row r="784" spans="1:9" x14ac:dyDescent="0.25">
      <c r="A784">
        <v>782</v>
      </c>
      <c r="B784">
        <v>75.418832552194203</v>
      </c>
      <c r="C784">
        <v>153.939838315472</v>
      </c>
      <c r="D784">
        <v>15.3405773635796</v>
      </c>
      <c r="E784">
        <v>4.9387819993347204</v>
      </c>
      <c r="F784">
        <v>0.406713981200928</v>
      </c>
      <c r="G784">
        <v>0.943040455253772</v>
      </c>
      <c r="H784">
        <v>11.773761713520701</v>
      </c>
      <c r="I784">
        <v>3.3803292528492999</v>
      </c>
    </row>
    <row r="785" spans="1:9" x14ac:dyDescent="0.25">
      <c r="A785">
        <v>783</v>
      </c>
      <c r="B785">
        <v>94.929872495446205</v>
      </c>
      <c r="C785">
        <v>165.09539602028801</v>
      </c>
      <c r="D785">
        <v>22.9813141839862</v>
      </c>
      <c r="E785">
        <v>6.57933295935287</v>
      </c>
      <c r="F785">
        <v>0.49977572808346199</v>
      </c>
      <c r="G785">
        <v>0.92161392724691604</v>
      </c>
      <c r="H785">
        <v>10.2962447844228</v>
      </c>
      <c r="I785">
        <v>4.0169794459338597</v>
      </c>
    </row>
    <row r="786" spans="1:9" x14ac:dyDescent="0.25">
      <c r="A786">
        <v>784</v>
      </c>
      <c r="B786">
        <v>51.026674233825197</v>
      </c>
      <c r="C786">
        <v>150.01350752878599</v>
      </c>
      <c r="D786">
        <v>11.386306826640601</v>
      </c>
      <c r="E786">
        <v>12.329655753190799</v>
      </c>
      <c r="F786">
        <v>0.3308385367144</v>
      </c>
      <c r="G786">
        <v>0.82988233127168398</v>
      </c>
      <c r="H786">
        <v>10.9781576448243</v>
      </c>
      <c r="I786">
        <v>10.078672123692501</v>
      </c>
    </row>
    <row r="787" spans="1:9" x14ac:dyDescent="0.25">
      <c r="A787">
        <v>785</v>
      </c>
      <c r="B787">
        <v>47.274281556929701</v>
      </c>
      <c r="C787">
        <v>197.57874122096101</v>
      </c>
      <c r="D787">
        <v>12.2061710520513</v>
      </c>
      <c r="E787">
        <v>5.9436064676938196</v>
      </c>
      <c r="F787">
        <v>0.30483064097330598</v>
      </c>
      <c r="G787">
        <v>0.96106704945357202</v>
      </c>
      <c r="H787">
        <v>11.5415204678362</v>
      </c>
      <c r="I787">
        <v>2.3468503937007799</v>
      </c>
    </row>
    <row r="788" spans="1:9" x14ac:dyDescent="0.25">
      <c r="A788">
        <v>786</v>
      </c>
      <c r="B788">
        <v>54.268433571185803</v>
      </c>
      <c r="C788">
        <v>188.92432500950599</v>
      </c>
      <c r="D788">
        <v>14.579902027998299</v>
      </c>
      <c r="E788">
        <v>2.8988924419719999</v>
      </c>
      <c r="F788">
        <v>0.36874384950557398</v>
      </c>
      <c r="G788">
        <v>0.97608149559647805</v>
      </c>
      <c r="H788">
        <v>11.2045454545454</v>
      </c>
      <c r="I788">
        <v>2.4910594116515998</v>
      </c>
    </row>
    <row r="789" spans="1:9" x14ac:dyDescent="0.25">
      <c r="A789">
        <v>787</v>
      </c>
      <c r="B789">
        <v>68.935043668122205</v>
      </c>
      <c r="C789">
        <v>196.10602062844799</v>
      </c>
      <c r="D789">
        <v>16.367725561714199</v>
      </c>
      <c r="E789">
        <v>7.4707415042755203</v>
      </c>
      <c r="F789">
        <v>0.45164537827027201</v>
      </c>
      <c r="G789">
        <v>0.94786091747879797</v>
      </c>
      <c r="H789">
        <v>10.9162640901771</v>
      </c>
      <c r="I789">
        <v>3.8962655601659701</v>
      </c>
    </row>
    <row r="790" spans="1:9" x14ac:dyDescent="0.25">
      <c r="A790">
        <v>788</v>
      </c>
      <c r="B790">
        <v>66.447614801604999</v>
      </c>
      <c r="C790">
        <v>172.625461847389</v>
      </c>
      <c r="D790">
        <v>14.531693877373399</v>
      </c>
      <c r="E790">
        <v>4.25058964579007</v>
      </c>
      <c r="F790">
        <v>0.36272871361799303</v>
      </c>
      <c r="G790">
        <v>0.95959957180295397</v>
      </c>
      <c r="H790">
        <v>14.088235294117601</v>
      </c>
      <c r="I790">
        <v>2.9943324937027702</v>
      </c>
    </row>
    <row r="791" spans="1:9" x14ac:dyDescent="0.25">
      <c r="A791">
        <v>789</v>
      </c>
      <c r="B791">
        <v>46.930018416206202</v>
      </c>
      <c r="C791">
        <v>183.090899614302</v>
      </c>
      <c r="D791">
        <v>14.951230767831699</v>
      </c>
      <c r="E791">
        <v>4.5705917708154002</v>
      </c>
      <c r="F791">
        <v>0.276789776459194</v>
      </c>
      <c r="G791">
        <v>0.95281873493438796</v>
      </c>
      <c r="H791">
        <v>16.5557029177718</v>
      </c>
      <c r="I791">
        <v>2.8862625139043301</v>
      </c>
    </row>
    <row r="792" spans="1:9" x14ac:dyDescent="0.25">
      <c r="A792">
        <v>790</v>
      </c>
      <c r="B792">
        <v>43.955334987592998</v>
      </c>
      <c r="C792">
        <v>173.255979705242</v>
      </c>
      <c r="D792">
        <v>12.829691450076201</v>
      </c>
      <c r="E792">
        <v>3.8854487058613301</v>
      </c>
      <c r="F792">
        <v>0.27305432812575398</v>
      </c>
      <c r="G792">
        <v>0.95179202771624904</v>
      </c>
      <c r="H792">
        <v>14.9828850855745</v>
      </c>
      <c r="I792">
        <v>3.1561169457848401</v>
      </c>
    </row>
    <row r="793" spans="1:9" x14ac:dyDescent="0.25">
      <c r="A793">
        <v>791</v>
      </c>
      <c r="B793">
        <v>48.747290640393999</v>
      </c>
      <c r="C793">
        <v>117.715608043408</v>
      </c>
      <c r="D793">
        <v>15.761231980592999</v>
      </c>
      <c r="E793">
        <v>4.15146801754707</v>
      </c>
      <c r="F793">
        <v>0.30213090700872802</v>
      </c>
      <c r="G793">
        <v>0.94112668116767095</v>
      </c>
      <c r="H793">
        <v>13.097982708933699</v>
      </c>
      <c r="I793">
        <v>2.9829508196721299</v>
      </c>
    </row>
    <row r="794" spans="1:9" x14ac:dyDescent="0.25">
      <c r="A794">
        <v>792</v>
      </c>
      <c r="B794">
        <v>55.260237388724001</v>
      </c>
      <c r="C794">
        <v>148.44599171998399</v>
      </c>
      <c r="D794">
        <v>14.8693695855752</v>
      </c>
      <c r="E794">
        <v>3.0933597592029498</v>
      </c>
      <c r="F794">
        <v>0.35475339757922902</v>
      </c>
      <c r="G794">
        <v>0.97176401795877398</v>
      </c>
      <c r="H794">
        <v>12.5123513266239</v>
      </c>
      <c r="I794">
        <v>2.7372881355932202</v>
      </c>
    </row>
    <row r="795" spans="1:9" x14ac:dyDescent="0.25">
      <c r="A795">
        <v>793</v>
      </c>
      <c r="B795">
        <v>50.764397905759097</v>
      </c>
      <c r="C795">
        <v>90.912350380848693</v>
      </c>
      <c r="D795">
        <v>12.2576337221396</v>
      </c>
      <c r="E795">
        <v>6.8879173690996298</v>
      </c>
      <c r="F795">
        <v>0.31621546283645102</v>
      </c>
      <c r="G795">
        <v>0.790252392165252</v>
      </c>
      <c r="H795">
        <v>13.097201767304799</v>
      </c>
      <c r="I795">
        <v>3.82102803738317</v>
      </c>
    </row>
    <row r="796" spans="1:9" x14ac:dyDescent="0.25">
      <c r="A796">
        <v>794</v>
      </c>
      <c r="B796">
        <v>53.392333709131897</v>
      </c>
      <c r="C796">
        <v>156.25276121591199</v>
      </c>
      <c r="D796">
        <v>13.7975157424909</v>
      </c>
      <c r="E796">
        <v>5.2238369270874498</v>
      </c>
      <c r="F796">
        <v>0.34504586438349399</v>
      </c>
      <c r="G796">
        <v>0.91145172591734103</v>
      </c>
      <c r="H796">
        <v>16.007926023778001</v>
      </c>
      <c r="I796">
        <v>3.2875349704693799</v>
      </c>
    </row>
    <row r="797" spans="1:9" x14ac:dyDescent="0.25">
      <c r="A797">
        <v>795</v>
      </c>
      <c r="B797">
        <v>63.6812531079065</v>
      </c>
      <c r="C797">
        <v>154.36180525635501</v>
      </c>
      <c r="D797">
        <v>16.7501706388536</v>
      </c>
      <c r="E797">
        <v>4.8297567889315998</v>
      </c>
      <c r="F797">
        <v>0.41462703020469999</v>
      </c>
      <c r="G797">
        <v>0.93408414428133402</v>
      </c>
      <c r="H797">
        <v>13.8057455540355</v>
      </c>
      <c r="I797">
        <v>3.7408596837944601</v>
      </c>
    </row>
    <row r="798" spans="1:9" x14ac:dyDescent="0.25">
      <c r="A798">
        <v>796</v>
      </c>
      <c r="B798">
        <v>83.466971333610303</v>
      </c>
      <c r="C798">
        <v>149.61851720468201</v>
      </c>
      <c r="D798">
        <v>16.523894951584801</v>
      </c>
      <c r="E798">
        <v>5.6143772708766102</v>
      </c>
      <c r="F798">
        <v>0.43949889269709302</v>
      </c>
      <c r="G798">
        <v>0.87869517715475598</v>
      </c>
      <c r="H798">
        <v>10.6321112515802</v>
      </c>
      <c r="I798">
        <v>3.4808988764044901</v>
      </c>
    </row>
    <row r="799" spans="1:9" x14ac:dyDescent="0.25">
      <c r="A799">
        <v>797</v>
      </c>
      <c r="B799">
        <v>69.576018359150893</v>
      </c>
      <c r="C799">
        <v>95.182362122788703</v>
      </c>
      <c r="D799">
        <v>17.6939247423179</v>
      </c>
      <c r="E799">
        <v>4.7565925594121703</v>
      </c>
      <c r="F799">
        <v>0.39802640585019999</v>
      </c>
      <c r="G799">
        <v>0.91326392366865405</v>
      </c>
      <c r="H799">
        <v>13.214714714714701</v>
      </c>
      <c r="I799">
        <v>3.2614840989399201</v>
      </c>
    </row>
    <row r="800" spans="1:9" x14ac:dyDescent="0.25">
      <c r="A800">
        <v>798</v>
      </c>
      <c r="B800">
        <v>66.743375174337501</v>
      </c>
      <c r="C800">
        <v>166.195351411178</v>
      </c>
      <c r="D800">
        <v>16.839085048211999</v>
      </c>
      <c r="E800">
        <v>8.4857131455280097</v>
      </c>
      <c r="F800">
        <v>0.39536883287051999</v>
      </c>
      <c r="G800">
        <v>0.92916133585264604</v>
      </c>
      <c r="H800">
        <v>12.3013333333333</v>
      </c>
      <c r="I800">
        <v>3.1597102449120298</v>
      </c>
    </row>
    <row r="801" spans="1:9" x14ac:dyDescent="0.25">
      <c r="A801">
        <v>799</v>
      </c>
      <c r="B801">
        <v>51.0682364247957</v>
      </c>
      <c r="C801">
        <v>172.58699296010701</v>
      </c>
      <c r="D801">
        <v>15.4743717134752</v>
      </c>
      <c r="E801">
        <v>7.1484234769246999</v>
      </c>
      <c r="F801">
        <v>0.31740168396688501</v>
      </c>
      <c r="G801">
        <v>0.89451528272507297</v>
      </c>
      <c r="H801">
        <v>11.6293706293706</v>
      </c>
      <c r="I801">
        <v>3.6379830090435701</v>
      </c>
    </row>
    <row r="802" spans="1:9" x14ac:dyDescent="0.25">
      <c r="A802">
        <v>800</v>
      </c>
      <c r="B802">
        <v>50.194419030192101</v>
      </c>
      <c r="C802">
        <v>130.51039947177199</v>
      </c>
      <c r="D802">
        <v>14.1482215770501</v>
      </c>
      <c r="E802">
        <v>2.5207571701130802</v>
      </c>
      <c r="F802">
        <v>0.31160841048322702</v>
      </c>
      <c r="G802">
        <v>0.968149631953092</v>
      </c>
      <c r="H802">
        <v>11.3379888268156</v>
      </c>
      <c r="I802">
        <v>2.5083903045369702</v>
      </c>
    </row>
    <row r="803" spans="1:9" x14ac:dyDescent="0.25">
      <c r="A803">
        <v>801</v>
      </c>
      <c r="B803">
        <v>51.334217506631298</v>
      </c>
      <c r="C803">
        <v>137.57646814691799</v>
      </c>
      <c r="D803">
        <v>14.8784840938972</v>
      </c>
      <c r="E803">
        <v>15.838915798779199</v>
      </c>
      <c r="F803">
        <v>0.32688610001722701</v>
      </c>
      <c r="G803">
        <v>0.82139539714294596</v>
      </c>
      <c r="H803">
        <v>11.0123456790123</v>
      </c>
      <c r="I803">
        <v>5.8195488721804498</v>
      </c>
    </row>
    <row r="804" spans="1:9" x14ac:dyDescent="0.25">
      <c r="A804">
        <v>802</v>
      </c>
      <c r="B804">
        <v>93.655319148936101</v>
      </c>
      <c r="C804">
        <v>152.075187969924</v>
      </c>
      <c r="D804">
        <v>16.454503901880699</v>
      </c>
      <c r="E804">
        <v>11.4804775298346</v>
      </c>
      <c r="F804">
        <v>0.50972222898582298</v>
      </c>
      <c r="G804">
        <v>0.88491158835593298</v>
      </c>
      <c r="H804">
        <v>12.101754385964901</v>
      </c>
      <c r="I804">
        <v>7.1856258924321699</v>
      </c>
    </row>
    <row r="805" spans="1:9" x14ac:dyDescent="0.25">
      <c r="A805">
        <v>803</v>
      </c>
      <c r="B805">
        <v>59.305209097578803</v>
      </c>
      <c r="C805">
        <v>188.52715171683499</v>
      </c>
      <c r="D805">
        <v>13.802241064837601</v>
      </c>
      <c r="E805">
        <v>5.6091886640484301</v>
      </c>
      <c r="F805">
        <v>0.335977278811392</v>
      </c>
      <c r="G805">
        <v>0.95687580647598802</v>
      </c>
      <c r="H805">
        <v>15.3565426170468</v>
      </c>
      <c r="I805">
        <v>2.8138067061143901</v>
      </c>
    </row>
    <row r="806" spans="1:9" x14ac:dyDescent="0.25">
      <c r="A806">
        <v>804</v>
      </c>
      <c r="B806">
        <v>52.695528560351498</v>
      </c>
      <c r="C806">
        <v>117.742684626103</v>
      </c>
      <c r="D806">
        <v>12.740093609370399</v>
      </c>
      <c r="E806">
        <v>11.5453717789267</v>
      </c>
      <c r="F806">
        <v>0.34260393210805101</v>
      </c>
      <c r="G806">
        <v>0.89016816729877601</v>
      </c>
      <c r="H806">
        <v>10.0981481481481</v>
      </c>
      <c r="I806">
        <v>4.4681050656660402</v>
      </c>
    </row>
    <row r="807" spans="1:9" x14ac:dyDescent="0.25">
      <c r="A807">
        <v>805</v>
      </c>
      <c r="B807">
        <v>74.388835418671803</v>
      </c>
      <c r="C807">
        <v>155.545843689588</v>
      </c>
      <c r="D807">
        <v>15.7251898225205</v>
      </c>
      <c r="E807">
        <v>7.5583642716713202</v>
      </c>
      <c r="F807">
        <v>0.47241621084372698</v>
      </c>
      <c r="G807">
        <v>0.92855643347539296</v>
      </c>
      <c r="H807">
        <v>10.323741007194201</v>
      </c>
      <c r="I807">
        <v>3.4087665647298602</v>
      </c>
    </row>
    <row r="808" spans="1:9" x14ac:dyDescent="0.25">
      <c r="A808">
        <v>806</v>
      </c>
      <c r="B808">
        <v>63.769593003699903</v>
      </c>
      <c r="C808">
        <v>149.85407083716601</v>
      </c>
      <c r="D808">
        <v>11.566551913935999</v>
      </c>
      <c r="E808">
        <v>7.7295283816842097</v>
      </c>
      <c r="F808">
        <v>0.38754044757346701</v>
      </c>
      <c r="G808">
        <v>0.95017681357302997</v>
      </c>
      <c r="H808">
        <v>11.382151029748201</v>
      </c>
      <c r="I808">
        <v>3.8059036480089099</v>
      </c>
    </row>
    <row r="809" spans="1:9" x14ac:dyDescent="0.25">
      <c r="A809">
        <v>807</v>
      </c>
      <c r="B809">
        <v>71.730455635491595</v>
      </c>
      <c r="C809">
        <v>189.518455273873</v>
      </c>
      <c r="D809">
        <v>13.356978723039999</v>
      </c>
      <c r="E809">
        <v>4.7142525044753096</v>
      </c>
      <c r="F809">
        <v>0.42925003486206098</v>
      </c>
      <c r="G809">
        <v>0.94790895731990499</v>
      </c>
      <c r="H809">
        <v>15.7590361445783</v>
      </c>
      <c r="I809">
        <v>2.9281355932203299</v>
      </c>
    </row>
    <row r="810" spans="1:9" x14ac:dyDescent="0.25">
      <c r="A810">
        <v>808</v>
      </c>
      <c r="B810">
        <v>76.969918699186906</v>
      </c>
      <c r="C810">
        <v>151.21648228965699</v>
      </c>
      <c r="D810">
        <v>16.616254334941701</v>
      </c>
      <c r="E810">
        <v>4.2584146735534496</v>
      </c>
      <c r="F810">
        <v>0.42547763354059498</v>
      </c>
      <c r="G810">
        <v>0.94883637952117394</v>
      </c>
      <c r="H810">
        <v>13.443896424167599</v>
      </c>
      <c r="I810">
        <v>3.4193880174852098</v>
      </c>
    </row>
    <row r="811" spans="1:9" x14ac:dyDescent="0.25">
      <c r="A811">
        <v>809</v>
      </c>
      <c r="B811">
        <v>64.566268125158999</v>
      </c>
      <c r="C811">
        <v>184.23882113821099</v>
      </c>
      <c r="D811">
        <v>12.533988258006399</v>
      </c>
      <c r="E811">
        <v>21.2493633819637</v>
      </c>
      <c r="F811">
        <v>0.365797315933863</v>
      </c>
      <c r="G811">
        <v>0.86642309784770399</v>
      </c>
      <c r="H811">
        <v>14.585601404741</v>
      </c>
      <c r="I811">
        <v>8.4885654885654809</v>
      </c>
    </row>
    <row r="812" spans="1:9" x14ac:dyDescent="0.25">
      <c r="A812">
        <v>810</v>
      </c>
      <c r="B812">
        <v>60.054121565362102</v>
      </c>
      <c r="C812">
        <v>139.52377670572</v>
      </c>
      <c r="D812">
        <v>13.25734779998</v>
      </c>
      <c r="E812">
        <v>4.4689317054884796</v>
      </c>
      <c r="F812">
        <v>0.377188830358822</v>
      </c>
      <c r="G812">
        <v>0.92531843757082599</v>
      </c>
      <c r="H812">
        <v>13.6822308690012</v>
      </c>
      <c r="I812">
        <v>3.6720067453625602</v>
      </c>
    </row>
    <row r="813" spans="1:9" x14ac:dyDescent="0.25">
      <c r="A813">
        <v>811</v>
      </c>
      <c r="B813">
        <v>55.196282121377799</v>
      </c>
      <c r="C813">
        <v>166.768937468225</v>
      </c>
      <c r="D813">
        <v>14.322622867915101</v>
      </c>
      <c r="E813">
        <v>12.452726716825399</v>
      </c>
      <c r="F813">
        <v>0.35107977126100998</v>
      </c>
      <c r="G813">
        <v>0.90398791463330896</v>
      </c>
      <c r="H813">
        <v>12.966666666666599</v>
      </c>
      <c r="I813">
        <v>6.1164619164619101</v>
      </c>
    </row>
    <row r="814" spans="1:9" x14ac:dyDescent="0.25">
      <c r="A814">
        <v>812</v>
      </c>
      <c r="B814">
        <v>56.385321100917402</v>
      </c>
      <c r="C814">
        <v>164.263559616051</v>
      </c>
      <c r="D814">
        <v>15.517210203181801</v>
      </c>
      <c r="E814">
        <v>5.8767294144364701</v>
      </c>
      <c r="F814">
        <v>0.360089839185884</v>
      </c>
      <c r="G814">
        <v>0.92361009399470295</v>
      </c>
      <c r="H814">
        <v>12.486381322957101</v>
      </c>
      <c r="I814">
        <v>3.22523700555737</v>
      </c>
    </row>
    <row r="815" spans="1:9" x14ac:dyDescent="0.25">
      <c r="A815">
        <v>813</v>
      </c>
      <c r="B815">
        <v>85.457939914163006</v>
      </c>
      <c r="C815">
        <v>208.00354550059001</v>
      </c>
      <c r="D815">
        <v>17.727677471844501</v>
      </c>
      <c r="E815">
        <v>5.4243982922941596</v>
      </c>
      <c r="F815">
        <v>0.50030075402920804</v>
      </c>
      <c r="G815">
        <v>0.96199760987245297</v>
      </c>
      <c r="H815">
        <v>11.605392156862701</v>
      </c>
      <c r="I815">
        <v>2.9638047138047101</v>
      </c>
    </row>
    <row r="816" spans="1:9" x14ac:dyDescent="0.25">
      <c r="A816">
        <v>814</v>
      </c>
      <c r="B816">
        <v>93.836510962821706</v>
      </c>
      <c r="C816">
        <v>170.995041790621</v>
      </c>
      <c r="D816">
        <v>17.803943973206302</v>
      </c>
      <c r="E816">
        <v>6.8394954210651697</v>
      </c>
      <c r="F816">
        <v>0.493299661149595</v>
      </c>
      <c r="G816">
        <v>0.94166689556010197</v>
      </c>
      <c r="H816">
        <v>9.8594674556212993</v>
      </c>
      <c r="I816">
        <v>3.72456479690522</v>
      </c>
    </row>
    <row r="817" spans="1:9" x14ac:dyDescent="0.25">
      <c r="A817">
        <v>815</v>
      </c>
      <c r="B817">
        <v>86.149525156597207</v>
      </c>
      <c r="C817">
        <v>176.12351731772799</v>
      </c>
      <c r="D817">
        <v>8.1365065111834198</v>
      </c>
      <c r="E817">
        <v>7.0105604010393296</v>
      </c>
      <c r="F817">
        <v>0.57857839813485601</v>
      </c>
      <c r="G817">
        <v>0.93448143066250999</v>
      </c>
      <c r="H817">
        <v>4.3878835562549101</v>
      </c>
      <c r="I817">
        <v>3.2858309514087298</v>
      </c>
    </row>
    <row r="818" spans="1:9" x14ac:dyDescent="0.25">
      <c r="A818">
        <v>816</v>
      </c>
      <c r="B818">
        <v>92.274174821695098</v>
      </c>
      <c r="C818">
        <v>122.685518852185</v>
      </c>
      <c r="D818">
        <v>8.8095888308709398</v>
      </c>
      <c r="E818">
        <v>7.3402256608463397</v>
      </c>
      <c r="F818">
        <v>0.62173546490576004</v>
      </c>
      <c r="G818">
        <v>0.89217602993529899</v>
      </c>
      <c r="H818">
        <v>4.3448735019973297</v>
      </c>
      <c r="I818">
        <v>4.3666806195060603</v>
      </c>
    </row>
    <row r="819" spans="1:9" x14ac:dyDescent="0.25">
      <c r="A819">
        <v>817</v>
      </c>
      <c r="B819">
        <v>89.172685489166099</v>
      </c>
      <c r="C819">
        <v>128.37307861220901</v>
      </c>
      <c r="D819">
        <v>9.0781455884583409</v>
      </c>
      <c r="E819">
        <v>3.6834011296396501</v>
      </c>
      <c r="F819">
        <v>0.59956117803292397</v>
      </c>
      <c r="G819">
        <v>0.95318929077690295</v>
      </c>
      <c r="H819">
        <v>5.8592508513053296</v>
      </c>
      <c r="I819">
        <v>3.0823598130841101</v>
      </c>
    </row>
    <row r="820" spans="1:9" x14ac:dyDescent="0.25">
      <c r="A820">
        <v>818</v>
      </c>
      <c r="B820">
        <v>78.692107545533304</v>
      </c>
      <c r="C820">
        <v>170.521219469946</v>
      </c>
      <c r="D820">
        <v>9.5432415330472598</v>
      </c>
      <c r="E820">
        <v>4.3349827316921496</v>
      </c>
      <c r="F820">
        <v>0.58007592334814595</v>
      </c>
      <c r="G820">
        <v>0.94909766232120496</v>
      </c>
      <c r="H820">
        <v>4.2996491228070104</v>
      </c>
      <c r="I820">
        <v>3.3047636564281699</v>
      </c>
    </row>
    <row r="821" spans="1:9" x14ac:dyDescent="0.25">
      <c r="A821">
        <v>819</v>
      </c>
      <c r="B821">
        <v>60.483245149911802</v>
      </c>
      <c r="C821">
        <v>148.49032951289399</v>
      </c>
      <c r="D821">
        <v>14.379131387234899</v>
      </c>
      <c r="E821">
        <v>2.7397289456484</v>
      </c>
      <c r="F821">
        <v>0.34701335841608799</v>
      </c>
      <c r="G821">
        <v>0.97157622323137205</v>
      </c>
      <c r="H821">
        <v>14.6320754716981</v>
      </c>
      <c r="I821">
        <v>2.6142309033833202</v>
      </c>
    </row>
    <row r="822" spans="1:9" x14ac:dyDescent="0.25">
      <c r="A822">
        <v>820</v>
      </c>
      <c r="B822">
        <v>74.136077481840104</v>
      </c>
      <c r="C822">
        <v>204.63522702347001</v>
      </c>
      <c r="D822">
        <v>15.599508936016001</v>
      </c>
      <c r="E822">
        <v>2.5791435118402801</v>
      </c>
      <c r="F822">
        <v>0.42748464185729002</v>
      </c>
      <c r="G822">
        <v>0.96981486204049305</v>
      </c>
      <c r="H822">
        <v>15.964577656675701</v>
      </c>
      <c r="I822">
        <v>2.26472374013357</v>
      </c>
    </row>
    <row r="823" spans="1:9" x14ac:dyDescent="0.25">
      <c r="A823">
        <v>821</v>
      </c>
      <c r="B823">
        <v>63.476473081814298</v>
      </c>
      <c r="C823">
        <v>139.60619803476899</v>
      </c>
      <c r="D823">
        <v>18.401098952751202</v>
      </c>
      <c r="E823">
        <v>15.3130554364497</v>
      </c>
      <c r="F823">
        <v>0.37332057248476702</v>
      </c>
      <c r="G823">
        <v>0.72201328155227995</v>
      </c>
      <c r="H823">
        <v>13.103225806451601</v>
      </c>
      <c r="I823">
        <v>5.13669064748201</v>
      </c>
    </row>
    <row r="824" spans="1:9" x14ac:dyDescent="0.25">
      <c r="A824">
        <v>822</v>
      </c>
      <c r="B824">
        <v>60.481971153846096</v>
      </c>
      <c r="C824">
        <v>169.43463709148099</v>
      </c>
      <c r="D824">
        <v>15.471504885506199</v>
      </c>
      <c r="E824">
        <v>4.1581354556408296</v>
      </c>
      <c r="F824">
        <v>0.35334601919536002</v>
      </c>
      <c r="G824">
        <v>0.964437746555318</v>
      </c>
      <c r="H824">
        <v>15.4016393442622</v>
      </c>
      <c r="I824">
        <v>2.7786792452830098</v>
      </c>
    </row>
    <row r="825" spans="1:9" x14ac:dyDescent="0.25">
      <c r="A825">
        <v>823</v>
      </c>
      <c r="B825">
        <v>78.676883780332005</v>
      </c>
      <c r="C825">
        <v>175.35314945956</v>
      </c>
      <c r="D825">
        <v>14.3554249959851</v>
      </c>
      <c r="E825">
        <v>11.5327870599977</v>
      </c>
      <c r="F825">
        <v>0.44930780240240797</v>
      </c>
      <c r="G825">
        <v>0.904337429893736</v>
      </c>
      <c r="H825">
        <v>14.5305084745762</v>
      </c>
      <c r="I825">
        <v>4.8259803921568603</v>
      </c>
    </row>
    <row r="826" spans="1:9" x14ac:dyDescent="0.25">
      <c r="A826">
        <v>824</v>
      </c>
      <c r="B826">
        <v>80.3222958057395</v>
      </c>
      <c r="C826">
        <v>122.944401041666</v>
      </c>
      <c r="D826">
        <v>13.602967213997101</v>
      </c>
      <c r="E826">
        <v>4.0384425377652997</v>
      </c>
      <c r="F826">
        <v>0.44502693116724101</v>
      </c>
      <c r="G826">
        <v>0.95104061561155695</v>
      </c>
      <c r="H826">
        <v>13.6862442040185</v>
      </c>
      <c r="I826">
        <v>3.3486461819288098</v>
      </c>
    </row>
    <row r="827" spans="1:9" x14ac:dyDescent="0.25">
      <c r="A827">
        <v>825</v>
      </c>
      <c r="B827">
        <v>84.323257248611895</v>
      </c>
      <c r="C827">
        <v>160.229581813078</v>
      </c>
      <c r="D827">
        <v>13.604726951908299</v>
      </c>
      <c r="E827">
        <v>20.974519123195901</v>
      </c>
      <c r="F827">
        <v>0.45729499575958499</v>
      </c>
      <c r="G827">
        <v>0.83573804760663495</v>
      </c>
      <c r="H827">
        <v>10.2618025751072</v>
      </c>
      <c r="I827">
        <v>7.7975757575757498</v>
      </c>
    </row>
    <row r="828" spans="1:9" x14ac:dyDescent="0.25">
      <c r="A828">
        <v>826</v>
      </c>
      <c r="B828">
        <v>103.41149328858999</v>
      </c>
      <c r="C828">
        <v>110.75543624161</v>
      </c>
      <c r="D828">
        <v>12.3620462180119</v>
      </c>
      <c r="E828">
        <v>3.9290418394484101</v>
      </c>
      <c r="F828">
        <v>0.516295132317656</v>
      </c>
      <c r="G828">
        <v>0.91835613821595696</v>
      </c>
      <c r="H828">
        <v>12.0065445026178</v>
      </c>
      <c r="I828">
        <v>3.3045580110497199</v>
      </c>
    </row>
    <row r="829" spans="1:9" x14ac:dyDescent="0.25">
      <c r="A829">
        <v>827</v>
      </c>
      <c r="B829">
        <v>80.052860696517399</v>
      </c>
      <c r="C829">
        <v>165.66638370118801</v>
      </c>
      <c r="D829">
        <v>18.467810284168401</v>
      </c>
      <c r="E829">
        <v>4.56887387485716</v>
      </c>
      <c r="F829">
        <v>0.46014196303184501</v>
      </c>
      <c r="G829">
        <v>0.94042829170918496</v>
      </c>
      <c r="H829">
        <v>11.090163934426201</v>
      </c>
      <c r="I829">
        <v>4.3254076086956497</v>
      </c>
    </row>
    <row r="830" spans="1:9" x14ac:dyDescent="0.25">
      <c r="A830">
        <v>828</v>
      </c>
      <c r="B830">
        <v>62.522988505747101</v>
      </c>
      <c r="C830">
        <v>142.66480206540399</v>
      </c>
      <c r="D830">
        <v>15.089149138376699</v>
      </c>
      <c r="E830">
        <v>4.2073199064950497</v>
      </c>
      <c r="F830">
        <v>0.40409731591748399</v>
      </c>
      <c r="G830">
        <v>0.94616876335289701</v>
      </c>
      <c r="H830">
        <v>10.6858552631578</v>
      </c>
      <c r="I830">
        <v>3.44952145723988</v>
      </c>
    </row>
    <row r="831" spans="1:9" x14ac:dyDescent="0.25">
      <c r="A831">
        <v>829</v>
      </c>
      <c r="B831">
        <v>70.947820748925693</v>
      </c>
      <c r="C831">
        <v>156.22805171376999</v>
      </c>
      <c r="D831">
        <v>17.091681511660699</v>
      </c>
      <c r="E831">
        <v>6.5467127336770696</v>
      </c>
      <c r="F831">
        <v>0.47991546248655298</v>
      </c>
      <c r="G831">
        <v>0.92538207222157398</v>
      </c>
      <c r="H831">
        <v>9.6880415944540701</v>
      </c>
      <c r="I831">
        <v>3.5776785714285699</v>
      </c>
    </row>
    <row r="832" spans="1:9" x14ac:dyDescent="0.25">
      <c r="A832">
        <v>830</v>
      </c>
      <c r="B832">
        <v>48.405130473241897</v>
      </c>
      <c r="C832">
        <v>166.384116693679</v>
      </c>
      <c r="D832">
        <v>16.186317061386202</v>
      </c>
      <c r="E832">
        <v>23.663119323454399</v>
      </c>
      <c r="F832">
        <v>0.27286219392375599</v>
      </c>
      <c r="G832">
        <v>0.86230014258762899</v>
      </c>
      <c r="H832">
        <v>19.968</v>
      </c>
      <c r="I832">
        <v>5.30578512396694</v>
      </c>
    </row>
    <row r="833" spans="1:9" x14ac:dyDescent="0.25">
      <c r="A833">
        <v>831</v>
      </c>
      <c r="B833">
        <v>50.026829268292602</v>
      </c>
      <c r="C833">
        <v>148.057961504811</v>
      </c>
      <c r="D833">
        <v>15.249782475701601</v>
      </c>
      <c r="E833">
        <v>8.2735075649986207</v>
      </c>
      <c r="F833">
        <v>0.29231566761456401</v>
      </c>
      <c r="G833">
        <v>0.90563503047120197</v>
      </c>
      <c r="H833">
        <v>21.9915492957746</v>
      </c>
      <c r="I833">
        <v>4.0883429168844696</v>
      </c>
    </row>
    <row r="834" spans="1:9" x14ac:dyDescent="0.25">
      <c r="A834">
        <v>832</v>
      </c>
      <c r="B834">
        <v>50.296475132786</v>
      </c>
      <c r="C834">
        <v>154.96347968814101</v>
      </c>
      <c r="D834">
        <v>15.563175784415099</v>
      </c>
      <c r="E834">
        <v>6.5414019667369399</v>
      </c>
      <c r="F834">
        <v>0.29524695384780603</v>
      </c>
      <c r="G834">
        <v>0.89024232920775404</v>
      </c>
      <c r="H834">
        <v>21.2779329608938</v>
      </c>
      <c r="I834">
        <v>3.9015733626051898</v>
      </c>
    </row>
    <row r="835" spans="1:9" x14ac:dyDescent="0.25">
      <c r="A835">
        <v>833</v>
      </c>
      <c r="B835">
        <v>55.271604938271601</v>
      </c>
      <c r="C835">
        <v>159.87210992204999</v>
      </c>
      <c r="D835">
        <v>13.971852078754299</v>
      </c>
      <c r="E835">
        <v>9.6240892825092601</v>
      </c>
      <c r="F835">
        <v>0.31356403531140598</v>
      </c>
      <c r="G835">
        <v>0.89687208797843099</v>
      </c>
      <c r="H835">
        <v>22.602673147023001</v>
      </c>
      <c r="I835">
        <v>4.5197274031563799</v>
      </c>
    </row>
    <row r="836" spans="1:9" x14ac:dyDescent="0.25">
      <c r="A836">
        <v>834</v>
      </c>
      <c r="B836">
        <v>68.878995433789896</v>
      </c>
      <c r="C836">
        <v>157.100205399061</v>
      </c>
      <c r="D836">
        <v>17.489917954097798</v>
      </c>
      <c r="E836">
        <v>3.1250718234103299</v>
      </c>
      <c r="F836">
        <v>0.37533377308016302</v>
      </c>
      <c r="G836">
        <v>0.96078744769316404</v>
      </c>
      <c r="H836">
        <v>18.8875661375661</v>
      </c>
      <c r="I836">
        <v>2.7060372771474799</v>
      </c>
    </row>
    <row r="837" spans="1:9" x14ac:dyDescent="0.25">
      <c r="A837">
        <v>835</v>
      </c>
      <c r="B837">
        <v>92.349449497367104</v>
      </c>
      <c r="C837">
        <v>156.69150488160699</v>
      </c>
      <c r="D837">
        <v>13.865815641427901</v>
      </c>
      <c r="E837">
        <v>6.3114908834587302</v>
      </c>
      <c r="F837">
        <v>0.48028262038768299</v>
      </c>
      <c r="G837">
        <v>0.92850324993345401</v>
      </c>
      <c r="H837">
        <v>15.6362416107382</v>
      </c>
      <c r="I837">
        <v>3.2451704545454501</v>
      </c>
    </row>
    <row r="838" spans="1:9" x14ac:dyDescent="0.25">
      <c r="A838">
        <v>836</v>
      </c>
      <c r="B838">
        <v>76.852131438721102</v>
      </c>
      <c r="C838">
        <v>188.39453386988501</v>
      </c>
      <c r="D838">
        <v>16.925022199442999</v>
      </c>
      <c r="E838">
        <v>5.1371639081117397</v>
      </c>
      <c r="F838">
        <v>0.40576558762813703</v>
      </c>
      <c r="G838">
        <v>0.95467427064377997</v>
      </c>
      <c r="H838">
        <v>16.444285714285702</v>
      </c>
      <c r="I838">
        <v>2.7829457364341001</v>
      </c>
    </row>
    <row r="839" spans="1:9" x14ac:dyDescent="0.25">
      <c r="A839">
        <v>837</v>
      </c>
      <c r="B839">
        <v>98.272839506172801</v>
      </c>
      <c r="C839">
        <v>146.43222432079</v>
      </c>
      <c r="D839">
        <v>13.9859145399023</v>
      </c>
      <c r="E839">
        <v>10.0815153048549</v>
      </c>
      <c r="F839">
        <v>0.52122613914823102</v>
      </c>
      <c r="G839">
        <v>0.91101661996094896</v>
      </c>
      <c r="H839">
        <v>13.341494845360801</v>
      </c>
      <c r="I839">
        <v>4.6069570871261298</v>
      </c>
    </row>
    <row r="840" spans="1:9" x14ac:dyDescent="0.25">
      <c r="A840">
        <v>838</v>
      </c>
      <c r="B840">
        <v>77.941176470588204</v>
      </c>
      <c r="C840">
        <v>136.38923061409699</v>
      </c>
      <c r="D840">
        <v>20.760265442434701</v>
      </c>
      <c r="E840">
        <v>4.48192868824579</v>
      </c>
      <c r="F840">
        <v>0.41881424011202001</v>
      </c>
      <c r="G840">
        <v>0.937557535359683</v>
      </c>
      <c r="H840">
        <v>19.099056603773501</v>
      </c>
      <c r="I840">
        <v>3.1426076833527299</v>
      </c>
    </row>
    <row r="841" spans="1:9" x14ac:dyDescent="0.25">
      <c r="A841">
        <v>839</v>
      </c>
      <c r="B841">
        <v>64.799459459459399</v>
      </c>
      <c r="C841">
        <v>170.633883620185</v>
      </c>
      <c r="D841">
        <v>15.483008986478801</v>
      </c>
      <c r="E841">
        <v>3.38166842126178</v>
      </c>
      <c r="F841">
        <v>0.359943792551216</v>
      </c>
      <c r="G841">
        <v>0.94829298173197896</v>
      </c>
      <c r="H841">
        <v>14.193092621664</v>
      </c>
      <c r="I841">
        <v>2.6719893546240798</v>
      </c>
    </row>
    <row r="842" spans="1:9" x14ac:dyDescent="0.25">
      <c r="A842">
        <v>840</v>
      </c>
      <c r="B842">
        <v>66.562239703840802</v>
      </c>
      <c r="C842">
        <v>129.76756834120499</v>
      </c>
      <c r="D842">
        <v>21.0684949681281</v>
      </c>
      <c r="E842">
        <v>6.1749519535121298</v>
      </c>
      <c r="F842">
        <v>0.38559868492964999</v>
      </c>
      <c r="G842">
        <v>0.907074426770628</v>
      </c>
      <c r="H842">
        <v>11.9649595687331</v>
      </c>
      <c r="I842">
        <v>4.4702823179791897</v>
      </c>
    </row>
    <row r="843" spans="1:9" x14ac:dyDescent="0.25">
      <c r="A843">
        <v>841</v>
      </c>
      <c r="B843">
        <v>61.451484271156403</v>
      </c>
      <c r="C843">
        <v>175.269625246548</v>
      </c>
      <c r="D843">
        <v>16.911258614730201</v>
      </c>
      <c r="E843">
        <v>4.8879439958435098</v>
      </c>
      <c r="F843">
        <v>0.357185958641137</v>
      </c>
      <c r="G843">
        <v>0.93013518952458896</v>
      </c>
      <c r="H843">
        <v>12.4872483221476</v>
      </c>
      <c r="I843">
        <v>3.5894909688013099</v>
      </c>
    </row>
    <row r="844" spans="1:9" x14ac:dyDescent="0.25">
      <c r="A844">
        <v>842</v>
      </c>
      <c r="B844">
        <v>94.9885024432308</v>
      </c>
      <c r="C844">
        <v>174.88715878508199</v>
      </c>
      <c r="D844">
        <v>12.448312683824</v>
      </c>
      <c r="E844">
        <v>5.9018754831768598</v>
      </c>
      <c r="F844">
        <v>0.580325082987731</v>
      </c>
      <c r="G844">
        <v>0.95083481496755495</v>
      </c>
      <c r="H844">
        <v>8.74657534246575</v>
      </c>
      <c r="I844">
        <v>3.1435022579026501</v>
      </c>
    </row>
    <row r="845" spans="1:9" x14ac:dyDescent="0.25">
      <c r="A845">
        <v>843</v>
      </c>
      <c r="B845">
        <v>76.093073593073598</v>
      </c>
      <c r="C845">
        <v>161.33682556312201</v>
      </c>
      <c r="D845">
        <v>18.455310351316601</v>
      </c>
      <c r="E845">
        <v>5.7000464631427903</v>
      </c>
      <c r="F845">
        <v>0.41385726148268998</v>
      </c>
      <c r="G845">
        <v>0.94491345597020304</v>
      </c>
      <c r="H845">
        <v>13.894568690095801</v>
      </c>
      <c r="I845">
        <v>4.1923159939563996</v>
      </c>
    </row>
    <row r="846" spans="1:9" x14ac:dyDescent="0.25">
      <c r="A846">
        <v>844</v>
      </c>
      <c r="B846">
        <v>66.2027972027972</v>
      </c>
      <c r="C846">
        <v>188.9605380367</v>
      </c>
      <c r="D846">
        <v>15.394551781674499</v>
      </c>
      <c r="E846">
        <v>3.6616852085813001</v>
      </c>
      <c r="F846">
        <v>0.36431070786882003</v>
      </c>
      <c r="G846">
        <v>0.96402863414051398</v>
      </c>
      <c r="H846">
        <v>17.3808823529411</v>
      </c>
      <c r="I846">
        <v>2.4595588235294099</v>
      </c>
    </row>
    <row r="847" spans="1:9" x14ac:dyDescent="0.25">
      <c r="A847">
        <v>845</v>
      </c>
      <c r="B847">
        <v>71.328977016674102</v>
      </c>
      <c r="C847">
        <v>154.36304104775499</v>
      </c>
      <c r="D847">
        <v>15.7926778485088</v>
      </c>
      <c r="E847">
        <v>8.8338566928261795</v>
      </c>
      <c r="F847">
        <v>0.39284075954178599</v>
      </c>
      <c r="G847">
        <v>0.93490505491828402</v>
      </c>
      <c r="H847">
        <v>15.8577348066298</v>
      </c>
      <c r="I847">
        <v>4.5273809523809501</v>
      </c>
    </row>
    <row r="848" spans="1:9" x14ac:dyDescent="0.25">
      <c r="A848">
        <v>846</v>
      </c>
      <c r="B848">
        <v>59.1426256077795</v>
      </c>
      <c r="C848">
        <v>181.05737704917999</v>
      </c>
      <c r="D848">
        <v>15.025475338622799</v>
      </c>
      <c r="E848">
        <v>3.8537327684927898</v>
      </c>
      <c r="F848">
        <v>0.33697606980383499</v>
      </c>
      <c r="G848">
        <v>0.95372553325133602</v>
      </c>
      <c r="H848">
        <v>17.918781725888302</v>
      </c>
      <c r="I848">
        <v>2.6417471650566902</v>
      </c>
    </row>
    <row r="849" spans="1:9" x14ac:dyDescent="0.25">
      <c r="A849">
        <v>847</v>
      </c>
      <c r="B849">
        <v>49.2709739633558</v>
      </c>
      <c r="C849">
        <v>180.94632559515</v>
      </c>
      <c r="D849">
        <v>13.370539165132501</v>
      </c>
      <c r="E849">
        <v>3.64358253033142</v>
      </c>
      <c r="F849">
        <v>0.30725570692224102</v>
      </c>
      <c r="G849">
        <v>0.95941091935814504</v>
      </c>
      <c r="H849">
        <v>17.050561797752799</v>
      </c>
      <c r="I849">
        <v>2.8394531249999999</v>
      </c>
    </row>
    <row r="850" spans="1:9" x14ac:dyDescent="0.25">
      <c r="A850">
        <v>848</v>
      </c>
      <c r="B850">
        <v>51.457824639289598</v>
      </c>
      <c r="C850">
        <v>188.112362301101</v>
      </c>
      <c r="D850">
        <v>14.7346356079738</v>
      </c>
      <c r="E850">
        <v>4.1816591350926497</v>
      </c>
      <c r="F850">
        <v>0.33263286531855202</v>
      </c>
      <c r="G850">
        <v>0.95038734372273304</v>
      </c>
      <c r="H850">
        <v>13.2224</v>
      </c>
      <c r="I850">
        <v>2.7031677747360101</v>
      </c>
    </row>
    <row r="851" spans="1:9" x14ac:dyDescent="0.25">
      <c r="A851">
        <v>849</v>
      </c>
      <c r="B851">
        <v>56.964222873900198</v>
      </c>
      <c r="C851">
        <v>202.93300747556</v>
      </c>
      <c r="D851">
        <v>14.238867495809799</v>
      </c>
      <c r="E851">
        <v>4.3909831920964599</v>
      </c>
      <c r="F851">
        <v>0.35057701048087297</v>
      </c>
      <c r="G851">
        <v>0.96534244364968003</v>
      </c>
      <c r="H851">
        <v>9.0218037661050499</v>
      </c>
      <c r="I851">
        <v>2.5877227722772198</v>
      </c>
    </row>
    <row r="852" spans="1:9" x14ac:dyDescent="0.25">
      <c r="A852">
        <v>850</v>
      </c>
      <c r="B852">
        <v>56.7083237260779</v>
      </c>
      <c r="C852">
        <v>150.787579802669</v>
      </c>
      <c r="D852">
        <v>12.7177372784389</v>
      </c>
      <c r="E852">
        <v>6.0976886960074301</v>
      </c>
      <c r="F852">
        <v>0.35028746015151502</v>
      </c>
      <c r="G852">
        <v>0.94474543750926598</v>
      </c>
      <c r="H852">
        <v>8.9371474617244093</v>
      </c>
      <c r="I852">
        <v>3.21906976744186</v>
      </c>
    </row>
    <row r="853" spans="1:9" x14ac:dyDescent="0.25">
      <c r="A853">
        <v>851</v>
      </c>
      <c r="B853">
        <v>49.631578947368403</v>
      </c>
      <c r="C853">
        <v>150.10065327849</v>
      </c>
      <c r="D853">
        <v>13.186659586258999</v>
      </c>
      <c r="E853">
        <v>17.819552330356899</v>
      </c>
      <c r="F853">
        <v>0.31312261967951499</v>
      </c>
      <c r="G853">
        <v>0.83851840832052205</v>
      </c>
      <c r="H853">
        <v>9.16650148662041</v>
      </c>
      <c r="I853">
        <v>11.6580882352941</v>
      </c>
    </row>
    <row r="854" spans="1:9" x14ac:dyDescent="0.25">
      <c r="A854">
        <v>852</v>
      </c>
      <c r="B854">
        <v>49.074543311726501</v>
      </c>
      <c r="C854">
        <v>147.78858255918399</v>
      </c>
      <c r="D854">
        <v>11.9301658398306</v>
      </c>
      <c r="E854">
        <v>7.9612645723968098</v>
      </c>
      <c r="F854">
        <v>0.29898831498502199</v>
      </c>
      <c r="G854">
        <v>0.836662178043861</v>
      </c>
      <c r="H854">
        <v>11.9232303090727</v>
      </c>
      <c r="I854">
        <v>3.8531278331822301</v>
      </c>
    </row>
    <row r="855" spans="1:9" x14ac:dyDescent="0.25">
      <c r="A855">
        <v>853</v>
      </c>
      <c r="B855">
        <v>55.3836003770028</v>
      </c>
      <c r="C855">
        <v>161.84079023823301</v>
      </c>
      <c r="D855">
        <v>15.513805876509201</v>
      </c>
      <c r="E855">
        <v>4.3983368393648101</v>
      </c>
      <c r="F855">
        <v>0.34141984233947498</v>
      </c>
      <c r="G855">
        <v>0.94468126119947704</v>
      </c>
      <c r="H855">
        <v>10.259418729817</v>
      </c>
      <c r="I855">
        <v>3.2555180472604501</v>
      </c>
    </row>
    <row r="856" spans="1:9" x14ac:dyDescent="0.25">
      <c r="A856">
        <v>854</v>
      </c>
      <c r="B856">
        <v>63.4166666666666</v>
      </c>
      <c r="C856">
        <v>144.12026480323601</v>
      </c>
      <c r="D856">
        <v>14.328982611201599</v>
      </c>
      <c r="E856">
        <v>4.0828885837062696</v>
      </c>
      <c r="F856">
        <v>0.39413624676131098</v>
      </c>
      <c r="G856">
        <v>0.87905588566715798</v>
      </c>
      <c r="H856">
        <v>17.096153846153801</v>
      </c>
      <c r="I856">
        <v>3.19269521410579</v>
      </c>
    </row>
    <row r="857" spans="1:9" x14ac:dyDescent="0.25">
      <c r="A857">
        <v>855</v>
      </c>
      <c r="B857">
        <v>59.082464454976297</v>
      </c>
      <c r="C857">
        <v>152.39598299369499</v>
      </c>
      <c r="D857">
        <v>13.240746588836201</v>
      </c>
      <c r="E857">
        <v>6.8018151929092401</v>
      </c>
      <c r="F857">
        <v>0.38559348619057898</v>
      </c>
      <c r="G857">
        <v>0.89119132956505598</v>
      </c>
      <c r="H857">
        <v>15.026462395543099</v>
      </c>
      <c r="I857">
        <v>4.9300754866904999</v>
      </c>
    </row>
    <row r="858" spans="1:9" x14ac:dyDescent="0.25">
      <c r="A858">
        <v>856</v>
      </c>
      <c r="B858">
        <v>64.542020046260603</v>
      </c>
      <c r="C858">
        <v>151.372540250447</v>
      </c>
      <c r="D858">
        <v>14.063381144362999</v>
      </c>
      <c r="E858">
        <v>5.2816332943073103</v>
      </c>
      <c r="F858">
        <v>0.42680428517595798</v>
      </c>
      <c r="G858">
        <v>0.90633940228951804</v>
      </c>
      <c r="H858">
        <v>12.6489104116222</v>
      </c>
      <c r="I858">
        <v>3.40907181856362</v>
      </c>
    </row>
    <row r="859" spans="1:9" x14ac:dyDescent="0.25">
      <c r="A859">
        <v>857</v>
      </c>
      <c r="B859">
        <v>56.259063444108698</v>
      </c>
      <c r="C859">
        <v>170.06238890863801</v>
      </c>
      <c r="D859">
        <v>14.709938201852401</v>
      </c>
      <c r="E859">
        <v>7.6599556316996198</v>
      </c>
      <c r="F859">
        <v>0.37566333312100503</v>
      </c>
      <c r="G859">
        <v>0.92043024524688299</v>
      </c>
      <c r="H859">
        <v>16.690978886756199</v>
      </c>
      <c r="I859">
        <v>3.5021665864227201</v>
      </c>
    </row>
    <row r="860" spans="1:9" x14ac:dyDescent="0.25">
      <c r="A860">
        <v>858</v>
      </c>
      <c r="B860">
        <v>99.882048331415405</v>
      </c>
      <c r="C860">
        <v>158.319012959346</v>
      </c>
      <c r="D860">
        <v>14.511826451780401</v>
      </c>
      <c r="E860">
        <v>4.70918388605965</v>
      </c>
      <c r="F860">
        <v>0.48765361510676503</v>
      </c>
      <c r="G860">
        <v>0.94168150545640295</v>
      </c>
      <c r="H860">
        <v>10.9161041465766</v>
      </c>
      <c r="I860">
        <v>3.3079291762894498</v>
      </c>
    </row>
    <row r="861" spans="1:9" x14ac:dyDescent="0.25">
      <c r="A861">
        <v>859</v>
      </c>
      <c r="B861">
        <v>81.409104088141405</v>
      </c>
      <c r="C861">
        <v>167.358505564387</v>
      </c>
      <c r="D861">
        <v>14.2550368439486</v>
      </c>
      <c r="E861">
        <v>10.491908230021901</v>
      </c>
      <c r="F861">
        <v>0.43327116893642997</v>
      </c>
      <c r="G861">
        <v>0.90130249900710802</v>
      </c>
      <c r="H861">
        <v>10.7302231237322</v>
      </c>
      <c r="I861">
        <v>4.4626631853785899</v>
      </c>
    </row>
    <row r="862" spans="1:9" x14ac:dyDescent="0.25">
      <c r="A862">
        <v>860</v>
      </c>
      <c r="B862">
        <v>70.034233048057899</v>
      </c>
      <c r="C862">
        <v>162.15676022748099</v>
      </c>
      <c r="D862">
        <v>13.3527918658695</v>
      </c>
      <c r="E862">
        <v>15.628363433323299</v>
      </c>
      <c r="F862">
        <v>0.39924328565705203</v>
      </c>
      <c r="G862">
        <v>0.86941484789013201</v>
      </c>
      <c r="H862">
        <v>15.1381381381381</v>
      </c>
      <c r="I862">
        <v>6.4537164962696796</v>
      </c>
    </row>
    <row r="863" spans="1:9" x14ac:dyDescent="0.25">
      <c r="A863">
        <v>861</v>
      </c>
      <c r="B863">
        <v>67.667357512953302</v>
      </c>
      <c r="C863">
        <v>170.20652173913001</v>
      </c>
      <c r="D863">
        <v>15.506649810776301</v>
      </c>
      <c r="E863">
        <v>8.5179116266274804</v>
      </c>
      <c r="F863">
        <v>0.38524295237936501</v>
      </c>
      <c r="G863">
        <v>0.89553438869781099</v>
      </c>
      <c r="H863">
        <v>15.048179871520301</v>
      </c>
      <c r="I863">
        <v>7.7064439140811398</v>
      </c>
    </row>
    <row r="864" spans="1:9" x14ac:dyDescent="0.25">
      <c r="A864">
        <v>862</v>
      </c>
      <c r="B864">
        <v>44.054919004346097</v>
      </c>
      <c r="C864">
        <v>182.12293144207999</v>
      </c>
      <c r="D864">
        <v>13.864777994963401</v>
      </c>
      <c r="E864">
        <v>3.7560017470223301</v>
      </c>
      <c r="F864">
        <v>0.28008474714523601</v>
      </c>
      <c r="G864">
        <v>0.95586945230635401</v>
      </c>
      <c r="H864">
        <v>16.2890528905289</v>
      </c>
      <c r="I864">
        <v>2.7567827592841998</v>
      </c>
    </row>
    <row r="865" spans="1:9" x14ac:dyDescent="0.25">
      <c r="A865">
        <v>863</v>
      </c>
      <c r="B865">
        <v>54.332751853467002</v>
      </c>
      <c r="C865">
        <v>175.65234508729799</v>
      </c>
      <c r="D865">
        <v>14.1865815966692</v>
      </c>
      <c r="E865">
        <v>10.9718206239542</v>
      </c>
      <c r="F865">
        <v>0.34856017660088101</v>
      </c>
      <c r="G865">
        <v>0.92056456957449095</v>
      </c>
      <c r="H865">
        <v>15.9183673469387</v>
      </c>
      <c r="I865">
        <v>5.0061208875286898</v>
      </c>
    </row>
    <row r="866" spans="1:9" x14ac:dyDescent="0.25">
      <c r="A866">
        <v>864</v>
      </c>
      <c r="B866">
        <v>51.398240469208197</v>
      </c>
      <c r="C866">
        <v>145.42698191933201</v>
      </c>
      <c r="D866">
        <v>12.8373217513867</v>
      </c>
      <c r="E866">
        <v>7.4763341547362101</v>
      </c>
      <c r="F866">
        <v>0.34943250802142201</v>
      </c>
      <c r="G866">
        <v>0.89223182066954498</v>
      </c>
      <c r="H866">
        <v>10.725690890480999</v>
      </c>
      <c r="I866">
        <v>4.5616087751371097</v>
      </c>
    </row>
    <row r="867" spans="1:9" x14ac:dyDescent="0.25">
      <c r="A867">
        <v>865</v>
      </c>
      <c r="B867">
        <v>87.747363981442405</v>
      </c>
      <c r="C867">
        <v>161.946053378762</v>
      </c>
      <c r="D867">
        <v>15.727107522316601</v>
      </c>
      <c r="E867">
        <v>16.353089983223999</v>
      </c>
      <c r="F867">
        <v>0.48123059564861198</v>
      </c>
      <c r="G867">
        <v>0.85527149469042096</v>
      </c>
      <c r="H867">
        <v>14.5057915057915</v>
      </c>
      <c r="I867">
        <v>8.3362521891418506</v>
      </c>
    </row>
    <row r="868" spans="1:9" x14ac:dyDescent="0.25">
      <c r="A868">
        <v>866</v>
      </c>
      <c r="B868">
        <v>69.691112716763001</v>
      </c>
      <c r="C868">
        <v>159.15823511004399</v>
      </c>
      <c r="D868">
        <v>15.0477071469496</v>
      </c>
      <c r="E868">
        <v>4.5467904233722098</v>
      </c>
      <c r="F868">
        <v>0.441051030017798</v>
      </c>
      <c r="G868">
        <v>0.87503612402828601</v>
      </c>
      <c r="H868">
        <v>11.1670033670033</v>
      </c>
      <c r="I868">
        <v>2.6988727858293</v>
      </c>
    </row>
    <row r="869" spans="1:9" x14ac:dyDescent="0.25">
      <c r="A869">
        <v>867</v>
      </c>
      <c r="B869">
        <v>72.5157017731254</v>
      </c>
      <c r="C869">
        <v>195.249542505406</v>
      </c>
      <c r="D869">
        <v>13.974135291677699</v>
      </c>
      <c r="E869">
        <v>3.1037536437995601</v>
      </c>
      <c r="F869">
        <v>0.44921057605833098</v>
      </c>
      <c r="G869">
        <v>0.96384745190168297</v>
      </c>
      <c r="H869">
        <v>10.132412672623801</v>
      </c>
      <c r="I869">
        <v>2.67976278724981</v>
      </c>
    </row>
    <row r="870" spans="1:9" x14ac:dyDescent="0.25">
      <c r="A870">
        <v>868</v>
      </c>
      <c r="B870">
        <v>57.370510875063196</v>
      </c>
      <c r="C870">
        <v>171.16047525943699</v>
      </c>
      <c r="D870">
        <v>13.751867501524</v>
      </c>
      <c r="E870">
        <v>8.4327047133764808</v>
      </c>
      <c r="F870">
        <v>0.36051777755081499</v>
      </c>
      <c r="G870">
        <v>0.90052093266658195</v>
      </c>
      <c r="H870">
        <v>13.0853448275862</v>
      </c>
      <c r="I870">
        <v>7.5926036385326503</v>
      </c>
    </row>
    <row r="871" spans="1:9" x14ac:dyDescent="0.25">
      <c r="A871">
        <v>869</v>
      </c>
      <c r="B871">
        <v>48.429507262888002</v>
      </c>
      <c r="C871">
        <v>171.61019764158701</v>
      </c>
      <c r="D871">
        <v>11.8144332297361</v>
      </c>
      <c r="E871">
        <v>4.5919011528389104</v>
      </c>
      <c r="F871">
        <v>0.302869235633554</v>
      </c>
      <c r="G871">
        <v>0.931985770831122</v>
      </c>
      <c r="H871">
        <v>12.6659979939819</v>
      </c>
      <c r="I871">
        <v>3.2027424094025401</v>
      </c>
    </row>
    <row r="872" spans="1:9" x14ac:dyDescent="0.25">
      <c r="A872">
        <v>870</v>
      </c>
      <c r="B872">
        <v>56.148285449490203</v>
      </c>
      <c r="C872">
        <v>182.10973084886101</v>
      </c>
      <c r="D872">
        <v>10.7702338545987</v>
      </c>
      <c r="E872">
        <v>4.6177571817467697</v>
      </c>
      <c r="F872">
        <v>0.34459392032960601</v>
      </c>
      <c r="G872">
        <v>0.95230526930938397</v>
      </c>
      <c r="H872">
        <v>10.4078498293515</v>
      </c>
      <c r="I872">
        <v>2.6729175752289498</v>
      </c>
    </row>
    <row r="873" spans="1:9" x14ac:dyDescent="0.25">
      <c r="A873">
        <v>871</v>
      </c>
      <c r="B873">
        <v>89.0018714909544</v>
      </c>
      <c r="C873">
        <v>127.286730545876</v>
      </c>
      <c r="D873">
        <v>17.6553260867619</v>
      </c>
      <c r="E873">
        <v>6.01672932907743</v>
      </c>
      <c r="F873">
        <v>0.51845590181523604</v>
      </c>
      <c r="G873">
        <v>0.918140243608776</v>
      </c>
      <c r="H873">
        <v>9.18949536560247</v>
      </c>
      <c r="I873">
        <v>3.4672470978441101</v>
      </c>
    </row>
    <row r="874" spans="1:9" x14ac:dyDescent="0.25">
      <c r="A874">
        <v>872</v>
      </c>
      <c r="B874">
        <v>77.898413581964903</v>
      </c>
      <c r="C874">
        <v>179.60741144414101</v>
      </c>
      <c r="D874">
        <v>18.109294319820201</v>
      </c>
      <c r="E874">
        <v>5.08111742973934</v>
      </c>
      <c r="F874">
        <v>0.460107638945779</v>
      </c>
      <c r="G874">
        <v>0.94496155307378005</v>
      </c>
      <c r="H874">
        <v>10.087533156498599</v>
      </c>
      <c r="I874">
        <v>2.7959446411329201</v>
      </c>
    </row>
    <row r="875" spans="1:9" x14ac:dyDescent="0.25">
      <c r="A875">
        <v>873</v>
      </c>
      <c r="B875">
        <v>77.583250988142296</v>
      </c>
      <c r="C875">
        <v>165.139183055975</v>
      </c>
      <c r="D875">
        <v>15.4761223102911</v>
      </c>
      <c r="E875">
        <v>9.7657963158108494</v>
      </c>
      <c r="F875">
        <v>0.45411985064455201</v>
      </c>
      <c r="G875">
        <v>0.77751145040369896</v>
      </c>
      <c r="H875">
        <v>13.1441899915182</v>
      </c>
      <c r="I875">
        <v>3.0999270605397502</v>
      </c>
    </row>
    <row r="876" spans="1:9" x14ac:dyDescent="0.25">
      <c r="A876">
        <v>874</v>
      </c>
      <c r="B876">
        <v>76.626742385131607</v>
      </c>
      <c r="C876">
        <v>157.60912938331299</v>
      </c>
      <c r="D876">
        <v>14.324925022295799</v>
      </c>
      <c r="E876">
        <v>14.2031555102659</v>
      </c>
      <c r="F876">
        <v>0.46086718308427999</v>
      </c>
      <c r="G876">
        <v>0.89137776055746698</v>
      </c>
      <c r="H876">
        <v>13.376353790613701</v>
      </c>
      <c r="I876">
        <v>8.1465181058495801</v>
      </c>
    </row>
    <row r="877" spans="1:9" x14ac:dyDescent="0.25">
      <c r="A877">
        <v>875</v>
      </c>
      <c r="B877">
        <v>61.866255144032898</v>
      </c>
      <c r="C877">
        <v>164.17385749385701</v>
      </c>
      <c r="D877">
        <v>13.4591522385389</v>
      </c>
      <c r="E877">
        <v>6.4926452141248099</v>
      </c>
      <c r="F877">
        <v>0.37357726348915099</v>
      </c>
      <c r="G877">
        <v>0.91409682111580604</v>
      </c>
      <c r="H877">
        <v>20.277052238805901</v>
      </c>
      <c r="I877">
        <v>4.7781072399308098</v>
      </c>
    </row>
    <row r="878" spans="1:9" x14ac:dyDescent="0.25">
      <c r="A878">
        <v>876</v>
      </c>
      <c r="B878">
        <v>73.169773899246294</v>
      </c>
      <c r="C878">
        <v>201.61658774573101</v>
      </c>
      <c r="D878">
        <v>15.1192711098697</v>
      </c>
      <c r="E878">
        <v>5.36686156962904</v>
      </c>
      <c r="F878">
        <v>0.46235759407688498</v>
      </c>
      <c r="G878">
        <v>0.96518162777609195</v>
      </c>
      <c r="H878">
        <v>14.6006944444444</v>
      </c>
      <c r="I878">
        <v>2.7593316743690002</v>
      </c>
    </row>
    <row r="879" spans="1:9" x14ac:dyDescent="0.25">
      <c r="A879">
        <v>877</v>
      </c>
      <c r="B879">
        <v>51.072103004291797</v>
      </c>
      <c r="C879">
        <v>164.338426431193</v>
      </c>
      <c r="D879">
        <v>10.9864506231135</v>
      </c>
      <c r="E879">
        <v>4.23131433228364</v>
      </c>
      <c r="F879">
        <v>0.33068055297266302</v>
      </c>
      <c r="G879">
        <v>0.93906037300431799</v>
      </c>
      <c r="H879">
        <v>12.863033873343101</v>
      </c>
      <c r="I879">
        <v>3.2260294559663301</v>
      </c>
    </row>
    <row r="880" spans="1:9" x14ac:dyDescent="0.25">
      <c r="A880">
        <v>878</v>
      </c>
      <c r="B880">
        <v>52.723487824037697</v>
      </c>
      <c r="C880">
        <v>192.517173913043</v>
      </c>
      <c r="D880">
        <v>10.7139238966743</v>
      </c>
      <c r="E880">
        <v>7.6049275110296097</v>
      </c>
      <c r="F880">
        <v>0.34475048364437499</v>
      </c>
      <c r="G880">
        <v>0.93880892880134603</v>
      </c>
      <c r="H880">
        <v>13.9606741573033</v>
      </c>
      <c r="I880">
        <v>4.0827029752899602</v>
      </c>
    </row>
    <row r="881" spans="1:9" x14ac:dyDescent="0.25">
      <c r="A881">
        <v>879</v>
      </c>
      <c r="B881">
        <v>64.871472478345893</v>
      </c>
      <c r="C881">
        <v>153.90751944684499</v>
      </c>
      <c r="D881">
        <v>10.511278384282001</v>
      </c>
      <c r="E881">
        <v>18.130304894241998</v>
      </c>
      <c r="F881">
        <v>0.35505789091189799</v>
      </c>
      <c r="G881">
        <v>0.82551734646749197</v>
      </c>
      <c r="H881">
        <v>13.855555555555499</v>
      </c>
      <c r="I881">
        <v>9.8396946564885504</v>
      </c>
    </row>
    <row r="882" spans="1:9" x14ac:dyDescent="0.25">
      <c r="A882">
        <v>880</v>
      </c>
      <c r="B882">
        <v>63.575302790942601</v>
      </c>
      <c r="C882">
        <v>116.514350453172</v>
      </c>
      <c r="D882">
        <v>11.4863057347326</v>
      </c>
      <c r="E882">
        <v>7.8439138443012002</v>
      </c>
      <c r="F882">
        <v>0.34719788727994999</v>
      </c>
      <c r="G882">
        <v>0.90659851291342497</v>
      </c>
      <c r="H882">
        <v>15.0219047619047</v>
      </c>
      <c r="I882">
        <v>3.7674418604651101</v>
      </c>
    </row>
    <row r="883" spans="1:9" x14ac:dyDescent="0.25">
      <c r="A883">
        <v>881</v>
      </c>
      <c r="B883">
        <v>94.329113924050603</v>
      </c>
      <c r="C883">
        <v>169.34091547318101</v>
      </c>
      <c r="D883">
        <v>16.997378125996299</v>
      </c>
      <c r="E883">
        <v>4.3615436897226596</v>
      </c>
      <c r="F883">
        <v>0.65492198315745698</v>
      </c>
      <c r="G883">
        <v>0.93085789584141798</v>
      </c>
      <c r="H883">
        <v>7.6728216964800904</v>
      </c>
      <c r="I883">
        <v>3.0813999213527299</v>
      </c>
    </row>
    <row r="884" spans="1:9" x14ac:dyDescent="0.25">
      <c r="A884">
        <v>882</v>
      </c>
      <c r="B884">
        <v>82.262430939226505</v>
      </c>
      <c r="C884">
        <v>183.453240279162</v>
      </c>
      <c r="D884">
        <v>12.8651708777941</v>
      </c>
      <c r="E884">
        <v>9.5500025822577292</v>
      </c>
      <c r="F884">
        <v>0.48919756379537099</v>
      </c>
      <c r="G884">
        <v>0.94447429744575295</v>
      </c>
      <c r="H884">
        <v>10.185267857142801</v>
      </c>
      <c r="I884">
        <v>3.21055045871559</v>
      </c>
    </row>
    <row r="885" spans="1:9" x14ac:dyDescent="0.25">
      <c r="A885">
        <v>883</v>
      </c>
      <c r="B885">
        <v>56.952052431873</v>
      </c>
      <c r="C885">
        <v>187.890234525182</v>
      </c>
      <c r="D885">
        <v>11.443795122472</v>
      </c>
      <c r="E885">
        <v>12.8022423598893</v>
      </c>
      <c r="F885">
        <v>0.37545479211011601</v>
      </c>
      <c r="G885">
        <v>0.94303846686960902</v>
      </c>
      <c r="H885">
        <v>11.7969264544456</v>
      </c>
      <c r="I885">
        <v>3.4741264927023399</v>
      </c>
    </row>
    <row r="886" spans="1:9" x14ac:dyDescent="0.25">
      <c r="A886">
        <v>884</v>
      </c>
      <c r="B886">
        <v>50.736076986076903</v>
      </c>
      <c r="C886">
        <v>195.261425716189</v>
      </c>
      <c r="D886">
        <v>8.7574795835231996</v>
      </c>
      <c r="E886">
        <v>2.4825596262284799</v>
      </c>
      <c r="F886">
        <v>0.37162606182220698</v>
      </c>
      <c r="G886">
        <v>0.97803851621604898</v>
      </c>
      <c r="H886">
        <v>10.6161063330727</v>
      </c>
      <c r="I886">
        <v>2.2290515144815299</v>
      </c>
    </row>
    <row r="887" spans="1:9" x14ac:dyDescent="0.25">
      <c r="A887">
        <v>885</v>
      </c>
      <c r="B887">
        <v>48.741980753809102</v>
      </c>
      <c r="C887">
        <v>133.19025249559601</v>
      </c>
      <c r="D887">
        <v>9.1209564343382006</v>
      </c>
      <c r="E887">
        <v>11.7009708003078</v>
      </c>
      <c r="F887">
        <v>0.352662037230633</v>
      </c>
      <c r="G887">
        <v>0.75765645337481102</v>
      </c>
      <c r="H887">
        <v>11.169542385596399</v>
      </c>
      <c r="I887">
        <v>6.5002855511136497</v>
      </c>
    </row>
    <row r="888" spans="1:9" x14ac:dyDescent="0.25">
      <c r="A888">
        <v>886</v>
      </c>
      <c r="B888">
        <v>54.005118829981697</v>
      </c>
      <c r="C888">
        <v>169.42179407499401</v>
      </c>
      <c r="D888">
        <v>10.179754225965</v>
      </c>
      <c r="E888">
        <v>11.659018718459</v>
      </c>
      <c r="F888">
        <v>0.34233940349708503</v>
      </c>
      <c r="G888">
        <v>0.89630374665474</v>
      </c>
      <c r="H888">
        <v>9.3840631730078901</v>
      </c>
      <c r="I888">
        <v>3.5561097256857801</v>
      </c>
    </row>
    <row r="889" spans="1:9" x14ac:dyDescent="0.25">
      <c r="A889">
        <v>887</v>
      </c>
      <c r="B889">
        <v>82.316865417376405</v>
      </c>
      <c r="C889">
        <v>181.72625106021999</v>
      </c>
      <c r="D889">
        <v>15.423331461688701</v>
      </c>
      <c r="E889">
        <v>4.3610045774163204</v>
      </c>
      <c r="F889">
        <v>0.47066988983896002</v>
      </c>
      <c r="G889">
        <v>0.940475255769329</v>
      </c>
      <c r="H889">
        <v>5.6837881219903599</v>
      </c>
      <c r="I889">
        <v>2.6374177373863898</v>
      </c>
    </row>
    <row r="890" spans="1:9" x14ac:dyDescent="0.25">
      <c r="A890">
        <v>888</v>
      </c>
      <c r="B890">
        <v>72.831654676258907</v>
      </c>
      <c r="C890">
        <v>153.78935114890101</v>
      </c>
      <c r="D890">
        <v>15.0937401532879</v>
      </c>
      <c r="E890">
        <v>5.9399314542193498</v>
      </c>
      <c r="F890">
        <v>0.46012685545516702</v>
      </c>
      <c r="G890">
        <v>0.92996907133274098</v>
      </c>
      <c r="H890">
        <v>6.8675360329444004</v>
      </c>
      <c r="I890">
        <v>3.7101210121012098</v>
      </c>
    </row>
    <row r="891" spans="1:9" x14ac:dyDescent="0.25">
      <c r="A891">
        <v>889</v>
      </c>
      <c r="B891">
        <v>93.356231599607398</v>
      </c>
      <c r="C891">
        <v>151.65085932527001</v>
      </c>
      <c r="D891">
        <v>7.8168239040138001</v>
      </c>
      <c r="E891">
        <v>9.0690468438296499</v>
      </c>
      <c r="F891">
        <v>0.59035377859004501</v>
      </c>
      <c r="G891">
        <v>0.86107761517944104</v>
      </c>
      <c r="H891">
        <v>7.0839779005524797</v>
      </c>
      <c r="I891">
        <v>6.2216606498194897</v>
      </c>
    </row>
    <row r="892" spans="1:9" x14ac:dyDescent="0.25">
      <c r="A892">
        <v>890</v>
      </c>
      <c r="B892">
        <v>96.5820495646349</v>
      </c>
      <c r="C892">
        <v>159.94663573085799</v>
      </c>
      <c r="D892">
        <v>9.4430242522970396</v>
      </c>
      <c r="E892">
        <v>17.129838248502001</v>
      </c>
      <c r="F892">
        <v>0.63673446506862297</v>
      </c>
      <c r="G892">
        <v>0.83874843394823095</v>
      </c>
      <c r="H892">
        <v>7.4704142011834298</v>
      </c>
      <c r="I892">
        <v>8.6745976207137794</v>
      </c>
    </row>
    <row r="893" spans="1:9" x14ac:dyDescent="0.25">
      <c r="A893">
        <v>891</v>
      </c>
      <c r="B893">
        <v>102.364503816793</v>
      </c>
      <c r="C893">
        <v>199.289311343321</v>
      </c>
      <c r="D893">
        <v>8.6004075334299994</v>
      </c>
      <c r="E893">
        <v>4.3185676742731003</v>
      </c>
      <c r="F893">
        <v>0.66579957212233498</v>
      </c>
      <c r="G893">
        <v>0.96830905052016503</v>
      </c>
      <c r="H893">
        <v>7.0116033755274199</v>
      </c>
      <c r="I893">
        <v>2.43519118600129</v>
      </c>
    </row>
    <row r="894" spans="1:9" x14ac:dyDescent="0.25">
      <c r="A894">
        <v>892</v>
      </c>
      <c r="B894">
        <v>94.608881963381293</v>
      </c>
      <c r="C894">
        <v>177.43913235945101</v>
      </c>
      <c r="D894">
        <v>10.0775975962398</v>
      </c>
      <c r="E894">
        <v>4.5291041859843402</v>
      </c>
      <c r="F894">
        <v>0.61237379912107304</v>
      </c>
      <c r="G894">
        <v>0.93885625983510901</v>
      </c>
      <c r="H894">
        <v>7.5826873385012901</v>
      </c>
      <c r="I894">
        <v>3.6392952127659499</v>
      </c>
    </row>
    <row r="895" spans="1:9" x14ac:dyDescent="0.25">
      <c r="A895">
        <v>893</v>
      </c>
      <c r="B895">
        <v>103.882714531595</v>
      </c>
      <c r="C895">
        <v>99.650069156293199</v>
      </c>
      <c r="D895">
        <v>10.0749472598889</v>
      </c>
      <c r="E895">
        <v>11.3698947016989</v>
      </c>
      <c r="F895">
        <v>0.67727783731262103</v>
      </c>
      <c r="G895">
        <v>0.58720764955677296</v>
      </c>
      <c r="H895">
        <v>6.6288478452066801</v>
      </c>
      <c r="I895">
        <v>9.1822784810126503</v>
      </c>
    </row>
    <row r="896" spans="1:9" x14ac:dyDescent="0.25">
      <c r="A896">
        <v>894</v>
      </c>
      <c r="B896">
        <v>95.701205604431394</v>
      </c>
      <c r="C896">
        <v>182.94171140571899</v>
      </c>
      <c r="D896">
        <v>12.669611808910499</v>
      </c>
      <c r="E896">
        <v>4.5033251713810198</v>
      </c>
      <c r="F896">
        <v>0.65561938715248402</v>
      </c>
      <c r="G896">
        <v>0.95222737637809696</v>
      </c>
      <c r="H896">
        <v>7.3674832962138002</v>
      </c>
      <c r="I896">
        <v>2.81649175412293</v>
      </c>
    </row>
    <row r="897" spans="1:9" x14ac:dyDescent="0.25">
      <c r="A897">
        <v>895</v>
      </c>
      <c r="B897">
        <v>93.549922400413806</v>
      </c>
      <c r="C897">
        <v>201.445217391304</v>
      </c>
      <c r="D897">
        <v>18.440301357863799</v>
      </c>
      <c r="E897">
        <v>12.9458867743013</v>
      </c>
      <c r="F897">
        <v>0.481454177268064</v>
      </c>
      <c r="G897">
        <v>0.897799411494553</v>
      </c>
      <c r="H897">
        <v>13.9253294289897</v>
      </c>
      <c r="I897">
        <v>4.6126245847176</v>
      </c>
    </row>
    <row r="898" spans="1:9" x14ac:dyDescent="0.25">
      <c r="A898">
        <v>896</v>
      </c>
      <c r="B898">
        <v>54.502688172043001</v>
      </c>
      <c r="C898">
        <v>148.959091728239</v>
      </c>
      <c r="D898">
        <v>13.932585124721101</v>
      </c>
      <c r="E898">
        <v>8.3201582934562595</v>
      </c>
      <c r="F898">
        <v>0.33070435314847901</v>
      </c>
      <c r="G898">
        <v>0.92841154864067099</v>
      </c>
      <c r="H898">
        <v>18.277876106194601</v>
      </c>
      <c r="I898">
        <v>3.7053465346534602</v>
      </c>
    </row>
    <row r="899" spans="1:9" x14ac:dyDescent="0.25">
      <c r="A899">
        <v>897</v>
      </c>
      <c r="B899">
        <v>72.815528312901293</v>
      </c>
      <c r="C899">
        <v>157.84006109535201</v>
      </c>
      <c r="D899">
        <v>19.972978052230498</v>
      </c>
      <c r="E899">
        <v>13.568421617628699</v>
      </c>
      <c r="F899">
        <v>0.43549930840252998</v>
      </c>
      <c r="G899">
        <v>0.87405932223018301</v>
      </c>
      <c r="H899">
        <v>13.288492706645</v>
      </c>
      <c r="I899">
        <v>6.3981941309254999</v>
      </c>
    </row>
    <row r="900" spans="1:9" x14ac:dyDescent="0.25">
      <c r="A900">
        <v>898</v>
      </c>
      <c r="B900">
        <v>79.572056668295005</v>
      </c>
      <c r="C900">
        <v>189.706969376979</v>
      </c>
      <c r="D900">
        <v>20.200764708126101</v>
      </c>
      <c r="E900">
        <v>9.8376705247668692</v>
      </c>
      <c r="F900">
        <v>0.42752849948372201</v>
      </c>
      <c r="G900">
        <v>0.93869755013840195</v>
      </c>
      <c r="H900">
        <v>15.5712290502793</v>
      </c>
      <c r="I900">
        <v>4.0728703386931198</v>
      </c>
    </row>
    <row r="901" spans="1:9" x14ac:dyDescent="0.25">
      <c r="A901">
        <v>899</v>
      </c>
      <c r="B901">
        <v>76.008880118401507</v>
      </c>
      <c r="C901">
        <v>140.90223274695501</v>
      </c>
      <c r="D901">
        <v>20.0731744767902</v>
      </c>
      <c r="E901">
        <v>10.227366926881</v>
      </c>
      <c r="F901">
        <v>0.41931229877625698</v>
      </c>
      <c r="G901">
        <v>0.90413915503500197</v>
      </c>
      <c r="H901">
        <v>15.2005772005772</v>
      </c>
      <c r="I901">
        <v>4.6494929006085099</v>
      </c>
    </row>
    <row r="902" spans="1:9" x14ac:dyDescent="0.25">
      <c r="A902">
        <v>900</v>
      </c>
      <c r="B902">
        <v>53.136721935308501</v>
      </c>
      <c r="C902">
        <v>162.56366158113701</v>
      </c>
      <c r="D902">
        <v>8.8576711902466503</v>
      </c>
      <c r="E902">
        <v>5.3499618173583698</v>
      </c>
      <c r="F902">
        <v>0.34219747483893098</v>
      </c>
      <c r="G902">
        <v>0.91403167528635598</v>
      </c>
      <c r="H902">
        <v>15.3597122302158</v>
      </c>
      <c r="I902">
        <v>3.0057983942908102</v>
      </c>
    </row>
    <row r="903" spans="1:9" x14ac:dyDescent="0.25">
      <c r="A903">
        <v>901</v>
      </c>
      <c r="B903">
        <v>63.848269742679598</v>
      </c>
      <c r="C903">
        <v>152.389047959914</v>
      </c>
      <c r="D903">
        <v>13.515808028385001</v>
      </c>
      <c r="E903">
        <v>9.7994949847886605</v>
      </c>
      <c r="F903">
        <v>0.39258562076333497</v>
      </c>
      <c r="G903">
        <v>0.85357292851550004</v>
      </c>
      <c r="H903">
        <v>13.0094043887147</v>
      </c>
      <c r="I903">
        <v>4.9589041095890396</v>
      </c>
    </row>
    <row r="904" spans="1:9" x14ac:dyDescent="0.25">
      <c r="A904">
        <v>902</v>
      </c>
      <c r="B904">
        <v>88.572236180904497</v>
      </c>
      <c r="C904">
        <v>133.55067024128601</v>
      </c>
      <c r="D904">
        <v>12.560882541003</v>
      </c>
      <c r="E904">
        <v>14.434124402677</v>
      </c>
      <c r="F904">
        <v>0.476353612754085</v>
      </c>
      <c r="G904">
        <v>0.86064645376156201</v>
      </c>
      <c r="H904">
        <v>6.6230031948881702</v>
      </c>
      <c r="I904">
        <v>5.1560150375939804</v>
      </c>
    </row>
    <row r="905" spans="1:9" x14ac:dyDescent="0.25">
      <c r="A905">
        <v>903</v>
      </c>
      <c r="B905">
        <v>68.924987456096304</v>
      </c>
      <c r="C905">
        <v>145.97952047952</v>
      </c>
      <c r="D905">
        <v>13.6253225931546</v>
      </c>
      <c r="E905">
        <v>11.965049843275899</v>
      </c>
      <c r="F905">
        <v>0.39401305841578599</v>
      </c>
      <c r="G905">
        <v>0.85471445986263395</v>
      </c>
      <c r="H905">
        <v>13.108715184186799</v>
      </c>
      <c r="I905">
        <v>3.6412520064205398</v>
      </c>
    </row>
    <row r="906" spans="1:9" x14ac:dyDescent="0.25">
      <c r="A906">
        <v>904</v>
      </c>
      <c r="B906">
        <v>68.2129086336965</v>
      </c>
      <c r="C906">
        <v>182.42770167427699</v>
      </c>
      <c r="D906">
        <v>12.690523594753801</v>
      </c>
      <c r="E906">
        <v>5.1033184997693901</v>
      </c>
      <c r="F906">
        <v>0.40385883542982298</v>
      </c>
      <c r="G906">
        <v>0.94074723630531498</v>
      </c>
      <c r="H906">
        <v>11.4841208365608</v>
      </c>
      <c r="I906">
        <v>2.9502982107355802</v>
      </c>
    </row>
    <row r="907" spans="1:9" x14ac:dyDescent="0.25">
      <c r="A907">
        <v>905</v>
      </c>
      <c r="B907">
        <v>59.542034982132698</v>
      </c>
      <c r="C907">
        <v>169.55793148592599</v>
      </c>
      <c r="D907">
        <v>13.4763835056266</v>
      </c>
      <c r="E907">
        <v>5.2594971752889501</v>
      </c>
      <c r="F907">
        <v>0.39554671053160501</v>
      </c>
      <c r="G907">
        <v>0.93249388468079797</v>
      </c>
      <c r="H907">
        <v>9.6566433566433503</v>
      </c>
      <c r="I907">
        <v>3.9084668192219598</v>
      </c>
    </row>
    <row r="908" spans="1:9" x14ac:dyDescent="0.25">
      <c r="A908">
        <v>906</v>
      </c>
      <c r="B908">
        <v>51.8785137318255</v>
      </c>
      <c r="C908">
        <v>175.86276849641999</v>
      </c>
      <c r="D908">
        <v>12.7025155073422</v>
      </c>
      <c r="E908">
        <v>4.3956863542303903</v>
      </c>
      <c r="F908">
        <v>0.34868085957280598</v>
      </c>
      <c r="G908">
        <v>0.94140581216289698</v>
      </c>
      <c r="H908">
        <v>10.2554611650485</v>
      </c>
      <c r="I908">
        <v>3.16230097586029</v>
      </c>
    </row>
    <row r="909" spans="1:9" x14ac:dyDescent="0.25">
      <c r="A909">
        <v>907</v>
      </c>
      <c r="B909">
        <v>57.150290416263303</v>
      </c>
      <c r="C909">
        <v>144.06958824945801</v>
      </c>
      <c r="D909">
        <v>14.4419563765262</v>
      </c>
      <c r="E909">
        <v>8.2724915994905803</v>
      </c>
      <c r="F909">
        <v>0.369263435433276</v>
      </c>
      <c r="G909">
        <v>0.81073367777220295</v>
      </c>
      <c r="H909">
        <v>13.7314285714285</v>
      </c>
      <c r="I909">
        <v>4.5909863945578202</v>
      </c>
    </row>
    <row r="910" spans="1:9" x14ac:dyDescent="0.25">
      <c r="A910">
        <v>908</v>
      </c>
      <c r="B910">
        <v>82.444714633099693</v>
      </c>
      <c r="C910">
        <v>92.871054164239894</v>
      </c>
      <c r="D910">
        <v>15.5250655906598</v>
      </c>
      <c r="E910">
        <v>4.5921644155866401</v>
      </c>
      <c r="F910">
        <v>0.49370261242538299</v>
      </c>
      <c r="G910">
        <v>0.90903129917374503</v>
      </c>
      <c r="H910">
        <v>5.8182329769274004</v>
      </c>
      <c r="I910">
        <v>3.8116947472745202</v>
      </c>
    </row>
    <row r="911" spans="1:9" x14ac:dyDescent="0.25">
      <c r="A911">
        <v>909</v>
      </c>
      <c r="B911">
        <v>88.0002209456473</v>
      </c>
      <c r="C911">
        <v>195.884686836518</v>
      </c>
      <c r="D911">
        <v>15.167273241802</v>
      </c>
      <c r="E911">
        <v>4.4065369685042697</v>
      </c>
      <c r="F911">
        <v>0.51662853977126899</v>
      </c>
      <c r="G911">
        <v>0.95262526771435496</v>
      </c>
      <c r="H911">
        <v>9.6152647975077805</v>
      </c>
      <c r="I911">
        <v>2.6790461297888899</v>
      </c>
    </row>
    <row r="912" spans="1:9" x14ac:dyDescent="0.25">
      <c r="A912">
        <v>910</v>
      </c>
      <c r="B912">
        <v>79.046620046620006</v>
      </c>
      <c r="C912">
        <v>158.84013185001999</v>
      </c>
      <c r="D912">
        <v>14.272789211851199</v>
      </c>
      <c r="E912">
        <v>5.9171059682828</v>
      </c>
      <c r="F912">
        <v>0.50706329231194802</v>
      </c>
      <c r="G912">
        <v>0.93119326832965599</v>
      </c>
      <c r="H912">
        <v>8.5712166172106805</v>
      </c>
      <c r="I912">
        <v>3.5208042446243999</v>
      </c>
    </row>
    <row r="913" spans="1:9" x14ac:dyDescent="0.25">
      <c r="A913">
        <v>911</v>
      </c>
      <c r="B913">
        <v>92.851165570830801</v>
      </c>
      <c r="C913">
        <v>165.57684210526301</v>
      </c>
      <c r="D913">
        <v>15.3211865356509</v>
      </c>
      <c r="E913">
        <v>10.2220036415936</v>
      </c>
      <c r="F913">
        <v>0.51373760553591497</v>
      </c>
      <c r="G913">
        <v>0.90165322961465899</v>
      </c>
      <c r="H913">
        <v>14.748776508972201</v>
      </c>
      <c r="I913">
        <v>6.3824110671936696</v>
      </c>
    </row>
    <row r="914" spans="1:9" x14ac:dyDescent="0.25">
      <c r="A914">
        <v>912</v>
      </c>
      <c r="B914">
        <v>101.993758668515</v>
      </c>
      <c r="C914">
        <v>154.83896158716701</v>
      </c>
      <c r="D914">
        <v>15.629441256807899</v>
      </c>
      <c r="E914">
        <v>6.3002497101377202</v>
      </c>
      <c r="F914">
        <v>0.56133301360236798</v>
      </c>
      <c r="G914">
        <v>0.90192596619340804</v>
      </c>
      <c r="H914">
        <v>16.310592459605001</v>
      </c>
      <c r="I914">
        <v>3.7069597069597</v>
      </c>
    </row>
    <row r="915" spans="1:9" x14ac:dyDescent="0.25">
      <c r="A915">
        <v>913</v>
      </c>
      <c r="B915">
        <v>111.310488451344</v>
      </c>
      <c r="C915">
        <v>165.22462203023699</v>
      </c>
      <c r="D915">
        <v>24.059809668796401</v>
      </c>
      <c r="E915">
        <v>8.6465229958830196</v>
      </c>
      <c r="F915">
        <v>0.58397438525523704</v>
      </c>
      <c r="G915">
        <v>0.884789409433972</v>
      </c>
      <c r="H915">
        <v>11.7582938388625</v>
      </c>
      <c r="I915">
        <v>5.5725593667546098</v>
      </c>
    </row>
    <row r="916" spans="1:9" x14ac:dyDescent="0.25">
      <c r="A916">
        <v>914</v>
      </c>
      <c r="B916">
        <v>109.79343365253</v>
      </c>
      <c r="C916">
        <v>157.19561128526601</v>
      </c>
      <c r="D916">
        <v>17.0549583121716</v>
      </c>
      <c r="E916">
        <v>15.773533828978101</v>
      </c>
      <c r="F916">
        <v>0.59201011444158702</v>
      </c>
      <c r="G916">
        <v>0.87849350309582497</v>
      </c>
      <c r="H916">
        <v>11.2581081081081</v>
      </c>
      <c r="I916">
        <v>8.9003397508493691</v>
      </c>
    </row>
    <row r="917" spans="1:9" x14ac:dyDescent="0.25">
      <c r="A917">
        <v>915</v>
      </c>
      <c r="B917">
        <v>43.079205225911799</v>
      </c>
      <c r="C917">
        <v>197.112942827078</v>
      </c>
      <c r="D917">
        <v>11.2559420136624</v>
      </c>
      <c r="E917">
        <v>13.759593858583401</v>
      </c>
      <c r="F917">
        <v>0.292110968389308</v>
      </c>
      <c r="G917">
        <v>0.89785433493637501</v>
      </c>
      <c r="H917">
        <v>10.2861060329067</v>
      </c>
      <c r="I917">
        <v>4.7323600973235997</v>
      </c>
    </row>
    <row r="918" spans="1:9" x14ac:dyDescent="0.25">
      <c r="A918">
        <v>916</v>
      </c>
      <c r="B918">
        <v>61.818486269256503</v>
      </c>
      <c r="C918">
        <v>179.882450331125</v>
      </c>
      <c r="D918">
        <v>15.308587562784</v>
      </c>
      <c r="E918">
        <v>10.160963033905199</v>
      </c>
      <c r="F918">
        <v>0.36981663243217699</v>
      </c>
      <c r="G918">
        <v>0.92548788031677698</v>
      </c>
      <c r="H918">
        <v>11.3521739130434</v>
      </c>
      <c r="I918">
        <v>3.52477477477477</v>
      </c>
    </row>
    <row r="919" spans="1:9" x14ac:dyDescent="0.25">
      <c r="A919">
        <v>917</v>
      </c>
      <c r="B919">
        <v>71.8803293149073</v>
      </c>
      <c r="C919">
        <v>191.92831962397099</v>
      </c>
      <c r="D919">
        <v>11.4424052052299</v>
      </c>
      <c r="E919">
        <v>3.1186161580986198</v>
      </c>
      <c r="F919">
        <v>0.45505180737876</v>
      </c>
      <c r="G919">
        <v>0.960520305783788</v>
      </c>
      <c r="H919">
        <v>8.3074565883554605</v>
      </c>
      <c r="I919">
        <v>2.3722750139742801</v>
      </c>
    </row>
    <row r="920" spans="1:9" x14ac:dyDescent="0.25">
      <c r="A920">
        <v>918</v>
      </c>
      <c r="B920">
        <v>146.38410937701499</v>
      </c>
      <c r="C920">
        <v>178.104547148714</v>
      </c>
      <c r="D920">
        <v>15.281464854505099</v>
      </c>
      <c r="E920">
        <v>6.2663033584713803</v>
      </c>
      <c r="F920">
        <v>0.838609051485523</v>
      </c>
      <c r="G920">
        <v>0.95027228844076295</v>
      </c>
      <c r="H920">
        <v>6.0845036319612502</v>
      </c>
      <c r="I920">
        <v>2.92311661506707</v>
      </c>
    </row>
    <row r="921" spans="1:9" x14ac:dyDescent="0.25">
      <c r="A921">
        <v>919</v>
      </c>
      <c r="B921">
        <v>49.466558353642</v>
      </c>
      <c r="C921">
        <v>186.135364526659</v>
      </c>
      <c r="D921">
        <v>10.5546829530058</v>
      </c>
      <c r="E921">
        <v>5.7344159494844202</v>
      </c>
      <c r="F921">
        <v>0.32572520747939698</v>
      </c>
      <c r="G921">
        <v>0.92887437839615195</v>
      </c>
      <c r="H921">
        <v>10.6560999039385</v>
      </c>
      <c r="I921">
        <v>3.3872</v>
      </c>
    </row>
    <row r="922" spans="1:9" x14ac:dyDescent="0.25">
      <c r="A922">
        <v>920</v>
      </c>
      <c r="B922">
        <v>77.185239313116497</v>
      </c>
      <c r="C922">
        <v>181.21142612907801</v>
      </c>
      <c r="D922">
        <v>12.6081305382599</v>
      </c>
      <c r="E922">
        <v>3.7654226451869501</v>
      </c>
      <c r="F922">
        <v>0.40237452110113803</v>
      </c>
      <c r="G922">
        <v>0.94589010126467898</v>
      </c>
      <c r="H922">
        <v>10.908244680851</v>
      </c>
      <c r="I922">
        <v>2.7990476190476099</v>
      </c>
    </row>
    <row r="923" spans="1:9" x14ac:dyDescent="0.25">
      <c r="A923">
        <v>921</v>
      </c>
      <c r="B923">
        <v>85.685689580631205</v>
      </c>
      <c r="C923">
        <v>199.38169566700699</v>
      </c>
      <c r="D923">
        <v>16.5913016699919</v>
      </c>
      <c r="E923">
        <v>3.7834024919033298</v>
      </c>
      <c r="F923">
        <v>0.48416895165472501</v>
      </c>
      <c r="G923">
        <v>0.95227028879015796</v>
      </c>
      <c r="H923">
        <v>10.0509915014164</v>
      </c>
      <c r="I923">
        <v>2.4828260262496502</v>
      </c>
    </row>
    <row r="924" spans="1:9" x14ac:dyDescent="0.25">
      <c r="A924">
        <v>922</v>
      </c>
      <c r="B924">
        <v>141.86821282400999</v>
      </c>
      <c r="C924">
        <v>167.031275131802</v>
      </c>
      <c r="D924">
        <v>24.695662886074299</v>
      </c>
      <c r="E924">
        <v>3.4854850958891399</v>
      </c>
      <c r="F924">
        <v>0.81908363081490598</v>
      </c>
      <c r="G924">
        <v>0.96118944848816401</v>
      </c>
      <c r="H924">
        <v>7.0969418960244601</v>
      </c>
      <c r="I924">
        <v>2.5512493625701098</v>
      </c>
    </row>
    <row r="925" spans="1:9" x14ac:dyDescent="0.25">
      <c r="A925">
        <v>923</v>
      </c>
      <c r="B925">
        <v>65.496871088860999</v>
      </c>
      <c r="C925">
        <v>128.24930708549499</v>
      </c>
      <c r="D925">
        <v>15.7011252587239</v>
      </c>
      <c r="E925">
        <v>8.0079176526367295</v>
      </c>
      <c r="F925">
        <v>0.40093986217812699</v>
      </c>
      <c r="G925">
        <v>0.86383506756421402</v>
      </c>
      <c r="H925">
        <v>16.769423558897198</v>
      </c>
      <c r="I925">
        <v>6.4760828625235396</v>
      </c>
    </row>
    <row r="926" spans="1:9" x14ac:dyDescent="0.25">
      <c r="A926">
        <v>924</v>
      </c>
      <c r="B926">
        <v>68.640140845070405</v>
      </c>
      <c r="C926">
        <v>153.79653220098999</v>
      </c>
      <c r="D926">
        <v>12.670835759862101</v>
      </c>
      <c r="E926">
        <v>6.2110215831787698</v>
      </c>
      <c r="F926">
        <v>0.46343993377402798</v>
      </c>
      <c r="G926">
        <v>0.85271344896170997</v>
      </c>
      <c r="H926">
        <v>13.728310502283099</v>
      </c>
      <c r="I926">
        <v>3.57738748627881</v>
      </c>
    </row>
    <row r="927" spans="1:9" x14ac:dyDescent="0.25">
      <c r="A927">
        <v>925</v>
      </c>
      <c r="B927">
        <v>65.893842887473397</v>
      </c>
      <c r="C927">
        <v>123.49828537349001</v>
      </c>
      <c r="D927">
        <v>11.4509191858282</v>
      </c>
      <c r="E927">
        <v>6.2529877192424097</v>
      </c>
      <c r="F927">
        <v>0.44906055192030198</v>
      </c>
      <c r="G927">
        <v>0.94339814743319605</v>
      </c>
      <c r="H927">
        <v>13.9907975460122</v>
      </c>
      <c r="I927">
        <v>3.1715039577836399</v>
      </c>
    </row>
    <row r="928" spans="1:9" x14ac:dyDescent="0.25">
      <c r="A928">
        <v>926</v>
      </c>
      <c r="B928">
        <v>65.388952164009098</v>
      </c>
      <c r="C928">
        <v>128.783591731266</v>
      </c>
      <c r="D928">
        <v>13.04249550045</v>
      </c>
      <c r="E928">
        <v>9.5012070234830706</v>
      </c>
      <c r="F928">
        <v>0.44465585455397999</v>
      </c>
      <c r="G928">
        <v>0.89475205864624197</v>
      </c>
      <c r="H928">
        <v>13.8524590163934</v>
      </c>
      <c r="I928">
        <v>3.9550113895216401</v>
      </c>
    </row>
    <row r="929" spans="1:9" x14ac:dyDescent="0.25">
      <c r="A929">
        <v>927</v>
      </c>
      <c r="B929">
        <v>68.980868285504002</v>
      </c>
      <c r="C929">
        <v>194.91860702614301</v>
      </c>
      <c r="D929">
        <v>10.3799242531991</v>
      </c>
      <c r="E929">
        <v>5.49832982848074</v>
      </c>
      <c r="F929">
        <v>0.42847294699816901</v>
      </c>
      <c r="G929">
        <v>0.95806548060135499</v>
      </c>
      <c r="H929">
        <v>12.7949685534591</v>
      </c>
      <c r="I929">
        <v>3.3153223701383401</v>
      </c>
    </row>
    <row r="930" spans="1:9" x14ac:dyDescent="0.25">
      <c r="A930">
        <v>928</v>
      </c>
      <c r="B930">
        <v>67.206818181818093</v>
      </c>
      <c r="C930">
        <v>146.762184380505</v>
      </c>
      <c r="D930">
        <v>9.6296786596518498</v>
      </c>
      <c r="E930">
        <v>8.8120481726512008</v>
      </c>
      <c r="F930">
        <v>0.42852714591984198</v>
      </c>
      <c r="G930">
        <v>0.85567489153936105</v>
      </c>
      <c r="H930">
        <v>12.516896120150101</v>
      </c>
      <c r="I930">
        <v>4.8507462686567102</v>
      </c>
    </row>
    <row r="931" spans="1:9" x14ac:dyDescent="0.25">
      <c r="A931">
        <v>929</v>
      </c>
      <c r="B931">
        <v>83.713410237923497</v>
      </c>
      <c r="C931">
        <v>181.06904915912</v>
      </c>
      <c r="D931">
        <v>15.4577494854893</v>
      </c>
      <c r="E931">
        <v>6.1351414445636001</v>
      </c>
      <c r="F931">
        <v>0.49696908683145602</v>
      </c>
      <c r="G931">
        <v>0.93325823176893596</v>
      </c>
      <c r="H931">
        <v>13.709006928406399</v>
      </c>
      <c r="I931">
        <v>3.9285714285714199</v>
      </c>
    </row>
    <row r="932" spans="1:9" x14ac:dyDescent="0.25">
      <c r="A932">
        <v>930</v>
      </c>
      <c r="B932">
        <v>78.805790108564494</v>
      </c>
      <c r="C932">
        <v>150.80216802167999</v>
      </c>
      <c r="D932">
        <v>15.996596901642199</v>
      </c>
      <c r="E932">
        <v>17.7681463102737</v>
      </c>
      <c r="F932">
        <v>0.44926255042764801</v>
      </c>
      <c r="G932">
        <v>0.80849072622070095</v>
      </c>
      <c r="H932">
        <v>21.713270142180001</v>
      </c>
      <c r="I932">
        <v>7.0978260869565197</v>
      </c>
    </row>
    <row r="933" spans="1:9" x14ac:dyDescent="0.25">
      <c r="A933">
        <v>931</v>
      </c>
      <c r="B933">
        <v>75.529069767441797</v>
      </c>
      <c r="C933">
        <v>164.62812580561999</v>
      </c>
      <c r="D933">
        <v>17.236811830509801</v>
      </c>
      <c r="E933">
        <v>4.8552141325493698</v>
      </c>
      <c r="F933">
        <v>0.43142871668140698</v>
      </c>
      <c r="G933">
        <v>0.93898570584435004</v>
      </c>
      <c r="H933">
        <v>19.807359307359299</v>
      </c>
      <c r="I933">
        <v>3.6933544303797401</v>
      </c>
    </row>
    <row r="934" spans="1:9" x14ac:dyDescent="0.25">
      <c r="A934">
        <v>932</v>
      </c>
      <c r="B934">
        <v>59.095108695652101</v>
      </c>
      <c r="C934">
        <v>167.010137418337</v>
      </c>
      <c r="D934">
        <v>12.9488617087913</v>
      </c>
      <c r="E934">
        <v>15.0040509947413</v>
      </c>
      <c r="F934">
        <v>0.35115074687749698</v>
      </c>
      <c r="G934">
        <v>0.88015151310286599</v>
      </c>
      <c r="H934">
        <v>18.6095406360424</v>
      </c>
      <c r="I934">
        <v>5.5110456553755496</v>
      </c>
    </row>
    <row r="935" spans="1:9" x14ac:dyDescent="0.25">
      <c r="A935">
        <v>933</v>
      </c>
      <c r="B935">
        <v>74.857211770380999</v>
      </c>
      <c r="C935">
        <v>166.68715846994499</v>
      </c>
      <c r="D935">
        <v>18.882526304883601</v>
      </c>
      <c r="E935">
        <v>5.4372711761470098</v>
      </c>
      <c r="F935">
        <v>0.43500122700583599</v>
      </c>
      <c r="G935">
        <v>0.91808670396044501</v>
      </c>
      <c r="H935">
        <v>16.507208387942299</v>
      </c>
      <c r="I935">
        <v>3.2638958437656398</v>
      </c>
    </row>
    <row r="936" spans="1:9" x14ac:dyDescent="0.25">
      <c r="A936">
        <v>934</v>
      </c>
      <c r="B936">
        <v>90.327505043712094</v>
      </c>
      <c r="C936">
        <v>156.32614322691899</v>
      </c>
      <c r="D936">
        <v>13.8009800789296</v>
      </c>
      <c r="E936">
        <v>7.5381066927298601</v>
      </c>
      <c r="F936">
        <v>0.49882337638342999</v>
      </c>
      <c r="G936">
        <v>0.93071853547295602</v>
      </c>
      <c r="H936">
        <v>12.2152420185375</v>
      </c>
      <c r="I936">
        <v>3.4641784641784601</v>
      </c>
    </row>
    <row r="937" spans="1:9" x14ac:dyDescent="0.25">
      <c r="A937">
        <v>935</v>
      </c>
      <c r="B937">
        <v>91.084468664850107</v>
      </c>
      <c r="C937">
        <v>163.84917104730999</v>
      </c>
      <c r="D937">
        <v>12.7697201742261</v>
      </c>
      <c r="E937">
        <v>7.1038568847796499</v>
      </c>
      <c r="F937">
        <v>0.50466560731655796</v>
      </c>
      <c r="G937">
        <v>0.86520077911226101</v>
      </c>
      <c r="H937">
        <v>12.2930481283422</v>
      </c>
      <c r="I937">
        <v>4.7539288668320898</v>
      </c>
    </row>
    <row r="938" spans="1:9" x14ac:dyDescent="0.25">
      <c r="A938">
        <v>936</v>
      </c>
      <c r="B938">
        <v>98.821274931560396</v>
      </c>
      <c r="C938">
        <v>165.014655172413</v>
      </c>
      <c r="D938">
        <v>13.088180857382</v>
      </c>
      <c r="E938">
        <v>4.6861242616238403</v>
      </c>
      <c r="F938">
        <v>0.55652956414344901</v>
      </c>
      <c r="G938">
        <v>0.93715566788357496</v>
      </c>
      <c r="H938">
        <v>14.8696682464454</v>
      </c>
      <c r="I938">
        <v>3.0236135957066099</v>
      </c>
    </row>
    <row r="939" spans="1:9" x14ac:dyDescent="0.25">
      <c r="A939">
        <v>937</v>
      </c>
      <c r="B939">
        <v>99.031578947368402</v>
      </c>
      <c r="C939">
        <v>182.11020180414701</v>
      </c>
      <c r="D939">
        <v>13.602345930028299</v>
      </c>
      <c r="E939">
        <v>4.3528506450624302</v>
      </c>
      <c r="F939">
        <v>0.55444200022696399</v>
      </c>
      <c r="G939">
        <v>0.95381212424069495</v>
      </c>
      <c r="H939">
        <v>12.672228843861699</v>
      </c>
      <c r="I939">
        <v>2.9565818584070702</v>
      </c>
    </row>
    <row r="940" spans="1:9" x14ac:dyDescent="0.25">
      <c r="A940">
        <v>938</v>
      </c>
      <c r="B940">
        <v>88.351418616226894</v>
      </c>
      <c r="C940">
        <v>129.72661870503501</v>
      </c>
      <c r="D940">
        <v>16.582206912563301</v>
      </c>
      <c r="E940">
        <v>9.6287482386644108</v>
      </c>
      <c r="F940">
        <v>0.44778545550354998</v>
      </c>
      <c r="G940">
        <v>0.91991488426162105</v>
      </c>
      <c r="H940">
        <v>17.043814432989599</v>
      </c>
      <c r="I940">
        <v>4.5237864077669903</v>
      </c>
    </row>
    <row r="941" spans="1:9" x14ac:dyDescent="0.25">
      <c r="A941">
        <v>939</v>
      </c>
      <c r="B941">
        <v>98.023648648648603</v>
      </c>
      <c r="C941">
        <v>163.65401129943501</v>
      </c>
      <c r="D941">
        <v>12.8324223108125</v>
      </c>
      <c r="E941">
        <v>7.3696474982498197</v>
      </c>
      <c r="F941">
        <v>0.49834968329041102</v>
      </c>
      <c r="G941">
        <v>0.89103644798825499</v>
      </c>
      <c r="H941">
        <v>10.6977248104008</v>
      </c>
      <c r="I941">
        <v>5.25917808219178</v>
      </c>
    </row>
    <row r="942" spans="1:9" x14ac:dyDescent="0.25">
      <c r="A942">
        <v>940</v>
      </c>
      <c r="B942">
        <v>103.46006655574</v>
      </c>
      <c r="C942">
        <v>169.365596790371</v>
      </c>
      <c r="D942">
        <v>18.883004868773</v>
      </c>
      <c r="E942">
        <v>15.7280116678167</v>
      </c>
      <c r="F942">
        <v>0.55002783771712005</v>
      </c>
      <c r="G942">
        <v>0.81039842863086098</v>
      </c>
      <c r="H942">
        <v>16.950103950103902</v>
      </c>
      <c r="I942">
        <v>10.998923573735199</v>
      </c>
    </row>
    <row r="943" spans="1:9" x14ac:dyDescent="0.25">
      <c r="A943">
        <v>941</v>
      </c>
      <c r="B943">
        <v>74.424068767908295</v>
      </c>
      <c r="C943">
        <v>195.85917901938399</v>
      </c>
      <c r="D943">
        <v>13.0769967791989</v>
      </c>
      <c r="E943">
        <v>14.1641745632836</v>
      </c>
      <c r="F943">
        <v>0.41052721246101698</v>
      </c>
      <c r="G943">
        <v>0.91179659916536404</v>
      </c>
      <c r="H943">
        <v>18.370705244122899</v>
      </c>
      <c r="I943">
        <v>5.8368617683686104</v>
      </c>
    </row>
    <row r="944" spans="1:9" x14ac:dyDescent="0.25">
      <c r="A944">
        <v>942</v>
      </c>
      <c r="B944">
        <v>73.872576177285296</v>
      </c>
      <c r="C944">
        <v>188.19798731130999</v>
      </c>
      <c r="D944">
        <v>15.4128897475983</v>
      </c>
      <c r="E944">
        <v>3.7167786527512101</v>
      </c>
      <c r="F944">
        <v>0.37597960832166499</v>
      </c>
      <c r="G944">
        <v>0.96748253702209397</v>
      </c>
      <c r="H944">
        <v>13.8536585365853</v>
      </c>
      <c r="I944">
        <v>2.4803123983078401</v>
      </c>
    </row>
    <row r="945" spans="1:9" x14ac:dyDescent="0.25">
      <c r="A945">
        <v>943</v>
      </c>
      <c r="B945">
        <v>85.065478841870799</v>
      </c>
      <c r="C945">
        <v>166.43188120583201</v>
      </c>
      <c r="D945">
        <v>19.0678237892533</v>
      </c>
      <c r="E945">
        <v>3.1783730775078198</v>
      </c>
      <c r="F945">
        <v>0.42255266261261698</v>
      </c>
      <c r="G945">
        <v>0.96102849922694</v>
      </c>
      <c r="H945">
        <v>12.794277929155299</v>
      </c>
      <c r="I945">
        <v>2.7440147329650002</v>
      </c>
    </row>
    <row r="946" spans="1:9" x14ac:dyDescent="0.25">
      <c r="A946">
        <v>944</v>
      </c>
      <c r="B946">
        <v>69.843450479233198</v>
      </c>
      <c r="C946">
        <v>170.00158730158699</v>
      </c>
      <c r="D946">
        <v>18.4355651103415</v>
      </c>
      <c r="E946">
        <v>7.2137066490147603</v>
      </c>
      <c r="F946">
        <v>0.41415563225139701</v>
      </c>
      <c r="G946">
        <v>0.89948336169167997</v>
      </c>
      <c r="H946">
        <v>18.641592920353901</v>
      </c>
      <c r="I946">
        <v>4.9593943565037799</v>
      </c>
    </row>
    <row r="947" spans="1:9" x14ac:dyDescent="0.25">
      <c r="A947">
        <v>945</v>
      </c>
      <c r="B947">
        <v>58.548311990686798</v>
      </c>
      <c r="C947">
        <v>150.628954937679</v>
      </c>
      <c r="D947">
        <v>16.3406598817025</v>
      </c>
      <c r="E947">
        <v>7.64526345329321</v>
      </c>
      <c r="F947">
        <v>0.36265259723047499</v>
      </c>
      <c r="G947">
        <v>0.92766558770114205</v>
      </c>
      <c r="H947">
        <v>20.368503937007802</v>
      </c>
      <c r="I947">
        <v>3.4482126489459199</v>
      </c>
    </row>
    <row r="948" spans="1:9" x14ac:dyDescent="0.25">
      <c r="A948">
        <v>946</v>
      </c>
      <c r="B948">
        <v>77.273168757587996</v>
      </c>
      <c r="C948">
        <v>172.32211014176599</v>
      </c>
      <c r="D948">
        <v>15.5140256001851</v>
      </c>
      <c r="E948">
        <v>6.6883606085632499</v>
      </c>
      <c r="F948">
        <v>0.44502305948123899</v>
      </c>
      <c r="G948">
        <v>0.94712290681892997</v>
      </c>
      <c r="H948">
        <v>14.6818757921419</v>
      </c>
      <c r="I948">
        <v>3.0867469879518001</v>
      </c>
    </row>
    <row r="949" spans="1:9" x14ac:dyDescent="0.25">
      <c r="A949">
        <v>947</v>
      </c>
      <c r="B949">
        <v>80.922484881803101</v>
      </c>
      <c r="C949">
        <v>163.57749339833401</v>
      </c>
      <c r="D949">
        <v>15.391323429970701</v>
      </c>
      <c r="E949">
        <v>4.6363423709481397</v>
      </c>
      <c r="F949">
        <v>0.430248794975018</v>
      </c>
      <c r="G949">
        <v>0.90337393010952904</v>
      </c>
      <c r="H949">
        <v>18.087016574585601</v>
      </c>
      <c r="I949">
        <v>3.1688918558077401</v>
      </c>
    </row>
    <row r="950" spans="1:9" x14ac:dyDescent="0.25">
      <c r="A950">
        <v>948</v>
      </c>
      <c r="B950">
        <v>110.784684684684</v>
      </c>
      <c r="C950">
        <v>187.45152745894401</v>
      </c>
      <c r="D950">
        <v>22.168347283840799</v>
      </c>
      <c r="E950">
        <v>5.76679719607578</v>
      </c>
      <c r="F950">
        <v>0.58530959853228404</v>
      </c>
      <c r="G950">
        <v>0.91916745356905505</v>
      </c>
      <c r="H950">
        <v>19.475510204081601</v>
      </c>
      <c r="I950">
        <v>2.8720379146919401</v>
      </c>
    </row>
    <row r="951" spans="1:9" x14ac:dyDescent="0.25">
      <c r="A951">
        <v>949</v>
      </c>
      <c r="B951">
        <v>78.524559777571795</v>
      </c>
      <c r="C951">
        <v>195.92016599150199</v>
      </c>
      <c r="D951">
        <v>16.227218269253999</v>
      </c>
      <c r="E951">
        <v>6.0057566669889404</v>
      </c>
      <c r="F951">
        <v>0.49633748031579999</v>
      </c>
      <c r="G951">
        <v>0.93268184174961299</v>
      </c>
      <c r="H951">
        <v>17.407327586206801</v>
      </c>
      <c r="I951">
        <v>3.8013011656275402</v>
      </c>
    </row>
    <row r="952" spans="1:9" x14ac:dyDescent="0.25">
      <c r="A952">
        <v>950</v>
      </c>
      <c r="B952">
        <v>76.804583068109395</v>
      </c>
      <c r="C952">
        <v>139.02468212415801</v>
      </c>
      <c r="D952">
        <v>15.860246734561301</v>
      </c>
      <c r="E952">
        <v>8.2052417781362994</v>
      </c>
      <c r="F952">
        <v>0.487614230197225</v>
      </c>
      <c r="G952">
        <v>0.91578717169497603</v>
      </c>
      <c r="H952">
        <v>16.493827160493801</v>
      </c>
      <c r="I952">
        <v>4.2066629023150703</v>
      </c>
    </row>
    <row r="953" spans="1:9" x14ac:dyDescent="0.25">
      <c r="A953">
        <v>951</v>
      </c>
      <c r="B953">
        <v>88.670910248249498</v>
      </c>
      <c r="C953">
        <v>168.72295321637401</v>
      </c>
      <c r="D953">
        <v>17.885463100618299</v>
      </c>
      <c r="E953">
        <v>7.0370434112964002</v>
      </c>
      <c r="F953">
        <v>0.48883575221671699</v>
      </c>
      <c r="G953">
        <v>0.93865289336472901</v>
      </c>
      <c r="H953">
        <v>17.815307820299498</v>
      </c>
      <c r="I953">
        <v>3.37765466297322</v>
      </c>
    </row>
    <row r="954" spans="1:9" x14ac:dyDescent="0.25">
      <c r="A954">
        <v>952</v>
      </c>
      <c r="B954">
        <v>129.31433607520501</v>
      </c>
      <c r="C954">
        <v>137.341107090202</v>
      </c>
      <c r="D954">
        <v>17.30460549811</v>
      </c>
      <c r="E954">
        <v>5.6605596654838299</v>
      </c>
      <c r="F954">
        <v>0.59075031023825098</v>
      </c>
      <c r="G954">
        <v>0.86048338559597604</v>
      </c>
      <c r="H954">
        <v>14.0282317979197</v>
      </c>
      <c r="I954">
        <v>3.87571780147662</v>
      </c>
    </row>
    <row r="955" spans="1:9" x14ac:dyDescent="0.25">
      <c r="A955">
        <v>953</v>
      </c>
      <c r="B955">
        <v>77.806409417920193</v>
      </c>
      <c r="C955">
        <v>94.460795243403894</v>
      </c>
      <c r="D955">
        <v>17.383202637480601</v>
      </c>
      <c r="E955">
        <v>7.4772692553978501</v>
      </c>
      <c r="F955">
        <v>0.44183408887140402</v>
      </c>
      <c r="G955">
        <v>0.86144565498627601</v>
      </c>
      <c r="H955">
        <v>16.019138755980801</v>
      </c>
      <c r="I955">
        <v>5.5669642857142803</v>
      </c>
    </row>
    <row r="956" spans="1:9" x14ac:dyDescent="0.25">
      <c r="A956">
        <v>954</v>
      </c>
      <c r="B956">
        <v>84.6634844868735</v>
      </c>
      <c r="C956">
        <v>178.51081228420799</v>
      </c>
      <c r="D956">
        <v>17.6661034855209</v>
      </c>
      <c r="E956">
        <v>3.5282177243722002</v>
      </c>
      <c r="F956">
        <v>0.46089909277832702</v>
      </c>
      <c r="G956">
        <v>0.95228174775332997</v>
      </c>
      <c r="H956">
        <v>17.7889546351084</v>
      </c>
      <c r="I956">
        <v>2.7779904306219998</v>
      </c>
    </row>
    <row r="957" spans="1:9" x14ac:dyDescent="0.25">
      <c r="A957">
        <v>955</v>
      </c>
      <c r="B957">
        <v>96.574397339983307</v>
      </c>
      <c r="C957">
        <v>171.710709580274</v>
      </c>
      <c r="D957">
        <v>16.346316741726199</v>
      </c>
      <c r="E957">
        <v>9.2964676248661693</v>
      </c>
      <c r="F957">
        <v>0.55742886864764996</v>
      </c>
      <c r="G957">
        <v>0.880106410927739</v>
      </c>
      <c r="H957">
        <v>14.7849264705882</v>
      </c>
      <c r="I957">
        <v>6.9361795774647801</v>
      </c>
    </row>
    <row r="958" spans="1:9" x14ac:dyDescent="0.25">
      <c r="A958">
        <v>956</v>
      </c>
      <c r="B958">
        <v>96.655159332321702</v>
      </c>
      <c r="C958">
        <v>132.632309005548</v>
      </c>
      <c r="D958">
        <v>10.8020459028748</v>
      </c>
      <c r="E958">
        <v>3.4580427761016299</v>
      </c>
      <c r="F958">
        <v>0.63731291440621696</v>
      </c>
      <c r="G958">
        <v>0.97315737017044501</v>
      </c>
      <c r="H958">
        <v>5.0828182941903499</v>
      </c>
      <c r="I958">
        <v>3.1282923755513501</v>
      </c>
    </row>
    <row r="959" spans="1:9" x14ac:dyDescent="0.25">
      <c r="A959">
        <v>957</v>
      </c>
      <c r="B959">
        <v>110.961651917404</v>
      </c>
      <c r="C959">
        <v>170.57553747821001</v>
      </c>
      <c r="D959">
        <v>10.936551815330899</v>
      </c>
      <c r="E959">
        <v>11.943563543874699</v>
      </c>
      <c r="F959">
        <v>0.72492370863855704</v>
      </c>
      <c r="G959">
        <v>0.91531986004369104</v>
      </c>
      <c r="H959">
        <v>4.4533965244865703</v>
      </c>
      <c r="I959">
        <v>5.7068206820681997</v>
      </c>
    </row>
    <row r="960" spans="1:9" x14ac:dyDescent="0.25">
      <c r="A960">
        <v>958</v>
      </c>
      <c r="B960">
        <v>96.457513416815701</v>
      </c>
      <c r="C960">
        <v>102.202890932982</v>
      </c>
      <c r="D960">
        <v>10.685514323473299</v>
      </c>
      <c r="E960">
        <v>6.7785579889765399</v>
      </c>
      <c r="F960">
        <v>0.62182103943387801</v>
      </c>
      <c r="G960">
        <v>0.92000300591450801</v>
      </c>
      <c r="H960">
        <v>5.6440922190201697</v>
      </c>
      <c r="I960">
        <v>3.7313906520484701</v>
      </c>
    </row>
    <row r="961" spans="1:9" x14ac:dyDescent="0.25">
      <c r="A961">
        <v>959</v>
      </c>
      <c r="B961">
        <v>105.849635036496</v>
      </c>
      <c r="C961">
        <v>111.491416524445</v>
      </c>
      <c r="D961">
        <v>10.9437788486079</v>
      </c>
      <c r="E961">
        <v>3.26443134529057</v>
      </c>
      <c r="F961">
        <v>0.70552558112103803</v>
      </c>
      <c r="G961">
        <v>0.95152668041605504</v>
      </c>
      <c r="H961">
        <v>5.8053691275167703</v>
      </c>
      <c r="I961">
        <v>2.8191881918819099</v>
      </c>
    </row>
    <row r="962" spans="1:9" x14ac:dyDescent="0.25">
      <c r="A962">
        <v>960</v>
      </c>
      <c r="B962">
        <v>101.126620440156</v>
      </c>
      <c r="C962">
        <v>170.43502075846899</v>
      </c>
      <c r="D962">
        <v>10.9596076354128</v>
      </c>
      <c r="E962">
        <v>5.8089659683352002</v>
      </c>
      <c r="F962">
        <v>0.68003550475446195</v>
      </c>
      <c r="G962">
        <v>0.93115011003435899</v>
      </c>
      <c r="H962">
        <v>5.5063868613138602</v>
      </c>
      <c r="I962">
        <v>3.0643599601309899</v>
      </c>
    </row>
    <row r="963" spans="1:9" x14ac:dyDescent="0.25">
      <c r="A963">
        <v>961</v>
      </c>
      <c r="B963">
        <v>91.627674937639497</v>
      </c>
      <c r="C963">
        <v>187.21249823271501</v>
      </c>
      <c r="D963">
        <v>7.5025188201604402</v>
      </c>
      <c r="E963">
        <v>4.4655492805430503</v>
      </c>
      <c r="F963">
        <v>0.63961560088889802</v>
      </c>
      <c r="G963">
        <v>0.95189223232413001</v>
      </c>
      <c r="H963">
        <v>3.7681473456121299</v>
      </c>
      <c r="I963">
        <v>2.5875143623132901</v>
      </c>
    </row>
    <row r="964" spans="1:9" x14ac:dyDescent="0.25">
      <c r="A964">
        <v>962</v>
      </c>
      <c r="B964">
        <v>101.981890874882</v>
      </c>
      <c r="C964">
        <v>185.88149005983399</v>
      </c>
      <c r="D964">
        <v>9.4896290075623</v>
      </c>
      <c r="E964">
        <v>12.7688250911735</v>
      </c>
      <c r="F964">
        <v>0.71477662144600096</v>
      </c>
      <c r="G964">
        <v>0.91223782057065805</v>
      </c>
      <c r="H964">
        <v>4.8263772954924802</v>
      </c>
      <c r="I964">
        <v>4.2374245472837</v>
      </c>
    </row>
    <row r="965" spans="1:9" x14ac:dyDescent="0.25">
      <c r="A965">
        <v>963</v>
      </c>
      <c r="B965">
        <v>75.906029757243502</v>
      </c>
      <c r="C965">
        <v>150.18457481872099</v>
      </c>
      <c r="D965">
        <v>16.307074903593499</v>
      </c>
      <c r="E965">
        <v>19.901435091186201</v>
      </c>
      <c r="F965">
        <v>0.42392527459503698</v>
      </c>
      <c r="G965">
        <v>0.84671335025118799</v>
      </c>
      <c r="H965">
        <v>17.471663619744</v>
      </c>
      <c r="I965">
        <v>9.3409873708381106</v>
      </c>
    </row>
    <row r="966" spans="1:9" x14ac:dyDescent="0.25">
      <c r="A966">
        <v>964</v>
      </c>
      <c r="B966">
        <v>71.809302325581399</v>
      </c>
      <c r="C966">
        <v>161.035162713734</v>
      </c>
      <c r="D966">
        <v>16.743645986122502</v>
      </c>
      <c r="E966">
        <v>8.8627615873818204</v>
      </c>
      <c r="F966">
        <v>0.41824215521167801</v>
      </c>
      <c r="G966">
        <v>0.91750718975193701</v>
      </c>
      <c r="H966">
        <v>16.638297872340399</v>
      </c>
      <c r="I966">
        <v>3.62920614178373</v>
      </c>
    </row>
    <row r="967" spans="1:9" x14ac:dyDescent="0.25">
      <c r="A967">
        <v>965</v>
      </c>
      <c r="B967">
        <v>66.178913738019105</v>
      </c>
      <c r="C967">
        <v>167.92870795107001</v>
      </c>
      <c r="D967">
        <v>13.027518285761399</v>
      </c>
      <c r="E967">
        <v>6.0670692066881902</v>
      </c>
      <c r="F967">
        <v>0.38979455383485501</v>
      </c>
      <c r="G967">
        <v>0.91418368870954603</v>
      </c>
      <c r="H967">
        <v>15.7470085470085</v>
      </c>
      <c r="I967">
        <v>4.0153609831029096</v>
      </c>
    </row>
    <row r="968" spans="1:9" x14ac:dyDescent="0.25">
      <c r="A968">
        <v>966</v>
      </c>
      <c r="B968">
        <v>105.24222134698699</v>
      </c>
      <c r="C968">
        <v>152.76735844222301</v>
      </c>
      <c r="D968">
        <v>12.705406209029</v>
      </c>
      <c r="E968">
        <v>8.3335346344972798</v>
      </c>
      <c r="F968">
        <v>0.52939457331609496</v>
      </c>
      <c r="G968">
        <v>0.86534253452783505</v>
      </c>
      <c r="H968">
        <v>8.3600493218248992</v>
      </c>
      <c r="I968">
        <v>6.0504091653027796</v>
      </c>
    </row>
    <row r="969" spans="1:9" x14ac:dyDescent="0.25">
      <c r="A969">
        <v>967</v>
      </c>
      <c r="B969">
        <v>56.302579365079303</v>
      </c>
      <c r="C969">
        <v>145.92454075459199</v>
      </c>
      <c r="D969">
        <v>15.0678595086453</v>
      </c>
      <c r="E969">
        <v>6.4254457418774997</v>
      </c>
      <c r="F969">
        <v>0.34847385704663297</v>
      </c>
      <c r="G969">
        <v>0.896304052379154</v>
      </c>
      <c r="H969">
        <v>17.603305785123901</v>
      </c>
      <c r="I969">
        <v>3.6370814908401701</v>
      </c>
    </row>
    <row r="970" spans="1:9" x14ac:dyDescent="0.25">
      <c r="A970">
        <v>968</v>
      </c>
      <c r="B970">
        <v>52.381115459882501</v>
      </c>
      <c r="C970">
        <v>151.84346467056</v>
      </c>
      <c r="D970">
        <v>13.273137518223299</v>
      </c>
      <c r="E970">
        <v>5.0225707004058604</v>
      </c>
      <c r="F970">
        <v>0.32309490868034202</v>
      </c>
      <c r="G970">
        <v>0.92043490189918298</v>
      </c>
      <c r="H970">
        <v>16.4776334776334</v>
      </c>
      <c r="I970">
        <v>2.9865101174119402</v>
      </c>
    </row>
    <row r="971" spans="1:9" x14ac:dyDescent="0.25">
      <c r="A971">
        <v>969</v>
      </c>
      <c r="B971">
        <v>59.466415905427098</v>
      </c>
      <c r="C971">
        <v>161.934316924386</v>
      </c>
      <c r="D971">
        <v>15.8178975994769</v>
      </c>
      <c r="E971">
        <v>5.3207595471513898</v>
      </c>
      <c r="F971">
        <v>0.37824254039067401</v>
      </c>
      <c r="G971">
        <v>0.92467755982465805</v>
      </c>
      <c r="H971">
        <v>13.653481012658199</v>
      </c>
      <c r="I971">
        <v>3.7507473841554502</v>
      </c>
    </row>
    <row r="972" spans="1:9" x14ac:dyDescent="0.25">
      <c r="A972">
        <v>970</v>
      </c>
      <c r="B972">
        <v>155.421001926782</v>
      </c>
      <c r="C972">
        <v>185.40685579196199</v>
      </c>
      <c r="D972">
        <v>20.7338632418233</v>
      </c>
      <c r="E972">
        <v>4.8018859864104799</v>
      </c>
      <c r="F972">
        <v>0.77780139161691597</v>
      </c>
      <c r="G972">
        <v>0.94267767181741402</v>
      </c>
      <c r="H972">
        <v>8.5421166306695397</v>
      </c>
      <c r="I972">
        <v>3.0925553319919499</v>
      </c>
    </row>
    <row r="973" spans="1:9" x14ac:dyDescent="0.25">
      <c r="A973">
        <v>971</v>
      </c>
      <c r="B973">
        <v>125.926487747957</v>
      </c>
      <c r="C973">
        <v>203.87875125881101</v>
      </c>
      <c r="D973">
        <v>16.188914221572102</v>
      </c>
      <c r="E973">
        <v>5.9270321088123996</v>
      </c>
      <c r="F973">
        <v>0.65293709397895106</v>
      </c>
      <c r="G973">
        <v>0.95056268045203796</v>
      </c>
      <c r="H973">
        <v>10.6308823529411</v>
      </c>
      <c r="I973">
        <v>3.0435005117707199</v>
      </c>
    </row>
    <row r="974" spans="1:9" x14ac:dyDescent="0.25">
      <c r="A974">
        <v>972</v>
      </c>
      <c r="B974">
        <v>124.281973816717</v>
      </c>
      <c r="C974">
        <v>184.780474351902</v>
      </c>
      <c r="D974">
        <v>18.240285177452702</v>
      </c>
      <c r="E974">
        <v>15.5340422708662</v>
      </c>
      <c r="F974">
        <v>0.67280597007980203</v>
      </c>
      <c r="G974">
        <v>0.850078553630779</v>
      </c>
      <c r="H974">
        <v>15.807086614173199</v>
      </c>
      <c r="I974">
        <v>4.1897959183673397</v>
      </c>
    </row>
    <row r="975" spans="1:9" x14ac:dyDescent="0.25">
      <c r="A975">
        <v>973</v>
      </c>
      <c r="B975">
        <v>49.968642611683798</v>
      </c>
      <c r="C975">
        <v>188.25591544852199</v>
      </c>
      <c r="D975">
        <v>14.9864301579511</v>
      </c>
      <c r="E975">
        <v>4.4362455354898502</v>
      </c>
      <c r="F975">
        <v>0.37948555911217602</v>
      </c>
      <c r="G975">
        <v>0.96642059770340905</v>
      </c>
      <c r="H975">
        <v>8.1032520325203201</v>
      </c>
      <c r="I975">
        <v>2.7567706547823101</v>
      </c>
    </row>
    <row r="976" spans="1:9" x14ac:dyDescent="0.25">
      <c r="A976">
        <v>974</v>
      </c>
      <c r="B976">
        <v>77.800333333333299</v>
      </c>
      <c r="C976">
        <v>168.248377916903</v>
      </c>
      <c r="D976">
        <v>12.4599010117344</v>
      </c>
      <c r="E976">
        <v>5.8113585654513997</v>
      </c>
      <c r="F976">
        <v>0.46571991452412498</v>
      </c>
      <c r="G976">
        <v>0.93653646000185298</v>
      </c>
      <c r="H976">
        <v>9.0224215246636703</v>
      </c>
      <c r="I976">
        <v>4.4821997105643998</v>
      </c>
    </row>
    <row r="977" spans="1:9" x14ac:dyDescent="0.25">
      <c r="A977">
        <v>975</v>
      </c>
      <c r="B977">
        <v>69.773910927232905</v>
      </c>
      <c r="C977">
        <v>152.90875778673501</v>
      </c>
      <c r="D977">
        <v>13.0592651307797</v>
      </c>
      <c r="E977">
        <v>8.6248923361836702</v>
      </c>
      <c r="F977">
        <v>0.40828056030948601</v>
      </c>
      <c r="G977">
        <v>0.92667451280095303</v>
      </c>
      <c r="H977">
        <v>9.1968085106382897</v>
      </c>
      <c r="I977">
        <v>4.17813641900121</v>
      </c>
    </row>
    <row r="978" spans="1:9" x14ac:dyDescent="0.25">
      <c r="A978">
        <v>976</v>
      </c>
      <c r="B978">
        <v>66.801286633309502</v>
      </c>
      <c r="C978">
        <v>193.83830658192301</v>
      </c>
      <c r="D978">
        <v>11.505044144018701</v>
      </c>
      <c r="E978">
        <v>2.8875715391064598</v>
      </c>
      <c r="F978">
        <v>0.42545650427035703</v>
      </c>
      <c r="G978">
        <v>0.97233512525941401</v>
      </c>
      <c r="H978">
        <v>7.96095829636202</v>
      </c>
      <c r="I978">
        <v>2.3514696685428298</v>
      </c>
    </row>
    <row r="979" spans="1:9" x14ac:dyDescent="0.25">
      <c r="A979">
        <v>977</v>
      </c>
      <c r="B979">
        <v>65.010589193592097</v>
      </c>
      <c r="C979">
        <v>205.17824377457401</v>
      </c>
      <c r="D979">
        <v>16.327464431611201</v>
      </c>
      <c r="E979">
        <v>2.72953267247554</v>
      </c>
      <c r="F979">
        <v>0.40380717899125002</v>
      </c>
      <c r="G979">
        <v>0.96416283089689903</v>
      </c>
      <c r="H979">
        <v>10.404067197170599</v>
      </c>
      <c r="I979">
        <v>2.3839423571796101</v>
      </c>
    </row>
    <row r="980" spans="1:9" x14ac:dyDescent="0.25">
      <c r="A980">
        <v>978</v>
      </c>
      <c r="B980">
        <v>63.218719845609499</v>
      </c>
      <c r="C980">
        <v>154.09425417492201</v>
      </c>
      <c r="D980">
        <v>13.104047956818899</v>
      </c>
      <c r="E980">
        <v>7.4113806459704401</v>
      </c>
      <c r="F980">
        <v>0.38051914867234699</v>
      </c>
      <c r="G980">
        <v>0.90662981187962899</v>
      </c>
      <c r="H980">
        <v>10.2985409652076</v>
      </c>
      <c r="I980">
        <v>5.0407394727832902</v>
      </c>
    </row>
    <row r="981" spans="1:9" x14ac:dyDescent="0.25">
      <c r="A981">
        <v>979</v>
      </c>
      <c r="B981">
        <v>81.4308576118178</v>
      </c>
      <c r="C981">
        <v>204.98427152317799</v>
      </c>
      <c r="D981">
        <v>15.7703773189724</v>
      </c>
      <c r="E981">
        <v>12.441741760922399</v>
      </c>
      <c r="F981">
        <v>0.491361079739979</v>
      </c>
      <c r="G981">
        <v>0.92228737692305895</v>
      </c>
      <c r="H981">
        <v>10.1660561660561</v>
      </c>
      <c r="I981">
        <v>3.9160583941605802</v>
      </c>
    </row>
    <row r="982" spans="1:9" x14ac:dyDescent="0.25">
      <c r="A982">
        <v>980</v>
      </c>
      <c r="B982">
        <v>64.548855207997406</v>
      </c>
      <c r="C982">
        <v>188.58855196659999</v>
      </c>
      <c r="D982">
        <v>18.015614070861002</v>
      </c>
      <c r="E982">
        <v>4.0506858868755904</v>
      </c>
      <c r="F982">
        <v>0.40164626599338299</v>
      </c>
      <c r="G982">
        <v>0.958611137866755</v>
      </c>
      <c r="H982">
        <v>8.7115384615384599</v>
      </c>
      <c r="I982">
        <v>2.82062233068944</v>
      </c>
    </row>
    <row r="983" spans="1:9" x14ac:dyDescent="0.25">
      <c r="A983">
        <v>981</v>
      </c>
      <c r="B983">
        <v>69.981232150142802</v>
      </c>
      <c r="C983">
        <v>192.354467842914</v>
      </c>
      <c r="D983">
        <v>16.524441754794299</v>
      </c>
      <c r="E983">
        <v>6.4797762275173003</v>
      </c>
      <c r="F983">
        <v>0.422851166896972</v>
      </c>
      <c r="G983">
        <v>0.94780296435117695</v>
      </c>
      <c r="H983">
        <v>9.9194373401534506</v>
      </c>
      <c r="I983">
        <v>3.4759891271519101</v>
      </c>
    </row>
    <row r="984" spans="1:9" x14ac:dyDescent="0.25">
      <c r="A984">
        <v>982</v>
      </c>
      <c r="B984">
        <v>71.641043975688206</v>
      </c>
      <c r="C984">
        <v>193.18160831088801</v>
      </c>
      <c r="D984">
        <v>17.879723768616799</v>
      </c>
      <c r="E984">
        <v>4.6751445001673799</v>
      </c>
      <c r="F984">
        <v>0.43281704397826298</v>
      </c>
      <c r="G984">
        <v>0.95358475961228994</v>
      </c>
      <c r="H984">
        <v>9.9677419354838701</v>
      </c>
      <c r="I984">
        <v>2.68759873617693</v>
      </c>
    </row>
    <row r="985" spans="1:9" x14ac:dyDescent="0.25">
      <c r="A985">
        <v>983</v>
      </c>
      <c r="B985">
        <v>92.691193181818093</v>
      </c>
      <c r="C985">
        <v>196.885735402808</v>
      </c>
      <c r="D985">
        <v>20.010148895087902</v>
      </c>
      <c r="E985">
        <v>4.7828325893948502</v>
      </c>
      <c r="F985">
        <v>0.54668992937932004</v>
      </c>
      <c r="G985">
        <v>0.96347580348376005</v>
      </c>
      <c r="H985">
        <v>8.8846153846153797</v>
      </c>
      <c r="I985">
        <v>2.5661243220692498</v>
      </c>
    </row>
    <row r="986" spans="1:9" x14ac:dyDescent="0.25">
      <c r="A986">
        <v>984</v>
      </c>
      <c r="B986">
        <v>70.721116449325095</v>
      </c>
      <c r="C986">
        <v>210.362959157462</v>
      </c>
      <c r="D986">
        <v>14.8827111302367</v>
      </c>
      <c r="E986">
        <v>7.9834168400149803</v>
      </c>
      <c r="F986">
        <v>0.45328816062553401</v>
      </c>
      <c r="G986">
        <v>0.93586208465577003</v>
      </c>
      <c r="H986">
        <v>8.0327868852458995</v>
      </c>
      <c r="I986">
        <v>3.0903034789045098</v>
      </c>
    </row>
    <row r="987" spans="1:9" x14ac:dyDescent="0.25">
      <c r="A987">
        <v>985</v>
      </c>
      <c r="B987">
        <v>56.722667458197201</v>
      </c>
      <c r="C987">
        <v>139.730202217873</v>
      </c>
      <c r="D987">
        <v>10.0612433367591</v>
      </c>
      <c r="E987">
        <v>5.2402683163125099</v>
      </c>
      <c r="F987">
        <v>0.42478561797569397</v>
      </c>
      <c r="G987">
        <v>0.96054777641189104</v>
      </c>
      <c r="H987">
        <v>4.9302510960542003</v>
      </c>
      <c r="I987">
        <v>2.6710976072920598</v>
      </c>
    </row>
    <row r="988" spans="1:9" x14ac:dyDescent="0.25">
      <c r="A988">
        <v>986</v>
      </c>
      <c r="B988">
        <v>45.567062135531799</v>
      </c>
      <c r="C988">
        <v>167.57128712871199</v>
      </c>
      <c r="D988">
        <v>10.0815584702954</v>
      </c>
      <c r="E988">
        <v>8.2122745204203405</v>
      </c>
      <c r="F988">
        <v>0.33130023434610001</v>
      </c>
      <c r="G988">
        <v>0.88946688466854396</v>
      </c>
      <c r="H988">
        <v>9.0545314900153606</v>
      </c>
      <c r="I988">
        <v>5.6983029541169001</v>
      </c>
    </row>
    <row r="989" spans="1:9" x14ac:dyDescent="0.25">
      <c r="A989">
        <v>987</v>
      </c>
      <c r="B989">
        <v>59.348920863309303</v>
      </c>
      <c r="C989">
        <v>200.44879267277199</v>
      </c>
      <c r="D989">
        <v>16.144337865593499</v>
      </c>
      <c r="E989">
        <v>7.6792720392655998</v>
      </c>
      <c r="F989">
        <v>0.39035878261669699</v>
      </c>
      <c r="G989">
        <v>0.93574664245690298</v>
      </c>
      <c r="H989">
        <v>15.636666666666599</v>
      </c>
      <c r="I989">
        <v>4.8762151652624697</v>
      </c>
    </row>
    <row r="990" spans="1:9" x14ac:dyDescent="0.25">
      <c r="A990">
        <v>988</v>
      </c>
      <c r="B990">
        <v>48.437931715018699</v>
      </c>
      <c r="C990">
        <v>134.16975361087501</v>
      </c>
      <c r="D990">
        <v>11.7472496520706</v>
      </c>
      <c r="E990">
        <v>5.9886811409901597</v>
      </c>
      <c r="F990">
        <v>0.32847956073324303</v>
      </c>
      <c r="G990">
        <v>0.89100721037762498</v>
      </c>
      <c r="H990">
        <v>7.9475240206947504</v>
      </c>
      <c r="I990">
        <v>4.8558834802606299</v>
      </c>
    </row>
    <row r="991" spans="1:9" x14ac:dyDescent="0.25">
      <c r="A991">
        <v>989</v>
      </c>
      <c r="B991">
        <v>49.937387116194998</v>
      </c>
      <c r="C991">
        <v>184.779484509242</v>
      </c>
      <c r="D991">
        <v>10.9612361771406</v>
      </c>
      <c r="E991">
        <v>4.2360149670626601</v>
      </c>
      <c r="F991">
        <v>0.35135016664271401</v>
      </c>
      <c r="G991">
        <v>0.95958139597437897</v>
      </c>
      <c r="H991">
        <v>8.1629629629629594</v>
      </c>
      <c r="I991">
        <v>2.5077254761049201</v>
      </c>
    </row>
    <row r="992" spans="1:9" x14ac:dyDescent="0.25">
      <c r="A992">
        <v>990</v>
      </c>
      <c r="B992">
        <v>48.277908876383997</v>
      </c>
      <c r="C992">
        <v>156.06719795356099</v>
      </c>
      <c r="D992">
        <v>11.7755181785608</v>
      </c>
      <c r="E992">
        <v>9.5778213558311105</v>
      </c>
      <c r="F992">
        <v>0.32845705257454599</v>
      </c>
      <c r="G992">
        <v>0.93069059084936701</v>
      </c>
      <c r="H992">
        <v>8.1781647689216292</v>
      </c>
      <c r="I992">
        <v>3.1860535931790501</v>
      </c>
    </row>
    <row r="993" spans="1:9" x14ac:dyDescent="0.25">
      <c r="A993">
        <v>991</v>
      </c>
      <c r="B993">
        <v>44.215721789530797</v>
      </c>
      <c r="C993">
        <v>206.82927590511801</v>
      </c>
      <c r="D993">
        <v>9.7091377845984201</v>
      </c>
      <c r="E993">
        <v>7.1507665688287396</v>
      </c>
      <c r="F993">
        <v>0.29992700944077499</v>
      </c>
      <c r="G993">
        <v>0.93459256524284695</v>
      </c>
      <c r="H993">
        <v>5.8606498194945802</v>
      </c>
      <c r="I993">
        <v>4.18333333333333</v>
      </c>
    </row>
    <row r="994" spans="1:9" x14ac:dyDescent="0.25">
      <c r="A994">
        <v>992</v>
      </c>
      <c r="B994">
        <v>56.687813562065003</v>
      </c>
      <c r="C994">
        <v>147.153349979192</v>
      </c>
      <c r="D994">
        <v>11.761526921026601</v>
      </c>
      <c r="E994">
        <v>5.8986442129390699</v>
      </c>
      <c r="F994">
        <v>0.37238127573316698</v>
      </c>
      <c r="G994">
        <v>0.92574134563027399</v>
      </c>
      <c r="H994">
        <v>5.4581440622972099</v>
      </c>
      <c r="I994">
        <v>4.5351736420302702</v>
      </c>
    </row>
    <row r="995" spans="1:9" x14ac:dyDescent="0.25">
      <c r="A995">
        <v>993</v>
      </c>
      <c r="B995">
        <v>47.846233230134096</v>
      </c>
      <c r="C995">
        <v>166.09913893414</v>
      </c>
      <c r="D995">
        <v>10.331998943144599</v>
      </c>
      <c r="E995">
        <v>5.5192296501108196</v>
      </c>
      <c r="F995">
        <v>0.32910809728583201</v>
      </c>
      <c r="G995">
        <v>0.949036692995472</v>
      </c>
      <c r="H995">
        <v>6.2054470100651198</v>
      </c>
      <c r="I995">
        <v>2.6781239961451901</v>
      </c>
    </row>
    <row r="996" spans="1:9" x14ac:dyDescent="0.25">
      <c r="A996">
        <v>994</v>
      </c>
      <c r="B996">
        <v>49.346069268828998</v>
      </c>
      <c r="C996">
        <v>193.71938243271401</v>
      </c>
      <c r="D996">
        <v>9.8002773797926395</v>
      </c>
      <c r="E996">
        <v>4.6197710387699198</v>
      </c>
      <c r="F996">
        <v>0.330701588828966</v>
      </c>
      <c r="G996">
        <v>0.94410209008688795</v>
      </c>
      <c r="H996">
        <v>6.4513661202185704</v>
      </c>
      <c r="I996">
        <v>3.4519075765717302</v>
      </c>
    </row>
    <row r="997" spans="1:9" x14ac:dyDescent="0.25">
      <c r="A997">
        <v>995</v>
      </c>
      <c r="B997">
        <v>78.517151024297206</v>
      </c>
      <c r="C997">
        <v>196.002040437766</v>
      </c>
      <c r="D997">
        <v>16.836943722730702</v>
      </c>
      <c r="E997">
        <v>5.8943108738864503</v>
      </c>
      <c r="F997">
        <v>0.475280325886837</v>
      </c>
      <c r="G997">
        <v>0.95169654208614096</v>
      </c>
      <c r="H997">
        <v>8.6696191319751996</v>
      </c>
      <c r="I997">
        <v>3.0085701398285898</v>
      </c>
    </row>
    <row r="998" spans="1:9" x14ac:dyDescent="0.25">
      <c r="A998">
        <v>996</v>
      </c>
      <c r="B998">
        <v>71.862256950754102</v>
      </c>
      <c r="C998">
        <v>192.62511319046101</v>
      </c>
      <c r="D998">
        <v>13.945674762741399</v>
      </c>
      <c r="E998">
        <v>6.7641566694603501</v>
      </c>
      <c r="F998">
        <v>0.45153059745659502</v>
      </c>
      <c r="G998">
        <v>0.95088770084704299</v>
      </c>
      <c r="H998">
        <v>9.3894952251023192</v>
      </c>
      <c r="I998">
        <v>2.6122814881219099</v>
      </c>
    </row>
    <row r="999" spans="1:9" x14ac:dyDescent="0.25">
      <c r="A999">
        <v>997</v>
      </c>
      <c r="B999">
        <v>90.68060252075</v>
      </c>
      <c r="C999">
        <v>118.24411366711701</v>
      </c>
      <c r="D999">
        <v>14.969105863313301</v>
      </c>
      <c r="E999">
        <v>6.4682384086838001</v>
      </c>
      <c r="F999">
        <v>0.556697990340425</v>
      </c>
      <c r="G999">
        <v>0.83982025577132102</v>
      </c>
      <c r="H999">
        <v>9.6948998178506294</v>
      </c>
      <c r="I999">
        <v>4.1611603545527798</v>
      </c>
    </row>
    <row r="1000" spans="1:9" x14ac:dyDescent="0.25">
      <c r="A1000">
        <v>998</v>
      </c>
      <c r="B1000">
        <v>61.201041105725999</v>
      </c>
      <c r="C1000">
        <v>162.67405660377301</v>
      </c>
      <c r="D1000">
        <v>11.7683684262445</v>
      </c>
      <c r="E1000">
        <v>5.1815668591935404</v>
      </c>
      <c r="F1000">
        <v>0.40477969023606902</v>
      </c>
      <c r="G1000">
        <v>0.93984741918937398</v>
      </c>
      <c r="H1000">
        <v>8.35407591785936</v>
      </c>
      <c r="I1000">
        <v>3.4056338028169</v>
      </c>
    </row>
    <row r="1001" spans="1:9" x14ac:dyDescent="0.25">
      <c r="A1001">
        <v>999</v>
      </c>
      <c r="B1001">
        <v>58.7905570749964</v>
      </c>
      <c r="C1001">
        <v>158.054251156172</v>
      </c>
      <c r="D1001">
        <v>9.89589004480721</v>
      </c>
      <c r="E1001">
        <v>5.4904667127512097</v>
      </c>
      <c r="F1001">
        <v>0.39024064505342498</v>
      </c>
      <c r="G1001">
        <v>0.93075015371709602</v>
      </c>
      <c r="H1001">
        <v>7.8298940323480197</v>
      </c>
      <c r="I1001">
        <v>3.5316653635652799</v>
      </c>
    </row>
    <row r="1002" spans="1:9" x14ac:dyDescent="0.25">
      <c r="A1002">
        <v>1000</v>
      </c>
      <c r="B1002">
        <v>64.801052773653595</v>
      </c>
      <c r="C1002">
        <v>163.15799978989301</v>
      </c>
      <c r="D1002">
        <v>9.8324659090927309</v>
      </c>
      <c r="E1002">
        <v>3.9452920252381798</v>
      </c>
      <c r="F1002">
        <v>0.41711925003651901</v>
      </c>
      <c r="G1002">
        <v>0.94040555140152404</v>
      </c>
      <c r="H1002">
        <v>7.69939989088925</v>
      </c>
      <c r="I1002">
        <v>3.49041932796445</v>
      </c>
    </row>
    <row r="1003" spans="1:9" x14ac:dyDescent="0.25">
      <c r="A1003">
        <v>1001</v>
      </c>
      <c r="B1003">
        <v>57.386172006745298</v>
      </c>
      <c r="C1003">
        <v>183.26268115942</v>
      </c>
      <c r="D1003">
        <v>9.92937963854685</v>
      </c>
      <c r="E1003">
        <v>4.4536796946494004</v>
      </c>
      <c r="F1003">
        <v>0.372810555980431</v>
      </c>
      <c r="G1003">
        <v>0.93905107449615399</v>
      </c>
      <c r="H1003">
        <v>9.5817142857142805</v>
      </c>
      <c r="I1003">
        <v>3.0415492957746402</v>
      </c>
    </row>
    <row r="1004" spans="1:9" x14ac:dyDescent="0.25">
      <c r="A1004">
        <v>1002</v>
      </c>
      <c r="B1004">
        <v>55.4000336587007</v>
      </c>
      <c r="C1004">
        <v>170.76050769870901</v>
      </c>
      <c r="D1004">
        <v>13.863692596084601</v>
      </c>
      <c r="E1004">
        <v>12.365374450535599</v>
      </c>
      <c r="F1004">
        <v>0.360287983994661</v>
      </c>
      <c r="G1004">
        <v>0.92769683468765896</v>
      </c>
      <c r="H1004">
        <v>9.1385199240986701</v>
      </c>
      <c r="I1004">
        <v>3.6868308351177701</v>
      </c>
    </row>
    <row r="1005" spans="1:9" x14ac:dyDescent="0.25">
      <c r="A1005">
        <v>1003</v>
      </c>
      <c r="B1005">
        <v>63.089618815896102</v>
      </c>
      <c r="C1005">
        <v>133.78509895227</v>
      </c>
      <c r="D1005">
        <v>13.6218658343293</v>
      </c>
      <c r="E1005">
        <v>13.5534525483262</v>
      </c>
      <c r="F1005">
        <v>0.38137190959635398</v>
      </c>
      <c r="G1005">
        <v>0.75939787207614695</v>
      </c>
      <c r="H1005">
        <v>8.5872534142640298</v>
      </c>
      <c r="I1005">
        <v>6.5411849710982599</v>
      </c>
    </row>
    <row r="1006" spans="1:9" x14ac:dyDescent="0.25">
      <c r="A1006">
        <v>1004</v>
      </c>
      <c r="B1006">
        <v>57.213602187286398</v>
      </c>
      <c r="C1006">
        <v>195.67329164805699</v>
      </c>
      <c r="D1006">
        <v>11.705203559679299</v>
      </c>
      <c r="E1006">
        <v>4.2408777037692102</v>
      </c>
      <c r="F1006">
        <v>0.354345096493553</v>
      </c>
      <c r="G1006">
        <v>0.95950117803849799</v>
      </c>
      <c r="H1006">
        <v>7.2532334921715398</v>
      </c>
      <c r="I1006">
        <v>3.0734341252699702</v>
      </c>
    </row>
    <row r="1007" spans="1:9" x14ac:dyDescent="0.25">
      <c r="A1007">
        <v>1005</v>
      </c>
      <c r="B1007">
        <v>60.186604314376197</v>
      </c>
      <c r="C1007">
        <v>192.833292262198</v>
      </c>
      <c r="D1007">
        <v>12.7521611930979</v>
      </c>
      <c r="E1007">
        <v>4.1056081508905198</v>
      </c>
      <c r="F1007">
        <v>0.38038478774061302</v>
      </c>
      <c r="G1007">
        <v>0.94402919320105605</v>
      </c>
      <c r="H1007">
        <v>9.0838491840179998</v>
      </c>
      <c r="I1007">
        <v>2.8445921004060502</v>
      </c>
    </row>
    <row r="1008" spans="1:9" x14ac:dyDescent="0.25">
      <c r="A1008">
        <v>1006</v>
      </c>
      <c r="B1008">
        <v>63.828740157480297</v>
      </c>
      <c r="C1008">
        <v>100.44275</v>
      </c>
      <c r="D1008">
        <v>13.645272768289701</v>
      </c>
      <c r="E1008">
        <v>7.3080587324883997</v>
      </c>
      <c r="F1008">
        <v>0.39775315152894702</v>
      </c>
      <c r="G1008">
        <v>0.83277291265522602</v>
      </c>
      <c r="H1008">
        <v>10.8214511041009</v>
      </c>
      <c r="I1008">
        <v>4.7078925956061797</v>
      </c>
    </row>
    <row r="1009" spans="1:9" x14ac:dyDescent="0.25">
      <c r="A1009">
        <v>1007</v>
      </c>
      <c r="B1009">
        <v>67.642297138377103</v>
      </c>
      <c r="C1009">
        <v>198.351965962441</v>
      </c>
      <c r="D1009">
        <v>14.075454615527599</v>
      </c>
      <c r="E1009">
        <v>6.2132090102791597</v>
      </c>
      <c r="F1009">
        <v>0.41258636536272397</v>
      </c>
      <c r="G1009">
        <v>0.952322507892429</v>
      </c>
      <c r="H1009">
        <v>8.9700511322132908</v>
      </c>
      <c r="I1009">
        <v>3.00973236009732</v>
      </c>
    </row>
    <row r="1010" spans="1:9" x14ac:dyDescent="0.25">
      <c r="A1010">
        <v>1008</v>
      </c>
      <c r="B1010">
        <v>69.092098641167595</v>
      </c>
      <c r="C1010">
        <v>182.288469874295</v>
      </c>
      <c r="D1010">
        <v>12.287642150286</v>
      </c>
      <c r="E1010">
        <v>9.4293743532091696</v>
      </c>
      <c r="F1010">
        <v>0.42626464924331597</v>
      </c>
      <c r="G1010">
        <v>0.900787485578324</v>
      </c>
      <c r="H1010">
        <v>6.15548387096774</v>
      </c>
      <c r="I1010">
        <v>5.8355130784708198</v>
      </c>
    </row>
    <row r="1011" spans="1:9" x14ac:dyDescent="0.25">
      <c r="A1011">
        <v>1009</v>
      </c>
      <c r="B1011">
        <v>78.963406370002204</v>
      </c>
      <c r="C1011">
        <v>189.34469931804</v>
      </c>
      <c r="D1011">
        <v>12.768605543115701</v>
      </c>
      <c r="E1011">
        <v>5.2039821641953203</v>
      </c>
      <c r="F1011">
        <v>0.46524468927699197</v>
      </c>
      <c r="G1011">
        <v>0.93571909572833301</v>
      </c>
      <c r="H1011">
        <v>6.7844551282051198</v>
      </c>
      <c r="I1011">
        <v>2.9625715543813298</v>
      </c>
    </row>
    <row r="1012" spans="1:9" x14ac:dyDescent="0.25">
      <c r="A1012">
        <v>1010</v>
      </c>
      <c r="B1012">
        <v>82.203582408768796</v>
      </c>
      <c r="C1012">
        <v>168.37415273384499</v>
      </c>
      <c r="D1012">
        <v>10.846802005831099</v>
      </c>
      <c r="E1012">
        <v>7.5770143824079303</v>
      </c>
      <c r="F1012">
        <v>0.46027304057509499</v>
      </c>
      <c r="G1012">
        <v>0.90621589058985197</v>
      </c>
      <c r="H1012">
        <v>5.2026578073089702</v>
      </c>
      <c r="I1012">
        <v>4.0834386852085904</v>
      </c>
    </row>
    <row r="1013" spans="1:9" x14ac:dyDescent="0.25">
      <c r="A1013">
        <v>1011</v>
      </c>
      <c r="B1013">
        <v>51.411416390336299</v>
      </c>
      <c r="C1013">
        <v>183.72715998346399</v>
      </c>
      <c r="D1013">
        <v>10.6795998782688</v>
      </c>
      <c r="E1013">
        <v>5.7576063818284799</v>
      </c>
      <c r="F1013">
        <v>0.34248259134355002</v>
      </c>
      <c r="G1013">
        <v>0.94052314553997995</v>
      </c>
      <c r="H1013">
        <v>6.4995044598612397</v>
      </c>
      <c r="I1013">
        <v>4.2840346534653397</v>
      </c>
    </row>
    <row r="1014" spans="1:9" x14ac:dyDescent="0.25">
      <c r="A1014">
        <v>1012</v>
      </c>
      <c r="B1014">
        <v>45.071750902527</v>
      </c>
      <c r="C1014">
        <v>166.04948228882799</v>
      </c>
      <c r="D1014">
        <v>9.7255260331492703</v>
      </c>
      <c r="E1014">
        <v>4.2019008938361297</v>
      </c>
      <c r="F1014">
        <v>0.300538024300053</v>
      </c>
      <c r="G1014">
        <v>0.94771074041583303</v>
      </c>
      <c r="H1014">
        <v>7.6269938650306699</v>
      </c>
      <c r="I1014">
        <v>3.64084132055378</v>
      </c>
    </row>
    <row r="1015" spans="1:9" x14ac:dyDescent="0.25">
      <c r="A1015">
        <v>1013</v>
      </c>
      <c r="B1015">
        <v>54.507880434782599</v>
      </c>
      <c r="C1015">
        <v>201.37867122897001</v>
      </c>
      <c r="D1015">
        <v>12.6268753607932</v>
      </c>
      <c r="E1015">
        <v>11.2820733701266</v>
      </c>
      <c r="F1015">
        <v>0.36632625226450499</v>
      </c>
      <c r="G1015">
        <v>0.92958212059020695</v>
      </c>
      <c r="H1015">
        <v>9.4432132963988895</v>
      </c>
      <c r="I1015">
        <v>4.2077562326869797</v>
      </c>
    </row>
    <row r="1016" spans="1:9" x14ac:dyDescent="0.25">
      <c r="A1016">
        <v>1014</v>
      </c>
      <c r="B1016">
        <v>80.819222222222194</v>
      </c>
      <c r="C1016">
        <v>151.21427545598101</v>
      </c>
      <c r="D1016">
        <v>11.022577206985201</v>
      </c>
      <c r="E1016">
        <v>9.6141583580394094</v>
      </c>
      <c r="F1016">
        <v>0.465268192279156</v>
      </c>
      <c r="G1016">
        <v>0.91139253475933302</v>
      </c>
      <c r="H1016">
        <v>5.6077688299384096</v>
      </c>
      <c r="I1016">
        <v>4.0690093141405503</v>
      </c>
    </row>
    <row r="1017" spans="1:9" x14ac:dyDescent="0.25">
      <c r="A1017">
        <v>1015</v>
      </c>
      <c r="B1017">
        <v>63.571661442006203</v>
      </c>
      <c r="C1017">
        <v>190.23470996216801</v>
      </c>
      <c r="D1017">
        <v>12.389128592074499</v>
      </c>
      <c r="E1017">
        <v>5.1771809445415</v>
      </c>
      <c r="F1017">
        <v>0.40233563395130001</v>
      </c>
      <c r="G1017">
        <v>0.94066005945125197</v>
      </c>
      <c r="H1017">
        <v>8.3681795002549695</v>
      </c>
      <c r="I1017">
        <v>3.56343283582089</v>
      </c>
    </row>
    <row r="1018" spans="1:9" x14ac:dyDescent="0.25">
      <c r="A1018">
        <v>1016</v>
      </c>
      <c r="B1018">
        <v>58.501662049861402</v>
      </c>
      <c r="C1018">
        <v>148.81585495911801</v>
      </c>
      <c r="D1018">
        <v>13.445658455784599</v>
      </c>
      <c r="E1018">
        <v>5.7133800028161001</v>
      </c>
      <c r="F1018">
        <v>0.32790705005881599</v>
      </c>
      <c r="G1018">
        <v>0.92691573811152195</v>
      </c>
      <c r="H1018">
        <v>9.6374384236453192</v>
      </c>
      <c r="I1018">
        <v>3.3375156838143001</v>
      </c>
    </row>
    <row r="1019" spans="1:9" x14ac:dyDescent="0.25">
      <c r="A1019">
        <v>1017</v>
      </c>
      <c r="B1019">
        <v>61.985965959988</v>
      </c>
      <c r="C1019">
        <v>193.76573856647599</v>
      </c>
      <c r="D1019">
        <v>11.955130860710799</v>
      </c>
      <c r="E1019">
        <v>3.1025237856673402</v>
      </c>
      <c r="F1019">
        <v>0.40745438313849602</v>
      </c>
      <c r="G1019">
        <v>0.95324324258759197</v>
      </c>
      <c r="H1019">
        <v>7.4833333333333298</v>
      </c>
      <c r="I1019">
        <v>2.4264451367255102</v>
      </c>
    </row>
    <row r="1020" spans="1:9" x14ac:dyDescent="0.25">
      <c r="A1020">
        <v>1018</v>
      </c>
      <c r="B1020">
        <v>78.130242825606999</v>
      </c>
      <c r="C1020">
        <v>124.380518234165</v>
      </c>
      <c r="D1020">
        <v>14.458256042311501</v>
      </c>
      <c r="E1020">
        <v>9.8247010956481198</v>
      </c>
      <c r="F1020">
        <v>0.50535563572688502</v>
      </c>
      <c r="G1020">
        <v>0.87742213986289797</v>
      </c>
      <c r="H1020">
        <v>9.3657262277951894</v>
      </c>
      <c r="I1020">
        <v>4.7518077909960299</v>
      </c>
    </row>
    <row r="1021" spans="1:9" x14ac:dyDescent="0.25">
      <c r="A1021">
        <v>1019</v>
      </c>
      <c r="B1021">
        <v>78.215588723051397</v>
      </c>
      <c r="C1021">
        <v>177.481237390719</v>
      </c>
      <c r="D1021">
        <v>18.033779501106601</v>
      </c>
      <c r="E1021">
        <v>5.5400253291612103</v>
      </c>
      <c r="F1021">
        <v>0.48045732838703897</v>
      </c>
      <c r="G1021">
        <v>0.94049160780666796</v>
      </c>
      <c r="H1021">
        <v>11.5619658119658</v>
      </c>
      <c r="I1021">
        <v>5.1271906532129501</v>
      </c>
    </row>
    <row r="1022" spans="1:9" x14ac:dyDescent="0.25">
      <c r="A1022">
        <v>1020</v>
      </c>
      <c r="B1022">
        <v>101.876330169686</v>
      </c>
      <c r="C1022">
        <v>201.34997827203401</v>
      </c>
      <c r="D1022">
        <v>13.2035982882523</v>
      </c>
      <c r="E1022">
        <v>3.6270150424668901</v>
      </c>
      <c r="F1022">
        <v>0.56466614756093603</v>
      </c>
      <c r="G1022">
        <v>0.97822357518161995</v>
      </c>
      <c r="H1022">
        <v>7.0354223433242504</v>
      </c>
      <c r="I1022">
        <v>2.3003910950661801</v>
      </c>
    </row>
    <row r="1023" spans="1:9" x14ac:dyDescent="0.25">
      <c r="A1023">
        <v>1021</v>
      </c>
      <c r="B1023">
        <v>45.193156918927997</v>
      </c>
      <c r="C1023">
        <v>150.56663547654</v>
      </c>
      <c r="D1023">
        <v>8.7898536630586506</v>
      </c>
      <c r="E1023">
        <v>6.8061656964177102</v>
      </c>
      <c r="F1023">
        <v>0.268411795309906</v>
      </c>
      <c r="G1023">
        <v>0.92880682248528801</v>
      </c>
      <c r="H1023">
        <v>8.3342409802586701</v>
      </c>
      <c r="I1023">
        <v>3.6821963394342698</v>
      </c>
    </row>
    <row r="1024" spans="1:9" x14ac:dyDescent="0.25">
      <c r="A1024">
        <v>1022</v>
      </c>
      <c r="B1024">
        <v>74.387085868830297</v>
      </c>
      <c r="C1024">
        <v>147.49763173475401</v>
      </c>
      <c r="D1024">
        <v>12.8627459021549</v>
      </c>
      <c r="E1024">
        <v>6.9925842697991198</v>
      </c>
      <c r="F1024">
        <v>0.46344054045261701</v>
      </c>
      <c r="G1024">
        <v>0.935961076152522</v>
      </c>
      <c r="H1024">
        <v>6.1804767309875102</v>
      </c>
      <c r="I1024">
        <v>3.5450952209845399</v>
      </c>
    </row>
    <row r="1025" spans="1:9" x14ac:dyDescent="0.25">
      <c r="A1025">
        <v>1023</v>
      </c>
      <c r="B1025">
        <v>86.147041243275496</v>
      </c>
      <c r="C1025">
        <v>142.69472850352801</v>
      </c>
      <c r="D1025">
        <v>12.466927625989101</v>
      </c>
      <c r="E1025">
        <v>7.3112474448385703</v>
      </c>
      <c r="F1025">
        <v>0.46323283858526398</v>
      </c>
      <c r="G1025">
        <v>0.890167558122539</v>
      </c>
      <c r="H1025">
        <v>8.0938775510204</v>
      </c>
      <c r="I1025">
        <v>4.2623976889744801</v>
      </c>
    </row>
    <row r="1026" spans="1:9" x14ac:dyDescent="0.25">
      <c r="A1026">
        <v>1024</v>
      </c>
      <c r="B1026">
        <v>62.920123679463998</v>
      </c>
      <c r="C1026">
        <v>144.69979296066199</v>
      </c>
      <c r="D1026">
        <v>12.416744003634699</v>
      </c>
      <c r="E1026">
        <v>6.0800054675777302</v>
      </c>
      <c r="F1026">
        <v>0.34635935628348102</v>
      </c>
      <c r="G1026">
        <v>0.899616062304886</v>
      </c>
      <c r="H1026">
        <v>10.632579185520299</v>
      </c>
      <c r="I1026">
        <v>3.68225496476617</v>
      </c>
    </row>
    <row r="1027" spans="1:9" x14ac:dyDescent="0.25">
      <c r="A1027">
        <v>1025</v>
      </c>
      <c r="B1027">
        <v>77.610597140454104</v>
      </c>
      <c r="C1027">
        <v>142.35268703898799</v>
      </c>
      <c r="D1027">
        <v>11.3873133513799</v>
      </c>
      <c r="E1027">
        <v>3.05338100500038</v>
      </c>
      <c r="F1027">
        <v>0.53413650571553495</v>
      </c>
      <c r="G1027">
        <v>0.97069486291012297</v>
      </c>
      <c r="H1027">
        <v>14.388367729831099</v>
      </c>
      <c r="I1027">
        <v>2.81994704324801</v>
      </c>
    </row>
    <row r="1028" spans="1:9" x14ac:dyDescent="0.25">
      <c r="A1028">
        <v>1026</v>
      </c>
      <c r="B1028">
        <v>81.284895833333294</v>
      </c>
      <c r="C1028">
        <v>177.458704137392</v>
      </c>
      <c r="D1028">
        <v>9.2160741025747601</v>
      </c>
      <c r="E1028">
        <v>7.9583647954649299</v>
      </c>
      <c r="F1028">
        <v>0.57138432926837301</v>
      </c>
      <c r="G1028">
        <v>0.93724810436762795</v>
      </c>
      <c r="H1028">
        <v>11.082568807339401</v>
      </c>
      <c r="I1028">
        <v>3.6697004171406902</v>
      </c>
    </row>
    <row r="1029" spans="1:9" x14ac:dyDescent="0.25">
      <c r="A1029">
        <v>1027</v>
      </c>
      <c r="B1029">
        <v>80.459618208516801</v>
      </c>
      <c r="C1029">
        <v>194.38162635100301</v>
      </c>
      <c r="D1029">
        <v>9.7448461095381997</v>
      </c>
      <c r="E1029">
        <v>4.29900969222924</v>
      </c>
      <c r="F1029">
        <v>0.554950812296374</v>
      </c>
      <c r="G1029">
        <v>0.94152999862298303</v>
      </c>
      <c r="H1029">
        <v>11.415602836879399</v>
      </c>
      <c r="I1029">
        <v>2.6673588039867102</v>
      </c>
    </row>
    <row r="1030" spans="1:9" x14ac:dyDescent="0.25">
      <c r="A1030">
        <v>1028</v>
      </c>
      <c r="B1030">
        <v>90.835542464408405</v>
      </c>
      <c r="C1030">
        <v>179.52580993520499</v>
      </c>
      <c r="D1030">
        <v>11.5847373633119</v>
      </c>
      <c r="E1030">
        <v>4.08104758585349</v>
      </c>
      <c r="F1030">
        <v>0.61713572442744402</v>
      </c>
      <c r="G1030">
        <v>0.95794546327084895</v>
      </c>
      <c r="H1030">
        <v>9.5754583921015506</v>
      </c>
      <c r="I1030">
        <v>2.8681710213776701</v>
      </c>
    </row>
    <row r="1031" spans="1:9" x14ac:dyDescent="0.25">
      <c r="A1031">
        <v>1029</v>
      </c>
      <c r="B1031">
        <v>114.041397153945</v>
      </c>
      <c r="C1031">
        <v>154.45709169970499</v>
      </c>
      <c r="D1031">
        <v>19.895349599680198</v>
      </c>
      <c r="E1031">
        <v>6.1566949311633596</v>
      </c>
      <c r="F1031">
        <v>0.78313167075714396</v>
      </c>
      <c r="G1031">
        <v>0.94421364518772399</v>
      </c>
      <c r="H1031">
        <v>13.568783068783</v>
      </c>
      <c r="I1031">
        <v>3.4254207777132901</v>
      </c>
    </row>
    <row r="1032" spans="1:9" x14ac:dyDescent="0.25">
      <c r="A1032">
        <v>1030</v>
      </c>
      <c r="B1032">
        <v>73.674092409240899</v>
      </c>
      <c r="C1032">
        <v>165.88448132779999</v>
      </c>
      <c r="D1032">
        <v>10.749444167902499</v>
      </c>
      <c r="E1032">
        <v>5.6486270355353403</v>
      </c>
      <c r="F1032">
        <v>0.52375363896439597</v>
      </c>
      <c r="G1032">
        <v>0.927814718686234</v>
      </c>
      <c r="H1032">
        <v>10.691309987029801</v>
      </c>
      <c r="I1032">
        <v>4.0895596239485403</v>
      </c>
    </row>
    <row r="1033" spans="1:9" x14ac:dyDescent="0.25">
      <c r="A1033">
        <v>1031</v>
      </c>
      <c r="B1033">
        <v>71.852249832102004</v>
      </c>
      <c r="C1033">
        <v>159.218882769472</v>
      </c>
      <c r="D1033">
        <v>11.1804748906189</v>
      </c>
      <c r="E1033">
        <v>6.3228201098286103</v>
      </c>
      <c r="F1033">
        <v>0.52384076625426201</v>
      </c>
      <c r="G1033">
        <v>0.92309478252645305</v>
      </c>
      <c r="H1033">
        <v>12.30615640599</v>
      </c>
      <c r="I1033">
        <v>3.5759182127981801</v>
      </c>
    </row>
    <row r="1034" spans="1:9" x14ac:dyDescent="0.25">
      <c r="A1034">
        <v>1032</v>
      </c>
      <c r="B1034">
        <v>71.474609375</v>
      </c>
      <c r="C1034">
        <v>167.442907248636</v>
      </c>
      <c r="D1034">
        <v>10.2321684887822</v>
      </c>
      <c r="E1034">
        <v>9.1887231353075602</v>
      </c>
      <c r="F1034">
        <v>0.53450769931509501</v>
      </c>
      <c r="G1034">
        <v>0.89793787005429004</v>
      </c>
      <c r="H1034">
        <v>11.7572156196943</v>
      </c>
      <c r="I1034">
        <v>4.5235849056603703</v>
      </c>
    </row>
    <row r="1035" spans="1:9" x14ac:dyDescent="0.25">
      <c r="A1035">
        <v>1033</v>
      </c>
      <c r="B1035">
        <v>80.919886899151706</v>
      </c>
      <c r="C1035">
        <v>166.787526225443</v>
      </c>
      <c r="D1035">
        <v>10.2180833578717</v>
      </c>
      <c r="E1035">
        <v>4.5585663557888898</v>
      </c>
      <c r="F1035">
        <v>0.56132054747445903</v>
      </c>
      <c r="G1035">
        <v>0.94459423646688201</v>
      </c>
      <c r="H1035">
        <v>12.8673469387755</v>
      </c>
      <c r="I1035">
        <v>3.8468538741549598</v>
      </c>
    </row>
    <row r="1036" spans="1:9" x14ac:dyDescent="0.25">
      <c r="A1036">
        <v>1034</v>
      </c>
      <c r="B1036">
        <v>113.21652421652399</v>
      </c>
      <c r="C1036">
        <v>192.23067269076299</v>
      </c>
      <c r="D1036">
        <v>12.5186520850765</v>
      </c>
      <c r="E1036">
        <v>11.036915646012901</v>
      </c>
      <c r="F1036">
        <v>0.73500042096738605</v>
      </c>
      <c r="G1036">
        <v>0.91534981236257196</v>
      </c>
      <c r="H1036">
        <v>6.5397727272727204</v>
      </c>
      <c r="I1036">
        <v>4.8079061148857303</v>
      </c>
    </row>
    <row r="1037" spans="1:9" x14ac:dyDescent="0.25">
      <c r="A1037">
        <v>1035</v>
      </c>
      <c r="B1037">
        <v>102.83299717628</v>
      </c>
      <c r="C1037">
        <v>154.24021943121099</v>
      </c>
      <c r="D1037">
        <v>8.5650787005622604</v>
      </c>
      <c r="E1037">
        <v>8.4089934022991795</v>
      </c>
      <c r="F1037">
        <v>0.67381307398218004</v>
      </c>
      <c r="G1037">
        <v>0.91959264384026096</v>
      </c>
      <c r="H1037">
        <v>7.2893401015228401</v>
      </c>
      <c r="I1037">
        <v>3.5708675473045299</v>
      </c>
    </row>
    <row r="1038" spans="1:9" x14ac:dyDescent="0.25">
      <c r="A1038">
        <v>1036</v>
      </c>
      <c r="B1038">
        <v>102.87031900138599</v>
      </c>
      <c r="C1038">
        <v>203.83590425531901</v>
      </c>
      <c r="D1038">
        <v>9.2015778984132996</v>
      </c>
      <c r="E1038">
        <v>5.3480199389520502</v>
      </c>
      <c r="F1038">
        <v>0.68162692092495103</v>
      </c>
      <c r="G1038">
        <v>0.92541753289126505</v>
      </c>
      <c r="H1038">
        <v>6.4004739336492804</v>
      </c>
      <c r="I1038">
        <v>4.95000954016409</v>
      </c>
    </row>
    <row r="1039" spans="1:9" x14ac:dyDescent="0.25">
      <c r="A1039">
        <v>1037</v>
      </c>
      <c r="B1039">
        <v>96.415213358070503</v>
      </c>
      <c r="C1039">
        <v>174.980730630268</v>
      </c>
      <c r="D1039">
        <v>9.59870848324476</v>
      </c>
      <c r="E1039">
        <v>20.273254486614199</v>
      </c>
      <c r="F1039">
        <v>0.61743199690002804</v>
      </c>
      <c r="G1039">
        <v>0.83876321191405201</v>
      </c>
      <c r="H1039">
        <v>5.9132075471698098</v>
      </c>
      <c r="I1039">
        <v>9.8960288808664192</v>
      </c>
    </row>
    <row r="1040" spans="1:9" x14ac:dyDescent="0.25">
      <c r="A1040">
        <v>1038</v>
      </c>
      <c r="B1040">
        <v>81.512406947890796</v>
      </c>
      <c r="C1040">
        <v>171.77256285840301</v>
      </c>
      <c r="D1040">
        <v>11.167147400085501</v>
      </c>
      <c r="E1040">
        <v>3.5680747212599599</v>
      </c>
      <c r="F1040">
        <v>0.59204060838629502</v>
      </c>
      <c r="G1040">
        <v>0.95445357453976098</v>
      </c>
      <c r="H1040">
        <v>11.7427701674277</v>
      </c>
      <c r="I1040">
        <v>2.5201806378775</v>
      </c>
    </row>
    <row r="1041" spans="1:9" x14ac:dyDescent="0.25">
      <c r="A1041">
        <v>1039</v>
      </c>
      <c r="B1041">
        <v>82.040717736369899</v>
      </c>
      <c r="C1041">
        <v>240.194971090493</v>
      </c>
      <c r="D1041">
        <v>12.3101902962597</v>
      </c>
      <c r="E1041">
        <v>4.1152107171862697</v>
      </c>
      <c r="F1041">
        <v>0.60759285432814802</v>
      </c>
      <c r="G1041">
        <v>0.97016770522359697</v>
      </c>
      <c r="H1041">
        <v>12.050505050505</v>
      </c>
      <c r="I1041">
        <v>2.456</v>
      </c>
    </row>
    <row r="1042" spans="1:9" x14ac:dyDescent="0.25">
      <c r="A1042">
        <v>1040</v>
      </c>
      <c r="B1042">
        <v>80.636613902271094</v>
      </c>
      <c r="C1042">
        <v>177.10159782936299</v>
      </c>
      <c r="D1042">
        <v>11.929424607507499</v>
      </c>
      <c r="E1042">
        <v>6.6400580779626397</v>
      </c>
      <c r="F1042">
        <v>0.60282433668745095</v>
      </c>
      <c r="G1042">
        <v>0.92231689779995896</v>
      </c>
      <c r="H1042">
        <v>11.813420621931201</v>
      </c>
      <c r="I1042">
        <v>4.8824792881251904</v>
      </c>
    </row>
    <row r="1043" spans="1:9" x14ac:dyDescent="0.25">
      <c r="A1043">
        <v>1041</v>
      </c>
      <c r="B1043">
        <v>93.283231972198095</v>
      </c>
      <c r="C1043">
        <v>182.629783693843</v>
      </c>
      <c r="D1043">
        <v>10.6682729269231</v>
      </c>
      <c r="E1043">
        <v>10.1840081214342</v>
      </c>
      <c r="F1043">
        <v>0.69722972405874495</v>
      </c>
      <c r="G1043">
        <v>0.86073029484905805</v>
      </c>
      <c r="H1043">
        <v>7.3428571428571399</v>
      </c>
      <c r="I1043">
        <v>3.86386138613861</v>
      </c>
    </row>
    <row r="1044" spans="1:9" x14ac:dyDescent="0.25">
      <c r="A1044">
        <v>1042</v>
      </c>
      <c r="B1044">
        <v>93.521380933699405</v>
      </c>
      <c r="C1044">
        <v>193.93017107309399</v>
      </c>
      <c r="D1044">
        <v>8.6710080631579896</v>
      </c>
      <c r="E1044">
        <v>3.0902356333027901</v>
      </c>
      <c r="F1044">
        <v>0.65493372238331304</v>
      </c>
      <c r="G1044">
        <v>0.96258237846533001</v>
      </c>
      <c r="H1044">
        <v>8.2206736353077794</v>
      </c>
      <c r="I1044">
        <v>2.7434233003074802</v>
      </c>
    </row>
    <row r="1045" spans="1:9" x14ac:dyDescent="0.25">
      <c r="A1045">
        <v>1043</v>
      </c>
      <c r="B1045">
        <v>130.16699029126201</v>
      </c>
      <c r="C1045">
        <v>183.961412688031</v>
      </c>
      <c r="D1045">
        <v>14.3441229015733</v>
      </c>
      <c r="E1045">
        <v>7.3421202590802697</v>
      </c>
      <c r="F1045">
        <v>0.86043390573322598</v>
      </c>
      <c r="G1045">
        <v>0.94812144855337699</v>
      </c>
      <c r="H1045">
        <v>7.6462585034013602</v>
      </c>
      <c r="I1045">
        <v>3.7639269406392599</v>
      </c>
    </row>
    <row r="1046" spans="1:9" x14ac:dyDescent="0.25">
      <c r="A1046">
        <v>1044</v>
      </c>
      <c r="B1046">
        <v>116.399198931909</v>
      </c>
      <c r="C1046">
        <v>116.00098039215599</v>
      </c>
      <c r="D1046">
        <v>15.315360471793801</v>
      </c>
      <c r="E1046">
        <v>4.6517969350677504</v>
      </c>
      <c r="F1046">
        <v>0.75796265315642797</v>
      </c>
      <c r="G1046">
        <v>0.92453841535290104</v>
      </c>
      <c r="H1046">
        <v>10.296495956873301</v>
      </c>
      <c r="I1046">
        <v>3.4793296089385399</v>
      </c>
    </row>
    <row r="1047" spans="1:9" x14ac:dyDescent="0.25">
      <c r="A1047">
        <v>1045</v>
      </c>
      <c r="B1047">
        <v>141.22454545454499</v>
      </c>
      <c r="C1047">
        <v>202.58109970899</v>
      </c>
      <c r="D1047">
        <v>22.1890951364675</v>
      </c>
      <c r="E1047">
        <v>3.33762364766172</v>
      </c>
      <c r="F1047">
        <v>0.72612074560670303</v>
      </c>
      <c r="G1047">
        <v>0.96596332516685102</v>
      </c>
      <c r="H1047">
        <v>12.8358208955223</v>
      </c>
      <c r="I1047">
        <v>2.43871805976613</v>
      </c>
    </row>
    <row r="1048" spans="1:9" x14ac:dyDescent="0.25">
      <c r="A1048">
        <v>1046</v>
      </c>
      <c r="B1048">
        <v>67.113335716839401</v>
      </c>
      <c r="C1048">
        <v>162.65672178289</v>
      </c>
      <c r="D1048">
        <v>14.594177442482099</v>
      </c>
      <c r="E1048">
        <v>4.7821898281893001</v>
      </c>
      <c r="F1048">
        <v>0.37340957076347597</v>
      </c>
      <c r="G1048">
        <v>0.94191213041656396</v>
      </c>
      <c r="H1048">
        <v>14.191954022988501</v>
      </c>
      <c r="I1048">
        <v>2.9520646838001698</v>
      </c>
    </row>
    <row r="1049" spans="1:9" x14ac:dyDescent="0.25">
      <c r="A1049">
        <v>1047</v>
      </c>
      <c r="B1049">
        <v>55.178306092124799</v>
      </c>
      <c r="C1049">
        <v>209.53364485981299</v>
      </c>
      <c r="D1049">
        <v>12.6781277455958</v>
      </c>
      <c r="E1049">
        <v>3.2395105758542702</v>
      </c>
      <c r="F1049">
        <v>0.31440225226076102</v>
      </c>
      <c r="G1049">
        <v>0.97186365161487698</v>
      </c>
      <c r="H1049">
        <v>14.1190233977619</v>
      </c>
      <c r="I1049">
        <v>2.3488455988455899</v>
      </c>
    </row>
    <row r="1050" spans="1:9" x14ac:dyDescent="0.25">
      <c r="A1050">
        <v>1048</v>
      </c>
      <c r="B1050">
        <v>78.268802228412198</v>
      </c>
      <c r="C1050">
        <v>213.60204651162701</v>
      </c>
      <c r="D1050">
        <v>18.125111513245098</v>
      </c>
      <c r="E1050">
        <v>5.2004253401781302</v>
      </c>
      <c r="F1050">
        <v>0.476247805109212</v>
      </c>
      <c r="G1050">
        <v>0.96641358718656001</v>
      </c>
      <c r="H1050">
        <v>20.432911392405</v>
      </c>
      <c r="I1050">
        <v>3.1049979000419898</v>
      </c>
    </row>
    <row r="1051" spans="1:9" x14ac:dyDescent="0.25">
      <c r="A1051">
        <v>1049</v>
      </c>
      <c r="B1051">
        <v>80.812896405919602</v>
      </c>
      <c r="C1051">
        <v>155.10071830106099</v>
      </c>
      <c r="D1051">
        <v>18.663592518354299</v>
      </c>
      <c r="E1051">
        <v>7.6803938995463303</v>
      </c>
      <c r="F1051">
        <v>0.49561363808567799</v>
      </c>
      <c r="G1051">
        <v>0.91505189047790003</v>
      </c>
      <c r="H1051">
        <v>19.735362997658001</v>
      </c>
      <c r="I1051">
        <v>4.4367541766109699</v>
      </c>
    </row>
    <row r="1052" spans="1:9" x14ac:dyDescent="0.25">
      <c r="A1052">
        <v>1050</v>
      </c>
      <c r="B1052">
        <v>70.665738161559801</v>
      </c>
      <c r="C1052">
        <v>180.848562906724</v>
      </c>
      <c r="D1052">
        <v>15.76431467628</v>
      </c>
      <c r="E1052">
        <v>7.2810767567280799</v>
      </c>
      <c r="F1052">
        <v>0.44085643248906597</v>
      </c>
      <c r="G1052">
        <v>0.92119196728771802</v>
      </c>
      <c r="H1052">
        <v>17.4862542955326</v>
      </c>
      <c r="I1052">
        <v>3.84462809917355</v>
      </c>
    </row>
    <row r="1053" spans="1:9" x14ac:dyDescent="0.25">
      <c r="A1053">
        <v>1051</v>
      </c>
      <c r="B1053">
        <v>68.883050847457596</v>
      </c>
      <c r="C1053">
        <v>181.426187638344</v>
      </c>
      <c r="D1053">
        <v>16.6976061670312</v>
      </c>
      <c r="E1053">
        <v>5.1339332834418796</v>
      </c>
      <c r="F1053">
        <v>0.43233774486040499</v>
      </c>
      <c r="G1053">
        <v>0.94982099477519</v>
      </c>
      <c r="H1053">
        <v>15.4608294930875</v>
      </c>
      <c r="I1053">
        <v>3.86032465081162</v>
      </c>
    </row>
    <row r="1054" spans="1:9" x14ac:dyDescent="0.25">
      <c r="A1054">
        <v>1052</v>
      </c>
      <c r="B1054">
        <v>71.092436974789905</v>
      </c>
      <c r="C1054">
        <v>177.94756442722999</v>
      </c>
      <c r="D1054">
        <v>20.997562188756</v>
      </c>
      <c r="E1054">
        <v>9.5012801686978605</v>
      </c>
      <c r="F1054">
        <v>0.43556284143125301</v>
      </c>
      <c r="G1054">
        <v>0.92446374390249197</v>
      </c>
      <c r="H1054">
        <v>15.937163375224401</v>
      </c>
      <c r="I1054">
        <v>4.9139579349904396</v>
      </c>
    </row>
    <row r="1055" spans="1:9" x14ac:dyDescent="0.25">
      <c r="A1055">
        <v>1053</v>
      </c>
      <c r="B1055">
        <v>62.454411764705803</v>
      </c>
      <c r="C1055">
        <v>172.66124920331399</v>
      </c>
      <c r="D1055">
        <v>15.117169181620699</v>
      </c>
      <c r="E1055">
        <v>4.4564283852157498</v>
      </c>
      <c r="F1055">
        <v>0.37287643787152902</v>
      </c>
      <c r="G1055">
        <v>0.94122564252435603</v>
      </c>
      <c r="H1055">
        <v>16.6879562043795</v>
      </c>
      <c r="I1055">
        <v>2.88888888888888</v>
      </c>
    </row>
    <row r="1056" spans="1:9" x14ac:dyDescent="0.25">
      <c r="A1056">
        <v>1054</v>
      </c>
      <c r="B1056">
        <v>61.389645776566702</v>
      </c>
      <c r="C1056">
        <v>175.40127238454201</v>
      </c>
      <c r="D1056">
        <v>16.214315726524799</v>
      </c>
      <c r="E1056">
        <v>4.1106753141589998</v>
      </c>
      <c r="F1056">
        <v>0.362105325857975</v>
      </c>
      <c r="G1056">
        <v>0.95260828683935395</v>
      </c>
      <c r="H1056">
        <v>16.3423913043478</v>
      </c>
      <c r="I1056">
        <v>3.2256728778467898</v>
      </c>
    </row>
    <row r="1057" spans="1:9" x14ac:dyDescent="0.25">
      <c r="A1057">
        <v>1055</v>
      </c>
      <c r="B1057">
        <v>80.969331322272495</v>
      </c>
      <c r="C1057">
        <v>187.96170655567099</v>
      </c>
      <c r="D1057">
        <v>11.5716477338948</v>
      </c>
      <c r="E1057">
        <v>5.1147285640919202</v>
      </c>
      <c r="F1057">
        <v>0.41751445132461001</v>
      </c>
      <c r="G1057">
        <v>0.93486208566418805</v>
      </c>
      <c r="H1057">
        <v>11.1666666666666</v>
      </c>
      <c r="I1057">
        <v>3.3607963246554302</v>
      </c>
    </row>
    <row r="1058" spans="1:9" x14ac:dyDescent="0.25">
      <c r="A1058">
        <v>1056</v>
      </c>
      <c r="B1058">
        <v>72.778975741239805</v>
      </c>
      <c r="C1058">
        <v>130.62710657488699</v>
      </c>
      <c r="D1058">
        <v>10.5176590611997</v>
      </c>
      <c r="E1058">
        <v>8.9379163160341797</v>
      </c>
      <c r="F1058">
        <v>0.38817697610396701</v>
      </c>
      <c r="G1058">
        <v>0.85477026253187405</v>
      </c>
      <c r="H1058">
        <v>11.9211165048543</v>
      </c>
      <c r="I1058">
        <v>3.7255972696245698</v>
      </c>
    </row>
    <row r="1059" spans="1:9" x14ac:dyDescent="0.25">
      <c r="A1059">
        <v>1057</v>
      </c>
      <c r="B1059">
        <v>99.6409909909909</v>
      </c>
      <c r="C1059">
        <v>204.17713004484301</v>
      </c>
      <c r="D1059">
        <v>8.2539335372752198</v>
      </c>
      <c r="E1059">
        <v>8.3947373088045794</v>
      </c>
      <c r="F1059">
        <v>0.67077399303238205</v>
      </c>
      <c r="G1059">
        <v>0.93741247904446801</v>
      </c>
      <c r="H1059">
        <v>6.8158602150537604</v>
      </c>
      <c r="I1059">
        <v>3.8747855917667202</v>
      </c>
    </row>
    <row r="1060" spans="1:9" x14ac:dyDescent="0.25">
      <c r="A1060">
        <v>1058</v>
      </c>
      <c r="B1060">
        <v>100.21608579088399</v>
      </c>
      <c r="C1060">
        <v>153.881363848668</v>
      </c>
      <c r="D1060">
        <v>8.8094489067646702</v>
      </c>
      <c r="E1060">
        <v>4.5020036235664298</v>
      </c>
      <c r="F1060">
        <v>0.66876359918776296</v>
      </c>
      <c r="G1060">
        <v>0.93484669004933696</v>
      </c>
      <c r="H1060">
        <v>7.1456752655538596</v>
      </c>
      <c r="I1060">
        <v>3.4658555729984299</v>
      </c>
    </row>
    <row r="1061" spans="1:9" x14ac:dyDescent="0.25">
      <c r="A1061">
        <v>1059</v>
      </c>
      <c r="B1061">
        <v>99.298871331828394</v>
      </c>
      <c r="C1061">
        <v>197.980609418282</v>
      </c>
      <c r="D1061">
        <v>7.0847226083431796</v>
      </c>
      <c r="E1061">
        <v>5.1660687824128297</v>
      </c>
      <c r="F1061">
        <v>0.66238659872114802</v>
      </c>
      <c r="G1061">
        <v>0.95088429460769897</v>
      </c>
      <c r="H1061">
        <v>6.5705045278137097</v>
      </c>
      <c r="I1061">
        <v>2.8749364514489</v>
      </c>
    </row>
    <row r="1062" spans="1:9" x14ac:dyDescent="0.25">
      <c r="A1062">
        <v>1060</v>
      </c>
      <c r="B1062">
        <v>98.159832635983193</v>
      </c>
      <c r="C1062">
        <v>165.76719003789901</v>
      </c>
      <c r="D1062">
        <v>7.0333022512731</v>
      </c>
      <c r="E1062">
        <v>5.1574396154753801</v>
      </c>
      <c r="F1062">
        <v>0.664505460920913</v>
      </c>
      <c r="G1062">
        <v>0.95651059624770496</v>
      </c>
      <c r="H1062">
        <v>6.2201492537313401</v>
      </c>
      <c r="I1062">
        <v>2.8056371109806202</v>
      </c>
    </row>
    <row r="1063" spans="1:9" x14ac:dyDescent="0.25">
      <c r="A1063">
        <v>1061</v>
      </c>
      <c r="B1063">
        <v>116.38892882818099</v>
      </c>
      <c r="C1063">
        <v>183.764790174002</v>
      </c>
      <c r="D1063">
        <v>10.269432474725599</v>
      </c>
      <c r="E1063">
        <v>8.8454805918447299</v>
      </c>
      <c r="F1063">
        <v>0.77109878765375695</v>
      </c>
      <c r="G1063">
        <v>0.915521046436921</v>
      </c>
      <c r="H1063">
        <v>8.1365777080062802</v>
      </c>
      <c r="I1063">
        <v>4.1798107255520502</v>
      </c>
    </row>
    <row r="1064" spans="1:9" x14ac:dyDescent="0.25">
      <c r="A1064">
        <v>1062</v>
      </c>
      <c r="B1064">
        <v>101.636796949475</v>
      </c>
      <c r="C1064">
        <v>186.28663446054699</v>
      </c>
      <c r="D1064">
        <v>11.638445037712399</v>
      </c>
      <c r="E1064">
        <v>6.9363851668628103</v>
      </c>
      <c r="F1064">
        <v>0.68969573671482298</v>
      </c>
      <c r="G1064">
        <v>0.94995310060202098</v>
      </c>
      <c r="H1064">
        <v>7.5361930294906099</v>
      </c>
      <c r="I1064">
        <v>3.6940639269406299</v>
      </c>
    </row>
    <row r="1065" spans="1:9" x14ac:dyDescent="0.25">
      <c r="A1065">
        <v>1063</v>
      </c>
      <c r="B1065">
        <v>99.399367755532097</v>
      </c>
      <c r="C1065">
        <v>153.33619331115301</v>
      </c>
      <c r="D1065">
        <v>9.3239123797910199</v>
      </c>
      <c r="E1065">
        <v>2.79806912569736</v>
      </c>
      <c r="F1065">
        <v>0.71526374331176701</v>
      </c>
      <c r="G1065">
        <v>0.96894709854992001</v>
      </c>
      <c r="H1065">
        <v>6.1640127388534998</v>
      </c>
      <c r="I1065">
        <v>2.5189695550351199</v>
      </c>
    </row>
    <row r="1066" spans="1:9" x14ac:dyDescent="0.25">
      <c r="A1066">
        <v>1064</v>
      </c>
      <c r="B1066">
        <v>106.56174863387901</v>
      </c>
      <c r="C1066">
        <v>169.958290685772</v>
      </c>
      <c r="D1066">
        <v>9.54513358127355</v>
      </c>
      <c r="E1066">
        <v>8.4525014221924195</v>
      </c>
      <c r="F1066">
        <v>0.69656683577222001</v>
      </c>
      <c r="G1066">
        <v>0.889672265783919</v>
      </c>
      <c r="H1066">
        <v>6.3165829145728596</v>
      </c>
      <c r="I1066">
        <v>5.5352279455298996</v>
      </c>
    </row>
    <row r="1067" spans="1:9" x14ac:dyDescent="0.25">
      <c r="A1067">
        <v>1065</v>
      </c>
      <c r="B1067">
        <v>80.8125</v>
      </c>
      <c r="C1067">
        <v>163.97632058287701</v>
      </c>
      <c r="D1067">
        <v>10.8670401278961</v>
      </c>
      <c r="E1067">
        <v>10.237052969133901</v>
      </c>
      <c r="F1067">
        <v>0.67286697312191801</v>
      </c>
      <c r="G1067">
        <v>0.91763395376924595</v>
      </c>
      <c r="H1067">
        <v>10.308793456032699</v>
      </c>
      <c r="I1067">
        <v>4.3297224102911303</v>
      </c>
    </row>
    <row r="1068" spans="1:9" x14ac:dyDescent="0.25">
      <c r="A1068">
        <v>1066</v>
      </c>
      <c r="B1068">
        <v>78.967213114754102</v>
      </c>
      <c r="C1068">
        <v>159.827341137123</v>
      </c>
      <c r="D1068">
        <v>9.8202049377880005</v>
      </c>
      <c r="E1068">
        <v>3.9228391730913201</v>
      </c>
      <c r="F1068">
        <v>0.59294463393251395</v>
      </c>
      <c r="G1068">
        <v>0.95591699993509904</v>
      </c>
      <c r="H1068">
        <v>11.065378900445699</v>
      </c>
      <c r="I1068">
        <v>3.1211491865697401</v>
      </c>
    </row>
    <row r="1069" spans="1:9" x14ac:dyDescent="0.25">
      <c r="A1069">
        <v>1067</v>
      </c>
      <c r="B1069">
        <v>91.353114271701799</v>
      </c>
      <c r="C1069">
        <v>159.28967254407999</v>
      </c>
      <c r="D1069">
        <v>8.4268702429433997</v>
      </c>
      <c r="E1069">
        <v>17.131414399827399</v>
      </c>
      <c r="F1069">
        <v>0.66977755423027197</v>
      </c>
      <c r="G1069">
        <v>0.86962465575119596</v>
      </c>
      <c r="H1069">
        <v>7.4399421128798799</v>
      </c>
      <c r="I1069">
        <v>7.5675362318840502</v>
      </c>
    </row>
    <row r="1070" spans="1:9" x14ac:dyDescent="0.25">
      <c r="A1070">
        <v>1068</v>
      </c>
      <c r="B1070">
        <v>89.439316239316199</v>
      </c>
      <c r="C1070">
        <v>150.45189873417701</v>
      </c>
      <c r="D1070">
        <v>8.7909331424699904</v>
      </c>
      <c r="E1070">
        <v>28.671638881334299</v>
      </c>
      <c r="F1070">
        <v>0.65565306998470896</v>
      </c>
      <c r="G1070">
        <v>0.77707136781743202</v>
      </c>
      <c r="H1070">
        <v>7.18039215686274</v>
      </c>
      <c r="I1070">
        <v>12.318807339449499</v>
      </c>
    </row>
    <row r="1071" spans="1:9" x14ac:dyDescent="0.25">
      <c r="A1071">
        <v>1069</v>
      </c>
      <c r="B1071">
        <v>90.655575868372907</v>
      </c>
      <c r="C1071">
        <v>199.84081765793101</v>
      </c>
      <c r="D1071">
        <v>8.8786157753910402</v>
      </c>
      <c r="E1071">
        <v>2.5100636209968399</v>
      </c>
      <c r="F1071">
        <v>0.65836970937213701</v>
      </c>
      <c r="G1071">
        <v>0.97067358623949695</v>
      </c>
      <c r="H1071">
        <v>6.86107784431137</v>
      </c>
      <c r="I1071">
        <v>2.3891447368421002</v>
      </c>
    </row>
    <row r="1072" spans="1:9" x14ac:dyDescent="0.25">
      <c r="A1072">
        <v>1070</v>
      </c>
      <c r="B1072">
        <v>96.5451388888888</v>
      </c>
      <c r="C1072">
        <v>196.980512036683</v>
      </c>
      <c r="D1072">
        <v>10.6464347831478</v>
      </c>
      <c r="E1072">
        <v>8.7823642654844694</v>
      </c>
      <c r="F1072">
        <v>0.69864580934725296</v>
      </c>
      <c r="G1072">
        <v>0.95040698630629805</v>
      </c>
      <c r="H1072">
        <v>8.1076642335766405</v>
      </c>
      <c r="I1072">
        <v>3.86666666666666</v>
      </c>
    </row>
    <row r="1073" spans="1:9" x14ac:dyDescent="0.25">
      <c r="A1073">
        <v>1071</v>
      </c>
      <c r="B1073">
        <v>76.791996481970102</v>
      </c>
      <c r="C1073">
        <v>153.89760888977</v>
      </c>
      <c r="D1073">
        <v>10.2842326724213</v>
      </c>
      <c r="E1073">
        <v>4.4952856695368597</v>
      </c>
      <c r="F1073">
        <v>0.59878469809219403</v>
      </c>
      <c r="G1073">
        <v>0.933926889346681</v>
      </c>
      <c r="H1073">
        <v>7.7225806451612904</v>
      </c>
      <c r="I1073">
        <v>2.97682926829268</v>
      </c>
    </row>
    <row r="1074" spans="1:9" x14ac:dyDescent="0.25">
      <c r="A1074">
        <v>1072</v>
      </c>
      <c r="B1074">
        <v>74.930789707187202</v>
      </c>
      <c r="C1074">
        <v>191.85894206549099</v>
      </c>
      <c r="D1074">
        <v>9.7998425279871508</v>
      </c>
      <c r="E1074">
        <v>14.5279501966395</v>
      </c>
      <c r="F1074">
        <v>0.61125340510833404</v>
      </c>
      <c r="G1074">
        <v>0.89679320650216998</v>
      </c>
      <c r="H1074">
        <v>8.6036988110964305</v>
      </c>
      <c r="I1074">
        <v>5.7540760869565197</v>
      </c>
    </row>
    <row r="1075" spans="1:9" x14ac:dyDescent="0.25">
      <c r="A1075">
        <v>1073</v>
      </c>
      <c r="B1075">
        <v>73.913165266106404</v>
      </c>
      <c r="C1075">
        <v>195.851122731467</v>
      </c>
      <c r="D1075">
        <v>11.037916333434101</v>
      </c>
      <c r="E1075">
        <v>8.7007380864416195</v>
      </c>
      <c r="F1075">
        <v>0.52959920843844299</v>
      </c>
      <c r="G1075">
        <v>0.93163052524711598</v>
      </c>
      <c r="H1075">
        <v>15.246956521739101</v>
      </c>
      <c r="I1075">
        <v>4.9968294229549697</v>
      </c>
    </row>
    <row r="1076" spans="1:9" x14ac:dyDescent="0.25">
      <c r="A1076">
        <v>1074</v>
      </c>
      <c r="B1076">
        <v>75.911680911680904</v>
      </c>
      <c r="C1076">
        <v>161.87974966472899</v>
      </c>
      <c r="D1076">
        <v>10.427440528622199</v>
      </c>
      <c r="E1076">
        <v>3.7063750766921602</v>
      </c>
      <c r="F1076">
        <v>0.54038723806238598</v>
      </c>
      <c r="G1076">
        <v>0.95363238470171696</v>
      </c>
      <c r="H1076">
        <v>15.0657193605683</v>
      </c>
      <c r="I1076">
        <v>2.5673508659397002</v>
      </c>
    </row>
    <row r="1077" spans="1:9" x14ac:dyDescent="0.25">
      <c r="A1077">
        <v>1075</v>
      </c>
      <c r="B1077">
        <v>83.560130718954198</v>
      </c>
      <c r="C1077">
        <v>151.94815014852799</v>
      </c>
      <c r="D1077">
        <v>12.1196369575541</v>
      </c>
      <c r="E1077">
        <v>5.96207396009323</v>
      </c>
      <c r="F1077">
        <v>0.565924748992787</v>
      </c>
      <c r="G1077">
        <v>0.91054402814798097</v>
      </c>
      <c r="H1077">
        <v>16.476439790575899</v>
      </c>
      <c r="I1077">
        <v>3.3924941360437799</v>
      </c>
    </row>
    <row r="1078" spans="1:9" x14ac:dyDescent="0.25">
      <c r="A1078">
        <v>1076</v>
      </c>
      <c r="B1078">
        <v>86.580283064909693</v>
      </c>
      <c r="C1078">
        <v>170.44981412639399</v>
      </c>
      <c r="D1078">
        <v>12.1148127860606</v>
      </c>
      <c r="E1078">
        <v>3.8313312903929702</v>
      </c>
      <c r="F1078">
        <v>0.58811674526885205</v>
      </c>
      <c r="G1078">
        <v>0.95102580472853704</v>
      </c>
      <c r="H1078">
        <v>14.1884456671251</v>
      </c>
      <c r="I1078">
        <v>2.9331810394060498</v>
      </c>
    </row>
    <row r="1079" spans="1:9" x14ac:dyDescent="0.25">
      <c r="A1079">
        <v>1077</v>
      </c>
      <c r="B1079">
        <v>90.311750599520295</v>
      </c>
      <c r="C1079">
        <v>206.810037878787</v>
      </c>
      <c r="D1079">
        <v>10.8539618123213</v>
      </c>
      <c r="E1079">
        <v>7.8939042937297597</v>
      </c>
      <c r="F1079">
        <v>0.60895642066664402</v>
      </c>
      <c r="G1079">
        <v>0.93959573657533701</v>
      </c>
      <c r="H1079">
        <v>12.724719101123499</v>
      </c>
      <c r="I1079">
        <v>3.4972752043596702</v>
      </c>
    </row>
    <row r="1080" spans="1:9" x14ac:dyDescent="0.25">
      <c r="A1080">
        <v>1078</v>
      </c>
      <c r="B1080">
        <v>94.162706983441296</v>
      </c>
      <c r="C1080">
        <v>164.65916850773201</v>
      </c>
      <c r="D1080">
        <v>10.9861234622116</v>
      </c>
      <c r="E1080">
        <v>5.6940931779718804</v>
      </c>
      <c r="F1080">
        <v>0.63336809836324603</v>
      </c>
      <c r="G1080">
        <v>0.94758687947751596</v>
      </c>
      <c r="H1080">
        <v>11.2229617304492</v>
      </c>
      <c r="I1080">
        <v>3.0713132400430498</v>
      </c>
    </row>
    <row r="1081" spans="1:9" x14ac:dyDescent="0.25">
      <c r="A1081">
        <v>1079</v>
      </c>
      <c r="B1081">
        <v>72.111027756939194</v>
      </c>
      <c r="C1081">
        <v>156.614802966409</v>
      </c>
      <c r="D1081">
        <v>11.2436551380854</v>
      </c>
      <c r="E1081">
        <v>6.51186111520036</v>
      </c>
      <c r="F1081">
        <v>0.53603392554765905</v>
      </c>
      <c r="G1081">
        <v>0.89223985255486205</v>
      </c>
      <c r="H1081">
        <v>13.3107344632768</v>
      </c>
      <c r="I1081">
        <v>5.5610687022900702</v>
      </c>
    </row>
    <row r="1082" spans="1:9" x14ac:dyDescent="0.25">
      <c r="A1082">
        <v>1080</v>
      </c>
      <c r="B1082">
        <v>78.1668421052631</v>
      </c>
      <c r="C1082">
        <v>200.401957357567</v>
      </c>
      <c r="D1082">
        <v>12.846341093921801</v>
      </c>
      <c r="E1082">
        <v>9.8050153199399102</v>
      </c>
      <c r="F1082">
        <v>0.55795475654938897</v>
      </c>
      <c r="G1082">
        <v>0.92311794751147602</v>
      </c>
      <c r="H1082">
        <v>12.3684992570579</v>
      </c>
      <c r="I1082">
        <v>4.1418383518224999</v>
      </c>
    </row>
    <row r="1083" spans="1:9" x14ac:dyDescent="0.25">
      <c r="A1083">
        <v>1081</v>
      </c>
      <c r="B1083">
        <v>74.277836134453693</v>
      </c>
      <c r="C1083">
        <v>179.58210884782699</v>
      </c>
      <c r="D1083">
        <v>12.917401312269501</v>
      </c>
      <c r="E1083">
        <v>4.0488234337380602</v>
      </c>
      <c r="F1083">
        <v>0.58813897920084601</v>
      </c>
      <c r="G1083">
        <v>0.96681979032649101</v>
      </c>
      <c r="H1083">
        <v>11.8125</v>
      </c>
      <c r="I1083">
        <v>2.42717831813576</v>
      </c>
    </row>
    <row r="1084" spans="1:9" x14ac:dyDescent="0.25">
      <c r="A1084">
        <v>1082</v>
      </c>
      <c r="B1084">
        <v>86.226814188089804</v>
      </c>
      <c r="C1084">
        <v>162.88902188782399</v>
      </c>
      <c r="D1084">
        <v>11.9474784902482</v>
      </c>
      <c r="E1084">
        <v>12.417766270659699</v>
      </c>
      <c r="F1084">
        <v>0.59212150859121804</v>
      </c>
      <c r="G1084">
        <v>0.894994530324564</v>
      </c>
      <c r="H1084">
        <v>10.019648397104399</v>
      </c>
      <c r="I1084">
        <v>5.3775633293124203</v>
      </c>
    </row>
    <row r="1085" spans="1:9" x14ac:dyDescent="0.25">
      <c r="A1085">
        <v>1083</v>
      </c>
      <c r="B1085">
        <v>75.736692401462804</v>
      </c>
      <c r="C1085">
        <v>154.603562882212</v>
      </c>
      <c r="D1085">
        <v>12.687879024768201</v>
      </c>
      <c r="E1085">
        <v>5.1826493574719299</v>
      </c>
      <c r="F1085">
        <v>0.59937130372498404</v>
      </c>
      <c r="G1085">
        <v>0.91878415330741703</v>
      </c>
      <c r="H1085">
        <v>11.446854663774401</v>
      </c>
      <c r="I1085">
        <v>3.32026875699888</v>
      </c>
    </row>
    <row r="1086" spans="1:9" x14ac:dyDescent="0.25">
      <c r="A1086">
        <v>1084</v>
      </c>
      <c r="B1086">
        <v>73.757782839787396</v>
      </c>
      <c r="C1086">
        <v>182.52318939913101</v>
      </c>
      <c r="D1086">
        <v>11.681834138641999</v>
      </c>
      <c r="E1086">
        <v>11.765470483552001</v>
      </c>
      <c r="F1086">
        <v>0.52756580710479095</v>
      </c>
      <c r="G1086">
        <v>0.91169485723518096</v>
      </c>
      <c r="H1086">
        <v>12.0660592255125</v>
      </c>
      <c r="I1086">
        <v>5.2343670564311102</v>
      </c>
    </row>
    <row r="1087" spans="1:9" x14ac:dyDescent="0.25">
      <c r="A1087">
        <v>1085</v>
      </c>
      <c r="B1087">
        <v>76.820543806646498</v>
      </c>
      <c r="C1087">
        <v>182.01277700139701</v>
      </c>
      <c r="D1087">
        <v>9.6122310525180996</v>
      </c>
      <c r="E1087">
        <v>6.2548233697432298</v>
      </c>
      <c r="F1087">
        <v>0.67805512192748996</v>
      </c>
      <c r="G1087">
        <v>0.92165173868043104</v>
      </c>
      <c r="H1087">
        <v>7.1043771043771002</v>
      </c>
      <c r="I1087">
        <v>3.7640863612427502</v>
      </c>
    </row>
    <row r="1088" spans="1:9" x14ac:dyDescent="0.25">
      <c r="A1088">
        <v>1086</v>
      </c>
      <c r="B1088">
        <v>96.411149825783895</v>
      </c>
      <c r="C1088">
        <v>142.55430006277399</v>
      </c>
      <c r="D1088">
        <v>13.806336514303601</v>
      </c>
      <c r="E1088">
        <v>9.2179290160529295</v>
      </c>
      <c r="F1088">
        <v>0.70596497656188095</v>
      </c>
      <c r="G1088">
        <v>0.84166977403686605</v>
      </c>
      <c r="H1088">
        <v>9.1158301158301107</v>
      </c>
      <c r="I1088">
        <v>6.5356783919597898</v>
      </c>
    </row>
    <row r="1089" spans="1:9" x14ac:dyDescent="0.25">
      <c r="A1089">
        <v>1087</v>
      </c>
      <c r="B1089">
        <v>89.447904191616701</v>
      </c>
      <c r="C1089">
        <v>170.88395756657201</v>
      </c>
      <c r="D1089">
        <v>12.815619391898499</v>
      </c>
      <c r="E1089">
        <v>11.1015876414594</v>
      </c>
      <c r="F1089">
        <v>0.62757839793640502</v>
      </c>
      <c r="G1089">
        <v>0.899001845732325</v>
      </c>
      <c r="H1089">
        <v>10.917127071823201</v>
      </c>
      <c r="I1089">
        <v>4.7833256985799304</v>
      </c>
    </row>
    <row r="1090" spans="1:9" x14ac:dyDescent="0.25">
      <c r="A1090">
        <v>1088</v>
      </c>
      <c r="B1090">
        <v>84.956751054852305</v>
      </c>
      <c r="C1090">
        <v>175.552057714379</v>
      </c>
      <c r="D1090">
        <v>14.0025324259174</v>
      </c>
      <c r="E1090">
        <v>5.4305105293963196</v>
      </c>
      <c r="F1090">
        <v>0.59631786624478</v>
      </c>
      <c r="G1090">
        <v>0.94586884806025195</v>
      </c>
      <c r="H1090">
        <v>11.6300715990453</v>
      </c>
      <c r="I1090">
        <v>3.0092110532639098</v>
      </c>
    </row>
    <row r="1091" spans="1:9" x14ac:dyDescent="0.25">
      <c r="A1091">
        <v>1089</v>
      </c>
      <c r="B1091">
        <v>39.1715552523874</v>
      </c>
      <c r="C1091">
        <v>171.20811808118</v>
      </c>
      <c r="D1091">
        <v>10.6103425133063</v>
      </c>
      <c r="E1091">
        <v>16.758173876091998</v>
      </c>
      <c r="F1091">
        <v>0.33443705005895502</v>
      </c>
      <c r="G1091">
        <v>0.82304384596293401</v>
      </c>
      <c r="H1091">
        <v>7.9341517857142803</v>
      </c>
      <c r="I1091">
        <v>7.8379310344827502</v>
      </c>
    </row>
    <row r="1092" spans="1:9" x14ac:dyDescent="0.25">
      <c r="A1092">
        <v>1090</v>
      </c>
      <c r="B1092">
        <v>40.120290259558999</v>
      </c>
      <c r="C1092">
        <v>144.44070770580399</v>
      </c>
      <c r="D1092">
        <v>9.8410072755322098</v>
      </c>
      <c r="E1092">
        <v>6.1149933190564196</v>
      </c>
      <c r="F1092">
        <v>0.36147635070884199</v>
      </c>
      <c r="G1092">
        <v>0.89984271277835304</v>
      </c>
      <c r="H1092">
        <v>6.6595744680850997</v>
      </c>
      <c r="I1092">
        <v>4.7490872884168596</v>
      </c>
    </row>
    <row r="1093" spans="1:9" x14ac:dyDescent="0.25">
      <c r="A1093">
        <v>1091</v>
      </c>
      <c r="B1093">
        <v>29.995035852178699</v>
      </c>
      <c r="C1093">
        <v>189.34878667149499</v>
      </c>
      <c r="D1093">
        <v>8.0591769976234797</v>
      </c>
      <c r="E1093">
        <v>5.4483554844313904</v>
      </c>
      <c r="F1093">
        <v>0.27597429806323598</v>
      </c>
      <c r="G1093">
        <v>0.91007733114058398</v>
      </c>
      <c r="H1093">
        <v>7.87074829931972</v>
      </c>
      <c r="I1093">
        <v>4.0449775112443698</v>
      </c>
    </row>
    <row r="1094" spans="1:9" x14ac:dyDescent="0.25">
      <c r="A1094">
        <v>1092</v>
      </c>
      <c r="B1094">
        <v>31.107757319649799</v>
      </c>
      <c r="C1094">
        <v>176.93807490144499</v>
      </c>
      <c r="D1094">
        <v>7.6070195440633901</v>
      </c>
      <c r="E1094">
        <v>8.4747213800855796</v>
      </c>
      <c r="F1094">
        <v>0.29527650668771499</v>
      </c>
      <c r="G1094">
        <v>0.93708225435997405</v>
      </c>
      <c r="H1094">
        <v>7.5359342915810998</v>
      </c>
      <c r="I1094">
        <v>4.7097802976612302</v>
      </c>
    </row>
    <row r="1095" spans="1:9" x14ac:dyDescent="0.25">
      <c r="A1095">
        <v>1093</v>
      </c>
      <c r="B1095">
        <v>48.333788209606901</v>
      </c>
      <c r="C1095">
        <v>160.11219431592801</v>
      </c>
      <c r="D1095">
        <v>10.592063347391001</v>
      </c>
      <c r="E1095">
        <v>6.2242572301174697</v>
      </c>
      <c r="F1095">
        <v>0.35114702947366899</v>
      </c>
      <c r="G1095">
        <v>0.91585867200673599</v>
      </c>
      <c r="H1095">
        <v>8.6861702127659495</v>
      </c>
      <c r="I1095">
        <v>3.3514246947082702</v>
      </c>
    </row>
    <row r="1096" spans="1:9" x14ac:dyDescent="0.25">
      <c r="A1096">
        <v>1094</v>
      </c>
      <c r="B1096">
        <v>45.293161290322502</v>
      </c>
      <c r="C1096">
        <v>170.71398963730499</v>
      </c>
      <c r="D1096">
        <v>9.6585441870240007</v>
      </c>
      <c r="E1096">
        <v>13.9360888031551</v>
      </c>
      <c r="F1096">
        <v>0.33249233245952697</v>
      </c>
      <c r="G1096">
        <v>0.873304418037948</v>
      </c>
      <c r="H1096">
        <v>7.2586837294332698</v>
      </c>
      <c r="I1096">
        <v>7.7614276768941703</v>
      </c>
    </row>
    <row r="1097" spans="1:9" x14ac:dyDescent="0.25">
      <c r="A1097">
        <v>1095</v>
      </c>
      <c r="B1097">
        <v>37.810417545339497</v>
      </c>
      <c r="C1097">
        <v>150.547128225074</v>
      </c>
      <c r="D1097">
        <v>9.4263842387853298</v>
      </c>
      <c r="E1097">
        <v>8.8563680264990197</v>
      </c>
      <c r="F1097">
        <v>0.31647421658304598</v>
      </c>
      <c r="G1097">
        <v>0.85954002374121896</v>
      </c>
      <c r="H1097">
        <v>8.8037174721189597</v>
      </c>
      <c r="I1097">
        <v>7.9295926625303403</v>
      </c>
    </row>
    <row r="1098" spans="1:9" x14ac:dyDescent="0.25">
      <c r="A1098">
        <v>1096</v>
      </c>
      <c r="B1098">
        <v>41.453213995117899</v>
      </c>
      <c r="C1098">
        <v>158.275043427909</v>
      </c>
      <c r="D1098">
        <v>10.6802617045215</v>
      </c>
      <c r="E1098">
        <v>4.2220060964802197</v>
      </c>
      <c r="F1098">
        <v>0.32111598564243798</v>
      </c>
      <c r="G1098">
        <v>0.96295075034098698</v>
      </c>
      <c r="H1098">
        <v>10.236778846153801</v>
      </c>
      <c r="I1098">
        <v>2.6695768972464702</v>
      </c>
    </row>
    <row r="1099" spans="1:9" x14ac:dyDescent="0.25">
      <c r="A1099">
        <v>1097</v>
      </c>
      <c r="B1099">
        <v>47.595314505776599</v>
      </c>
      <c r="C1099">
        <v>174.01593577761801</v>
      </c>
      <c r="D1099">
        <v>10.263218903281199</v>
      </c>
      <c r="E1099">
        <v>5.1154287109123704</v>
      </c>
      <c r="F1099">
        <v>0.40710480149755102</v>
      </c>
      <c r="G1099">
        <v>0.93845156386681605</v>
      </c>
      <c r="H1099">
        <v>8.4554069119286499</v>
      </c>
      <c r="I1099">
        <v>4.3455086580086499</v>
      </c>
    </row>
    <row r="1100" spans="1:9" x14ac:dyDescent="0.25">
      <c r="A1100">
        <v>1098</v>
      </c>
      <c r="B1100">
        <v>50.837385620915001</v>
      </c>
      <c r="C1100">
        <v>136.99870344177199</v>
      </c>
      <c r="D1100">
        <v>10.1569494398265</v>
      </c>
      <c r="E1100">
        <v>5.8633562852758097</v>
      </c>
      <c r="F1100">
        <v>0.38963618239487502</v>
      </c>
      <c r="G1100">
        <v>0.91218076830056405</v>
      </c>
      <c r="H1100">
        <v>7.2861216730037999</v>
      </c>
      <c r="I1100">
        <v>4.0612128146452999</v>
      </c>
    </row>
    <row r="1101" spans="1:9" x14ac:dyDescent="0.25">
      <c r="A1101">
        <v>1099</v>
      </c>
      <c r="B1101">
        <v>65.1073131955484</v>
      </c>
      <c r="C1101">
        <v>155.56868537666099</v>
      </c>
      <c r="D1101">
        <v>18.314890792373401</v>
      </c>
      <c r="E1101">
        <v>3.0678498662016902</v>
      </c>
      <c r="F1101">
        <v>0.422972083089388</v>
      </c>
      <c r="G1101">
        <v>0.97319631097246395</v>
      </c>
      <c r="H1101">
        <v>13.8315911730545</v>
      </c>
      <c r="I1101">
        <v>2.8244920993227902</v>
      </c>
    </row>
    <row r="1102" spans="1:9" x14ac:dyDescent="0.25">
      <c r="A1102">
        <v>1100</v>
      </c>
      <c r="B1102">
        <v>57.411092052601397</v>
      </c>
      <c r="C1102">
        <v>195.49559222423099</v>
      </c>
      <c r="D1102">
        <v>13.8951687498881</v>
      </c>
      <c r="E1102">
        <v>3.7735072150072302</v>
      </c>
      <c r="F1102">
        <v>0.39047102406990902</v>
      </c>
      <c r="G1102">
        <v>0.95182312402938496</v>
      </c>
      <c r="H1102">
        <v>15.485316846986001</v>
      </c>
      <c r="I1102">
        <v>2.9013394315583101</v>
      </c>
    </row>
    <row r="1103" spans="1:9" x14ac:dyDescent="0.25">
      <c r="A1103">
        <v>1101</v>
      </c>
      <c r="B1103">
        <v>53.477936962750697</v>
      </c>
      <c r="C1103">
        <v>172.70509619621001</v>
      </c>
      <c r="D1103">
        <v>14.222412607771901</v>
      </c>
      <c r="E1103">
        <v>4.6536974714702701</v>
      </c>
      <c r="F1103">
        <v>0.37090359582760402</v>
      </c>
      <c r="G1103">
        <v>0.94280487014886405</v>
      </c>
      <c r="H1103">
        <v>14.990595611285199</v>
      </c>
      <c r="I1103">
        <v>2.7099415204678299</v>
      </c>
    </row>
    <row r="1104" spans="1:9" x14ac:dyDescent="0.25">
      <c r="A1104">
        <v>1102</v>
      </c>
      <c r="B1104">
        <v>57.842535787320998</v>
      </c>
      <c r="C1104">
        <v>126.089206128133</v>
      </c>
      <c r="D1104">
        <v>13.433991869026199</v>
      </c>
      <c r="E1104">
        <v>6.3075469174858698</v>
      </c>
      <c r="F1104">
        <v>0.39666466286067997</v>
      </c>
      <c r="G1104">
        <v>0.90056727902184697</v>
      </c>
      <c r="H1104">
        <v>12.744837758112</v>
      </c>
      <c r="I1104">
        <v>4.5407322654462199</v>
      </c>
    </row>
    <row r="1105" spans="1:9" x14ac:dyDescent="0.25">
      <c r="A1105">
        <v>1103</v>
      </c>
      <c r="B1105">
        <v>97.887623762376194</v>
      </c>
      <c r="C1105">
        <v>191.749447077409</v>
      </c>
      <c r="D1105">
        <v>17.313868569691302</v>
      </c>
      <c r="E1105">
        <v>5.0770776735987804</v>
      </c>
      <c r="F1105">
        <v>0.46813671279784802</v>
      </c>
      <c r="G1105">
        <v>0.95232295040595505</v>
      </c>
      <c r="H1105">
        <v>13.1251798561151</v>
      </c>
      <c r="I1105">
        <v>2.8194410692587999</v>
      </c>
    </row>
    <row r="1106" spans="1:9" x14ac:dyDescent="0.25">
      <c r="A1106">
        <v>1104</v>
      </c>
      <c r="B1106">
        <v>64.690774487471501</v>
      </c>
      <c r="C1106">
        <v>114.511976926085</v>
      </c>
      <c r="D1106">
        <v>14.7532686341385</v>
      </c>
      <c r="E1106">
        <v>6.4311015047947997</v>
      </c>
      <c r="F1106">
        <v>0.441463059197302</v>
      </c>
      <c r="G1106">
        <v>0.93438849800844004</v>
      </c>
      <c r="H1106">
        <v>11.6666666666666</v>
      </c>
      <c r="I1106">
        <v>4.2248531244436496</v>
      </c>
    </row>
    <row r="1107" spans="1:9" x14ac:dyDescent="0.25">
      <c r="A1107">
        <v>1105</v>
      </c>
      <c r="B1107">
        <v>69.587341772151902</v>
      </c>
      <c r="C1107">
        <v>172.03312883435501</v>
      </c>
      <c r="D1107">
        <v>17.310634523822799</v>
      </c>
      <c r="E1107">
        <v>13.113338197295599</v>
      </c>
      <c r="F1107">
        <v>0.37099089628464599</v>
      </c>
      <c r="G1107">
        <v>0.89175045576961898</v>
      </c>
      <c r="H1107">
        <v>13.951683748169801</v>
      </c>
      <c r="I1107">
        <v>7.0465561224489797</v>
      </c>
    </row>
    <row r="1108" spans="1:9" x14ac:dyDescent="0.25">
      <c r="A1108">
        <v>1106</v>
      </c>
      <c r="B1108">
        <v>41.131239092495598</v>
      </c>
      <c r="C1108">
        <v>101.315185481718</v>
      </c>
      <c r="D1108">
        <v>11.1236843699393</v>
      </c>
      <c r="E1108">
        <v>8.7020908614297507</v>
      </c>
      <c r="F1108">
        <v>0.353285037307419</v>
      </c>
      <c r="G1108">
        <v>0.86050218405781198</v>
      </c>
      <c r="H1108">
        <v>7.5782983970406903</v>
      </c>
      <c r="I1108">
        <v>4.1636125654450202</v>
      </c>
    </row>
    <row r="1109" spans="1:9" x14ac:dyDescent="0.25">
      <c r="A1109">
        <v>1107</v>
      </c>
      <c r="B1109">
        <v>33.872340425531902</v>
      </c>
      <c r="C1109">
        <v>160.586199877875</v>
      </c>
      <c r="D1109">
        <v>8.7500483716552697</v>
      </c>
      <c r="E1109">
        <v>6.3164681642159897</v>
      </c>
      <c r="F1109">
        <v>0.30586664627808402</v>
      </c>
      <c r="G1109">
        <v>0.91039463270940002</v>
      </c>
      <c r="H1109">
        <v>8.0255402750491101</v>
      </c>
      <c r="I1109">
        <v>3.6880176697956899</v>
      </c>
    </row>
    <row r="1110" spans="1:9" x14ac:dyDescent="0.25">
      <c r="A1110">
        <v>1108</v>
      </c>
      <c r="B1110">
        <v>32.508684863523499</v>
      </c>
      <c r="C1110">
        <v>182.62799784424601</v>
      </c>
      <c r="D1110">
        <v>7.6310077405376298</v>
      </c>
      <c r="E1110">
        <v>4.8933368602201197</v>
      </c>
      <c r="F1110">
        <v>0.30493145301299002</v>
      </c>
      <c r="G1110">
        <v>0.94095785823678202</v>
      </c>
      <c r="H1110">
        <v>6.8818359375</v>
      </c>
      <c r="I1110">
        <v>2.7373857767183098</v>
      </c>
    </row>
    <row r="1111" spans="1:9" x14ac:dyDescent="0.25">
      <c r="A1111">
        <v>1109</v>
      </c>
      <c r="B1111">
        <v>36.169396350023398</v>
      </c>
      <c r="C1111">
        <v>161.45786101527801</v>
      </c>
      <c r="D1111">
        <v>9.67858952724605</v>
      </c>
      <c r="E1111">
        <v>10.3569998357267</v>
      </c>
      <c r="F1111">
        <v>0.34237608287252402</v>
      </c>
      <c r="G1111">
        <v>0.87519702965795998</v>
      </c>
      <c r="H1111">
        <v>6.3603603603603602</v>
      </c>
      <c r="I1111">
        <v>4.4236311239193</v>
      </c>
    </row>
    <row r="1112" spans="1:9" x14ac:dyDescent="0.25">
      <c r="A1112">
        <v>1110</v>
      </c>
      <c r="B1112">
        <v>66.455604075691397</v>
      </c>
      <c r="C1112">
        <v>120.147305389221</v>
      </c>
      <c r="D1112">
        <v>13.748118618107901</v>
      </c>
      <c r="E1112">
        <v>4.8208170645867101</v>
      </c>
      <c r="F1112">
        <v>0.468640373032428</v>
      </c>
      <c r="G1112">
        <v>0.92567453399840705</v>
      </c>
      <c r="H1112">
        <v>7.883</v>
      </c>
      <c r="I1112">
        <v>3.0712954333643898</v>
      </c>
    </row>
    <row r="1113" spans="1:9" x14ac:dyDescent="0.25">
      <c r="A1113">
        <v>1111</v>
      </c>
      <c r="B1113">
        <v>37.276492619519701</v>
      </c>
      <c r="C1113">
        <v>172.84392699811201</v>
      </c>
      <c r="D1113">
        <v>9.3996011053173998</v>
      </c>
      <c r="E1113">
        <v>5.1897169162871304</v>
      </c>
      <c r="F1113">
        <v>0.35000039871911398</v>
      </c>
      <c r="G1113">
        <v>0.92916605003267605</v>
      </c>
      <c r="H1113">
        <v>5.4937238493723797</v>
      </c>
      <c r="I1113">
        <v>3.0302613480054998</v>
      </c>
    </row>
    <row r="1114" spans="1:9" x14ac:dyDescent="0.25">
      <c r="A1114">
        <v>1112</v>
      </c>
      <c r="B1114">
        <v>38.384866630375598</v>
      </c>
      <c r="C1114">
        <v>175.56584512177301</v>
      </c>
      <c r="D1114">
        <v>9.4242791907253203</v>
      </c>
      <c r="E1114">
        <v>5.0372467271880899</v>
      </c>
      <c r="F1114">
        <v>0.34819369663755101</v>
      </c>
      <c r="G1114">
        <v>0.93668297911476395</v>
      </c>
      <c r="H1114">
        <v>7.1009523809523802</v>
      </c>
      <c r="I1114">
        <v>3.1092475067996301</v>
      </c>
    </row>
    <row r="1115" spans="1:9" x14ac:dyDescent="0.25">
      <c r="A1115">
        <v>1113</v>
      </c>
      <c r="B1115">
        <v>39.737859386325198</v>
      </c>
      <c r="C1115">
        <v>162.023418803418</v>
      </c>
      <c r="D1115">
        <v>9.9135740688022302</v>
      </c>
      <c r="E1115">
        <v>6.2159127421293503</v>
      </c>
      <c r="F1115">
        <v>0.35670778671695402</v>
      </c>
      <c r="G1115">
        <v>0.91971323517821102</v>
      </c>
      <c r="H1115">
        <v>8.1202830188679194</v>
      </c>
      <c r="I1115">
        <v>4.1265337423312802</v>
      </c>
    </row>
    <row r="1116" spans="1:9" x14ac:dyDescent="0.25">
      <c r="A1116">
        <v>1114</v>
      </c>
      <c r="B1116">
        <v>61.1511972020446</v>
      </c>
      <c r="C1116">
        <v>141.01184562476101</v>
      </c>
      <c r="D1116">
        <v>12.6645746878367</v>
      </c>
      <c r="E1116">
        <v>3.9298944781912502</v>
      </c>
      <c r="F1116">
        <v>0.42847005391659898</v>
      </c>
      <c r="G1116">
        <v>0.95311405576394703</v>
      </c>
      <c r="H1116">
        <v>8.2584269662921308</v>
      </c>
      <c r="I1116">
        <v>3.2431205673758798</v>
      </c>
    </row>
    <row r="1117" spans="1:9" x14ac:dyDescent="0.25">
      <c r="A1117">
        <v>1115</v>
      </c>
      <c r="B1117">
        <v>58.228417266187002</v>
      </c>
      <c r="C1117">
        <v>168.136785162287</v>
      </c>
      <c r="D1117">
        <v>11.256272512525999</v>
      </c>
      <c r="E1117">
        <v>8.6611220584513404</v>
      </c>
      <c r="F1117">
        <v>0.429638116405128</v>
      </c>
      <c r="G1117">
        <v>0.91543075011569897</v>
      </c>
      <c r="H1117">
        <v>7.2043973941367998</v>
      </c>
      <c r="I1117">
        <v>4.6275668948350903</v>
      </c>
    </row>
    <row r="1118" spans="1:9" x14ac:dyDescent="0.25">
      <c r="A1118">
        <v>1116</v>
      </c>
      <c r="B1118">
        <v>55.801683432559997</v>
      </c>
      <c r="C1118">
        <v>175.80859796932299</v>
      </c>
      <c r="D1118">
        <v>10.5076682188399</v>
      </c>
      <c r="E1118">
        <v>10.4717874204024</v>
      </c>
      <c r="F1118">
        <v>0.42900125647534798</v>
      </c>
      <c r="G1118">
        <v>0.92570543126631499</v>
      </c>
      <c r="H1118">
        <v>6.9740714786264801</v>
      </c>
      <c r="I1118">
        <v>3.6826666666666599</v>
      </c>
    </row>
    <row r="1119" spans="1:9" x14ac:dyDescent="0.25">
      <c r="A1119">
        <v>1117</v>
      </c>
      <c r="B1119">
        <v>43.249251944943097</v>
      </c>
      <c r="C1119">
        <v>181.22055863110199</v>
      </c>
      <c r="D1119">
        <v>9.7597006803383692</v>
      </c>
      <c r="E1119">
        <v>5.3721864831203403</v>
      </c>
      <c r="F1119">
        <v>0.37090596289176903</v>
      </c>
      <c r="G1119">
        <v>0.93643756206927298</v>
      </c>
      <c r="H1119">
        <v>9.2058823529411704</v>
      </c>
      <c r="I1119">
        <v>3.0571536714610099</v>
      </c>
    </row>
    <row r="1120" spans="1:9" x14ac:dyDescent="0.25">
      <c r="A1120">
        <v>1118</v>
      </c>
      <c r="B1120">
        <v>41.394946808510603</v>
      </c>
      <c r="C1120">
        <v>174.92422907488901</v>
      </c>
      <c r="D1120">
        <v>8.7616146924209808</v>
      </c>
      <c r="E1120">
        <v>5.1087857611567902</v>
      </c>
      <c r="F1120">
        <v>0.381997462369705</v>
      </c>
      <c r="G1120">
        <v>0.94653634217016502</v>
      </c>
      <c r="H1120">
        <v>7.99638771824202</v>
      </c>
      <c r="I1120">
        <v>2.7709580838323302</v>
      </c>
    </row>
    <row r="1121" spans="1:9" x14ac:dyDescent="0.25">
      <c r="A1121">
        <v>1119</v>
      </c>
      <c r="B1121">
        <v>43.467959734839098</v>
      </c>
      <c r="C1121">
        <v>166.82701617664401</v>
      </c>
      <c r="D1121">
        <v>9.7641983814976996</v>
      </c>
      <c r="E1121">
        <v>4.0735297844503098</v>
      </c>
      <c r="F1121">
        <v>0.36292133857234099</v>
      </c>
      <c r="G1121">
        <v>0.95697589751988998</v>
      </c>
      <c r="H1121">
        <v>9.3637976929902393</v>
      </c>
      <c r="I1121">
        <v>3.3102425876010702</v>
      </c>
    </row>
    <row r="1122" spans="1:9" x14ac:dyDescent="0.25">
      <c r="A1122">
        <v>1120</v>
      </c>
      <c r="B1122">
        <v>39.791673661238796</v>
      </c>
      <c r="C1122">
        <v>125.615091463414</v>
      </c>
      <c r="D1122">
        <v>9.5414987954542898</v>
      </c>
      <c r="E1122">
        <v>8.4394643688505404</v>
      </c>
      <c r="F1122">
        <v>0.359333487333926</v>
      </c>
      <c r="G1122">
        <v>0.85939711052625301</v>
      </c>
      <c r="H1122">
        <v>6.9596231493943401</v>
      </c>
      <c r="I1122">
        <v>4.6980088495575201</v>
      </c>
    </row>
    <row r="1123" spans="1:9" x14ac:dyDescent="0.25">
      <c r="A1123">
        <v>1121</v>
      </c>
      <c r="B1123">
        <v>36.525132075471603</v>
      </c>
      <c r="C1123">
        <v>188.16750629722901</v>
      </c>
      <c r="D1123">
        <v>7.1915680764107597</v>
      </c>
      <c r="E1123">
        <v>16.8939767507981</v>
      </c>
      <c r="F1123">
        <v>0.34305716212131399</v>
      </c>
      <c r="G1123">
        <v>0.90947913088741394</v>
      </c>
      <c r="H1123">
        <v>6.0101553166069204</v>
      </c>
      <c r="I1123">
        <v>4.48657498362802</v>
      </c>
    </row>
    <row r="1124" spans="1:9" x14ac:dyDescent="0.25">
      <c r="A1124">
        <v>1122</v>
      </c>
      <c r="B1124">
        <v>35.323152861329604</v>
      </c>
      <c r="C1124">
        <v>151.74380165289199</v>
      </c>
      <c r="D1124">
        <v>7.8745563155828497</v>
      </c>
      <c r="E1124">
        <v>4.0564792078801801</v>
      </c>
      <c r="F1124">
        <v>0.345876821704377</v>
      </c>
      <c r="G1124">
        <v>0.95298728527082999</v>
      </c>
      <c r="H1124">
        <v>6.9022298456260698</v>
      </c>
      <c r="I1124">
        <v>3.1516345017723499</v>
      </c>
    </row>
    <row r="1125" spans="1:9" x14ac:dyDescent="0.25">
      <c r="A1125">
        <v>1123</v>
      </c>
      <c r="B1125">
        <v>36.931841563786001</v>
      </c>
      <c r="C1125">
        <v>208.97072278133501</v>
      </c>
      <c r="D1125">
        <v>8.8160052789105396</v>
      </c>
      <c r="E1125">
        <v>5.2304382036380304</v>
      </c>
      <c r="F1125">
        <v>0.30361537453026499</v>
      </c>
      <c r="G1125">
        <v>0.95166769267394002</v>
      </c>
      <c r="H1125">
        <v>8.6146025878003698</v>
      </c>
      <c r="I1125">
        <v>2.8021892103205599</v>
      </c>
    </row>
    <row r="1126" spans="1:9" x14ac:dyDescent="0.25">
      <c r="A1126">
        <v>1124</v>
      </c>
      <c r="B1126">
        <v>49.381982777655097</v>
      </c>
      <c r="C1126">
        <v>177.15298976476899</v>
      </c>
      <c r="D1126">
        <v>10.379519061138099</v>
      </c>
      <c r="E1126">
        <v>7.2576626550849399</v>
      </c>
      <c r="F1126">
        <v>0.437068671600921</v>
      </c>
      <c r="G1126">
        <v>0.91309050543510095</v>
      </c>
      <c r="H1126">
        <v>6.6097756410256396</v>
      </c>
      <c r="I1126">
        <v>4.7874669686674203</v>
      </c>
    </row>
    <row r="1127" spans="1:9" x14ac:dyDescent="0.25">
      <c r="A1127">
        <v>1125</v>
      </c>
      <c r="B1127">
        <v>52.036396074933002</v>
      </c>
      <c r="C1127">
        <v>158.64092064388501</v>
      </c>
      <c r="D1127">
        <v>10.083846306089599</v>
      </c>
      <c r="E1127">
        <v>4.7495873153773998</v>
      </c>
      <c r="F1127">
        <v>0.41561468671539498</v>
      </c>
      <c r="G1127">
        <v>0.92883741587184798</v>
      </c>
      <c r="H1127">
        <v>6.9022556390977403</v>
      </c>
      <c r="I1127">
        <v>3.3039663039663001</v>
      </c>
    </row>
    <row r="1128" spans="1:9" x14ac:dyDescent="0.25">
      <c r="A1128">
        <v>1126</v>
      </c>
      <c r="B1128">
        <v>41.363201911589002</v>
      </c>
      <c r="C1128">
        <v>197.15333333333299</v>
      </c>
      <c r="D1128">
        <v>9.1605607959680704</v>
      </c>
      <c r="E1128">
        <v>4.3653738544240204</v>
      </c>
      <c r="F1128">
        <v>0.37958346550083699</v>
      </c>
      <c r="G1128">
        <v>0.93791565827325096</v>
      </c>
      <c r="H1128">
        <v>7.06775067750677</v>
      </c>
      <c r="I1128">
        <v>3.22521008403361</v>
      </c>
    </row>
    <row r="1129" spans="1:9" x14ac:dyDescent="0.25">
      <c r="A1129">
        <v>1127</v>
      </c>
      <c r="B1129">
        <v>52.693581780538302</v>
      </c>
      <c r="C1129">
        <v>172.619245413637</v>
      </c>
      <c r="D1129">
        <v>9.1223396647827109</v>
      </c>
      <c r="E1129">
        <v>9.5524489013087894</v>
      </c>
      <c r="F1129">
        <v>0.41787600995875601</v>
      </c>
      <c r="G1129">
        <v>0.85457469327853097</v>
      </c>
      <c r="H1129">
        <v>7.4796310530361199</v>
      </c>
      <c r="I1129">
        <v>5.7180910099888997</v>
      </c>
    </row>
    <row r="1130" spans="1:9" x14ac:dyDescent="0.25">
      <c r="A1130">
        <v>1128</v>
      </c>
      <c r="B1130">
        <v>56.057236842105198</v>
      </c>
      <c r="C1130">
        <v>183.73222361808999</v>
      </c>
      <c r="D1130">
        <v>11.556554883961301</v>
      </c>
      <c r="E1130">
        <v>6.7518723872652204</v>
      </c>
      <c r="F1130">
        <v>0.43026692811765599</v>
      </c>
      <c r="G1130">
        <v>0.91303854842702203</v>
      </c>
      <c r="H1130">
        <v>7.5961768219832697</v>
      </c>
      <c r="I1130">
        <v>3.1376329787234001</v>
      </c>
    </row>
    <row r="1131" spans="1:9" x14ac:dyDescent="0.25">
      <c r="A1131">
        <v>1129</v>
      </c>
      <c r="B1131">
        <v>38.194741342454002</v>
      </c>
      <c r="C1131">
        <v>150.786740034894</v>
      </c>
      <c r="D1131">
        <v>7.8194896694805101</v>
      </c>
      <c r="E1131">
        <v>4.8066791582468298</v>
      </c>
      <c r="F1131">
        <v>0.339242924938639</v>
      </c>
      <c r="G1131">
        <v>0.89818266603790098</v>
      </c>
      <c r="H1131">
        <v>9.4451612903225808</v>
      </c>
      <c r="I1131">
        <v>2.9115384615384601</v>
      </c>
    </row>
    <row r="1132" spans="1:9" x14ac:dyDescent="0.25">
      <c r="A1132">
        <v>1130</v>
      </c>
      <c r="B1132">
        <v>35.118953211736702</v>
      </c>
      <c r="C1132">
        <v>130.28193312064201</v>
      </c>
      <c r="D1132">
        <v>7.0689454450565599</v>
      </c>
      <c r="E1132">
        <v>7.6502578661238898</v>
      </c>
      <c r="F1132">
        <v>0.33499156618911602</v>
      </c>
      <c r="G1132">
        <v>0.88833888020191798</v>
      </c>
      <c r="H1132">
        <v>8.9005010737294192</v>
      </c>
      <c r="I1132">
        <v>4.6164948453608199</v>
      </c>
    </row>
    <row r="1133" spans="1:9" x14ac:dyDescent="0.25">
      <c r="A1133">
        <v>1131</v>
      </c>
      <c r="B1133">
        <v>68.557176072711897</v>
      </c>
      <c r="C1133">
        <v>129.426439232409</v>
      </c>
      <c r="D1133">
        <v>9.5400155567784299</v>
      </c>
      <c r="E1133">
        <v>10.4147319607264</v>
      </c>
      <c r="F1133">
        <v>0.52281272845153903</v>
      </c>
      <c r="G1133">
        <v>0.88647668673461</v>
      </c>
      <c r="H1133">
        <v>7.21875</v>
      </c>
      <c r="I1133">
        <v>4.6099754701553497</v>
      </c>
    </row>
    <row r="1134" spans="1:9" x14ac:dyDescent="0.25">
      <c r="A1134">
        <v>1132</v>
      </c>
      <c r="B1134">
        <v>31.4858845671267</v>
      </c>
      <c r="C1134">
        <v>189.26327456983</v>
      </c>
      <c r="D1134">
        <v>9.5689789997859194</v>
      </c>
      <c r="E1134">
        <v>6.3652787271111997</v>
      </c>
      <c r="F1134">
        <v>0.28621334906780199</v>
      </c>
      <c r="G1134">
        <v>0.95106792881948299</v>
      </c>
      <c r="H1134">
        <v>12.7206803939122</v>
      </c>
      <c r="I1134">
        <v>3.3009859885832902</v>
      </c>
    </row>
    <row r="1135" spans="1:9" x14ac:dyDescent="0.25">
      <c r="A1135">
        <v>1133</v>
      </c>
      <c r="B1135">
        <v>34.252840909090899</v>
      </c>
      <c r="C1135">
        <v>169.12854291417099</v>
      </c>
      <c r="D1135">
        <v>7.9817629934090704</v>
      </c>
      <c r="E1135">
        <v>6.3493319051197696</v>
      </c>
      <c r="F1135">
        <v>0.33989167447631902</v>
      </c>
      <c r="G1135">
        <v>0.92012267083186094</v>
      </c>
      <c r="H1135">
        <v>8.5666041275797298</v>
      </c>
      <c r="I1135">
        <v>3.62210941906373</v>
      </c>
    </row>
    <row r="1136" spans="1:9" x14ac:dyDescent="0.25">
      <c r="A1136">
        <v>1134</v>
      </c>
      <c r="B1136">
        <v>35.375428420775101</v>
      </c>
      <c r="C1136">
        <v>157.361448867272</v>
      </c>
      <c r="D1136">
        <v>8.9267073061407096</v>
      </c>
      <c r="E1136">
        <v>5.0568921025620099</v>
      </c>
      <c r="F1136">
        <v>0.32039916937567098</v>
      </c>
      <c r="G1136">
        <v>0.921634026715341</v>
      </c>
      <c r="H1136">
        <v>9.4247211895910699</v>
      </c>
      <c r="I1136">
        <v>3.1389432485322799</v>
      </c>
    </row>
    <row r="1137" spans="1:9" x14ac:dyDescent="0.25">
      <c r="A1137">
        <v>1135</v>
      </c>
      <c r="B1137">
        <v>53.975635152019898</v>
      </c>
      <c r="C1137">
        <v>220.985436893203</v>
      </c>
      <c r="D1137">
        <v>8.8550753407556808</v>
      </c>
      <c r="E1137">
        <v>3.1706249146780801</v>
      </c>
      <c r="F1137">
        <v>0.430314275950335</v>
      </c>
      <c r="G1137">
        <v>0.96584685002515702</v>
      </c>
      <c r="H1137">
        <v>8.6834645669291302</v>
      </c>
      <c r="I1137">
        <v>2.4075325929502598</v>
      </c>
    </row>
    <row r="1138" spans="1:9" x14ac:dyDescent="0.25">
      <c r="A1138">
        <v>1136</v>
      </c>
      <c r="B1138">
        <v>47.018418874172099</v>
      </c>
      <c r="C1138">
        <v>144.31671159029599</v>
      </c>
      <c r="D1138">
        <v>9.1262910807605504</v>
      </c>
      <c r="E1138">
        <v>20.748480046181498</v>
      </c>
      <c r="F1138">
        <v>0.38773710028689901</v>
      </c>
      <c r="G1138">
        <v>0.77262326462643605</v>
      </c>
      <c r="H1138">
        <v>9.5634796238244508</v>
      </c>
      <c r="I1138">
        <v>11.622617534942799</v>
      </c>
    </row>
    <row r="1139" spans="1:9" x14ac:dyDescent="0.25">
      <c r="A1139">
        <v>1137</v>
      </c>
      <c r="B1139">
        <v>43.045869356388003</v>
      </c>
      <c r="C1139">
        <v>144.42108419285199</v>
      </c>
      <c r="D1139">
        <v>8.0506358444972292</v>
      </c>
      <c r="E1139">
        <v>7.5234547569476904</v>
      </c>
      <c r="F1139">
        <v>0.35856736075660101</v>
      </c>
      <c r="G1139">
        <v>0.90967447567825999</v>
      </c>
      <c r="H1139">
        <v>10.106115107913601</v>
      </c>
      <c r="I1139">
        <v>5.1973348454777399</v>
      </c>
    </row>
    <row r="1140" spans="1:9" x14ac:dyDescent="0.25">
      <c r="A1140">
        <v>1138</v>
      </c>
      <c r="B1140">
        <v>36.0587318087318</v>
      </c>
      <c r="C1140">
        <v>158.16901649149699</v>
      </c>
      <c r="D1140">
        <v>9.78538844818741</v>
      </c>
      <c r="E1140">
        <v>12.268652730317401</v>
      </c>
      <c r="F1140">
        <v>0.31573804308490899</v>
      </c>
      <c r="G1140">
        <v>0.88278470503863504</v>
      </c>
      <c r="H1140">
        <v>9.5378356387306695</v>
      </c>
      <c r="I1140">
        <v>5.1757979990471599</v>
      </c>
    </row>
    <row r="1141" spans="1:9" x14ac:dyDescent="0.25">
      <c r="A1141">
        <v>1139</v>
      </c>
      <c r="B1141">
        <v>35.390257403819497</v>
      </c>
      <c r="C1141">
        <v>163.999711191335</v>
      </c>
      <c r="D1141">
        <v>8.7751021776836797</v>
      </c>
      <c r="E1141">
        <v>8.6578776083941307</v>
      </c>
      <c r="F1141">
        <v>0.31585812517647999</v>
      </c>
      <c r="G1141">
        <v>0.90705859588892002</v>
      </c>
      <c r="H1141">
        <v>8.9941118743866504</v>
      </c>
      <c r="I1141">
        <v>5.1341425459072498</v>
      </c>
    </row>
    <row r="1142" spans="1:9" x14ac:dyDescent="0.25">
      <c r="A1142">
        <v>1140</v>
      </c>
      <c r="B1142">
        <v>33.765332640332602</v>
      </c>
      <c r="C1142">
        <v>166.078342013888</v>
      </c>
      <c r="D1142">
        <v>7.4576610795264902</v>
      </c>
      <c r="E1142">
        <v>4.3887363359037703</v>
      </c>
      <c r="F1142">
        <v>0.30077771786083801</v>
      </c>
      <c r="G1142">
        <v>0.94768724908038804</v>
      </c>
      <c r="H1142">
        <v>8.0823970037453101</v>
      </c>
      <c r="I1142">
        <v>3.0569373688942099</v>
      </c>
    </row>
    <row r="1143" spans="1:9" x14ac:dyDescent="0.25">
      <c r="A1143">
        <v>1141</v>
      </c>
      <c r="B1143">
        <v>32.635660980810201</v>
      </c>
      <c r="C1143">
        <v>190.321716758273</v>
      </c>
      <c r="D1143">
        <v>7.1601566626045496</v>
      </c>
      <c r="E1143">
        <v>3.1453681504730202</v>
      </c>
      <c r="F1143">
        <v>0.28403323759285098</v>
      </c>
      <c r="G1143">
        <v>0.967822985490294</v>
      </c>
      <c r="H1143">
        <v>7.3394762366634296</v>
      </c>
      <c r="I1143">
        <v>2.8042735042735001</v>
      </c>
    </row>
    <row r="1144" spans="1:9" x14ac:dyDescent="0.25">
      <c r="A1144">
        <v>1142</v>
      </c>
      <c r="B1144">
        <v>46.646080090242499</v>
      </c>
      <c r="C1144">
        <v>139.949136577708</v>
      </c>
      <c r="D1144">
        <v>10.1649235768664</v>
      </c>
      <c r="E1144">
        <v>4.3924710855318603</v>
      </c>
      <c r="F1144">
        <v>0.40040144009870099</v>
      </c>
      <c r="G1144">
        <v>0.93794001824686402</v>
      </c>
      <c r="H1144">
        <v>7.6003898635477496</v>
      </c>
      <c r="I1144">
        <v>3.0247713414634099</v>
      </c>
    </row>
    <row r="1145" spans="1:9" x14ac:dyDescent="0.25">
      <c r="A1145">
        <v>1143</v>
      </c>
      <c r="B1145">
        <v>42.4677675452524</v>
      </c>
      <c r="C1145">
        <v>157.93862631757901</v>
      </c>
      <c r="D1145">
        <v>10.772864691296499</v>
      </c>
      <c r="E1145">
        <v>5.45412764313512</v>
      </c>
      <c r="F1145">
        <v>0.36748756953433498</v>
      </c>
      <c r="G1145">
        <v>0.90614263289548302</v>
      </c>
      <c r="H1145">
        <v>7.6534334763948397</v>
      </c>
      <c r="I1145">
        <v>4.4530572941742896</v>
      </c>
    </row>
    <row r="1146" spans="1:9" x14ac:dyDescent="0.25">
      <c r="A1146">
        <v>1144</v>
      </c>
      <c r="B1146">
        <v>43.681056011416302</v>
      </c>
      <c r="C1146">
        <v>174.10157429372401</v>
      </c>
      <c r="D1146">
        <v>10.5229454549004</v>
      </c>
      <c r="E1146">
        <v>5.7320508404904702</v>
      </c>
      <c r="F1146">
        <v>0.34364605884690302</v>
      </c>
      <c r="G1146">
        <v>0.93188149755998395</v>
      </c>
      <c r="H1146">
        <v>9.8510158013544</v>
      </c>
      <c r="I1146">
        <v>3.6957337083919302</v>
      </c>
    </row>
    <row r="1147" spans="1:9" x14ac:dyDescent="0.25">
      <c r="A1147">
        <v>1145</v>
      </c>
      <c r="B1147">
        <v>37.540558079169301</v>
      </c>
      <c r="C1147">
        <v>177.474069292016</v>
      </c>
      <c r="D1147">
        <v>11.382549661973799</v>
      </c>
      <c r="E1147">
        <v>3.97037190936897</v>
      </c>
      <c r="F1147">
        <v>0.31768274501025001</v>
      </c>
      <c r="G1147">
        <v>0.95033440391656798</v>
      </c>
      <c r="H1147">
        <v>10.701244813278</v>
      </c>
      <c r="I1147">
        <v>3.1683501683501598</v>
      </c>
    </row>
    <row r="1148" spans="1:9" x14ac:dyDescent="0.25">
      <c r="A1148">
        <v>1146</v>
      </c>
      <c r="B1148">
        <v>32.718555417185499</v>
      </c>
      <c r="C1148">
        <v>188.40351835664299</v>
      </c>
      <c r="D1148">
        <v>9.3892173075912204</v>
      </c>
      <c r="E1148">
        <v>3.1446203422179599</v>
      </c>
      <c r="F1148">
        <v>0.28103957482399999</v>
      </c>
      <c r="G1148">
        <v>0.96617111977577097</v>
      </c>
      <c r="H1148">
        <v>10.6973684210526</v>
      </c>
      <c r="I1148">
        <v>2.5492618258511599</v>
      </c>
    </row>
    <row r="1149" spans="1:9" x14ac:dyDescent="0.25">
      <c r="A1149">
        <v>1147</v>
      </c>
      <c r="B1149">
        <v>40.426908592947598</v>
      </c>
      <c r="C1149">
        <v>165.53543155049201</v>
      </c>
      <c r="D1149">
        <v>9.1609415480112109</v>
      </c>
      <c r="E1149">
        <v>4.4201579774662703</v>
      </c>
      <c r="F1149">
        <v>0.35108894581640898</v>
      </c>
      <c r="G1149">
        <v>0.93158467189504701</v>
      </c>
      <c r="H1149">
        <v>10.264705882352899</v>
      </c>
      <c r="I1149">
        <v>3.4192015209125399</v>
      </c>
    </row>
    <row r="1150" spans="1:9" x14ac:dyDescent="0.25">
      <c r="A1150">
        <v>1148</v>
      </c>
      <c r="B1150">
        <v>44.561234029292599</v>
      </c>
      <c r="C1150">
        <v>188.66739846322699</v>
      </c>
      <c r="D1150">
        <v>9.8358958965435495</v>
      </c>
      <c r="E1150">
        <v>4.1034672140912303</v>
      </c>
      <c r="F1150">
        <v>0.36650550338580301</v>
      </c>
      <c r="G1150">
        <v>0.96095832241866797</v>
      </c>
      <c r="H1150">
        <v>10.7186836518046</v>
      </c>
      <c r="I1150">
        <v>2.9442231075697198</v>
      </c>
    </row>
    <row r="1151" spans="1:9" x14ac:dyDescent="0.25">
      <c r="A1151">
        <v>1149</v>
      </c>
      <c r="B1151">
        <v>52.124338624338598</v>
      </c>
      <c r="C1151">
        <v>164.95124804992199</v>
      </c>
      <c r="D1151">
        <v>11.685988091910501</v>
      </c>
      <c r="E1151">
        <v>8.7768955045745898</v>
      </c>
      <c r="F1151">
        <v>0.39872822234084998</v>
      </c>
      <c r="G1151">
        <v>0.93074317676001705</v>
      </c>
      <c r="H1151">
        <v>10.3470935130581</v>
      </c>
      <c r="I1151">
        <v>3.83855421686747</v>
      </c>
    </row>
    <row r="1152" spans="1:9" x14ac:dyDescent="0.25">
      <c r="A1152">
        <v>1150</v>
      </c>
      <c r="B1152">
        <v>46.602629890955697</v>
      </c>
      <c r="C1152">
        <v>162.66986301369801</v>
      </c>
      <c r="D1152">
        <v>10.2795851672466</v>
      </c>
      <c r="E1152">
        <v>5.0702287538076503</v>
      </c>
      <c r="F1152">
        <v>0.40441039705339199</v>
      </c>
      <c r="G1152">
        <v>0.94575341689863701</v>
      </c>
      <c r="H1152">
        <v>9.6181640625</v>
      </c>
      <c r="I1152">
        <v>3.53618134263295</v>
      </c>
    </row>
    <row r="1153" spans="1:9" x14ac:dyDescent="0.25">
      <c r="A1153">
        <v>1151</v>
      </c>
      <c r="B1153">
        <v>36.8994038748137</v>
      </c>
      <c r="C1153">
        <v>120.602870813397</v>
      </c>
      <c r="D1153">
        <v>8.9058978790248506</v>
      </c>
      <c r="E1153">
        <v>16.035552348667299</v>
      </c>
      <c r="F1153">
        <v>0.36503762847187898</v>
      </c>
      <c r="G1153">
        <v>0.75462245597048205</v>
      </c>
      <c r="H1153">
        <v>6.52139037433155</v>
      </c>
      <c r="I1153">
        <v>9.0562770562770503</v>
      </c>
    </row>
    <row r="1154" spans="1:9" x14ac:dyDescent="0.25">
      <c r="A1154">
        <v>1152</v>
      </c>
      <c r="B1154">
        <v>41.1943127962085</v>
      </c>
      <c r="C1154">
        <v>181.100672190089</v>
      </c>
      <c r="D1154">
        <v>10.591879335942201</v>
      </c>
      <c r="E1154">
        <v>3.4037186238682802</v>
      </c>
      <c r="F1154">
        <v>0.39148341127077901</v>
      </c>
      <c r="G1154">
        <v>0.96181852728246897</v>
      </c>
      <c r="H1154">
        <v>7.3940119760479002</v>
      </c>
      <c r="I1154">
        <v>2.9329779131759302</v>
      </c>
    </row>
    <row r="1155" spans="1:9" x14ac:dyDescent="0.25">
      <c r="A1155">
        <v>1153</v>
      </c>
      <c r="B1155">
        <v>42.944128787878697</v>
      </c>
      <c r="C1155">
        <v>122.058863176814</v>
      </c>
      <c r="D1155">
        <v>9.8110158723783591</v>
      </c>
      <c r="E1155">
        <v>4.1969213890346797</v>
      </c>
      <c r="F1155">
        <v>0.42708205507826702</v>
      </c>
      <c r="G1155">
        <v>0.94621964152500304</v>
      </c>
      <c r="H1155">
        <v>7.8907563025209999</v>
      </c>
      <c r="I1155">
        <v>3.6755944247061998</v>
      </c>
    </row>
    <row r="1156" spans="1:9" x14ac:dyDescent="0.25">
      <c r="A1156">
        <v>1154</v>
      </c>
      <c r="B1156">
        <v>62.310904872389699</v>
      </c>
      <c r="C1156">
        <v>187.886085075702</v>
      </c>
      <c r="D1156">
        <v>11.9614622302723</v>
      </c>
      <c r="E1156">
        <v>3.5752149475635799</v>
      </c>
      <c r="F1156">
        <v>0.43914576020129498</v>
      </c>
      <c r="G1156">
        <v>0.96018597566781505</v>
      </c>
      <c r="H1156">
        <v>8.8155216284987201</v>
      </c>
      <c r="I1156">
        <v>2.69143356643356</v>
      </c>
    </row>
    <row r="1157" spans="1:9" x14ac:dyDescent="0.25">
      <c r="A1157">
        <v>1155</v>
      </c>
      <c r="B1157">
        <v>47.387264717661097</v>
      </c>
      <c r="C1157">
        <v>156.574821173104</v>
      </c>
      <c r="D1157">
        <v>12.2027412608948</v>
      </c>
      <c r="E1157">
        <v>4.4601938108877999</v>
      </c>
      <c r="F1157">
        <v>0.37285766323567698</v>
      </c>
      <c r="G1157">
        <v>0.93725335072304095</v>
      </c>
      <c r="H1157">
        <v>11.6019417475728</v>
      </c>
      <c r="I1157">
        <v>3.62483994878361</v>
      </c>
    </row>
    <row r="1158" spans="1:9" x14ac:dyDescent="0.25">
      <c r="A1158">
        <v>1156</v>
      </c>
      <c r="B1158">
        <v>40.464639562692099</v>
      </c>
      <c r="C1158">
        <v>164.4222</v>
      </c>
      <c r="D1158">
        <v>10.987555313998699</v>
      </c>
      <c r="E1158">
        <v>7.3917215288456299</v>
      </c>
      <c r="F1158">
        <v>0.34674809697460302</v>
      </c>
      <c r="G1158">
        <v>0.88339379820341501</v>
      </c>
      <c r="H1158">
        <v>8.9729425028184799</v>
      </c>
      <c r="I1158">
        <v>4.6138189608998301</v>
      </c>
    </row>
    <row r="1159" spans="1:9" x14ac:dyDescent="0.25">
      <c r="A1159">
        <v>1157</v>
      </c>
      <c r="B1159">
        <v>36.312162162162103</v>
      </c>
      <c r="C1159">
        <v>191.511695459409</v>
      </c>
      <c r="D1159">
        <v>10.3446284886552</v>
      </c>
      <c r="E1159">
        <v>3.8063576893267999</v>
      </c>
      <c r="F1159">
        <v>0.32088338248644099</v>
      </c>
      <c r="G1159">
        <v>0.95816810568776001</v>
      </c>
      <c r="H1159">
        <v>9.3670613562970892</v>
      </c>
      <c r="I1159">
        <v>2.8890229191797299</v>
      </c>
    </row>
    <row r="1160" spans="1:9" x14ac:dyDescent="0.25">
      <c r="A1160">
        <v>1158</v>
      </c>
      <c r="B1160">
        <v>56.301365882010998</v>
      </c>
      <c r="C1160">
        <v>153.822893195132</v>
      </c>
      <c r="D1160">
        <v>12.928575430050101</v>
      </c>
      <c r="E1160">
        <v>5.39552041422722</v>
      </c>
      <c r="F1160">
        <v>0.337561187158335</v>
      </c>
      <c r="G1160">
        <v>0.92836264786018396</v>
      </c>
      <c r="H1160">
        <v>11.895771878072701</v>
      </c>
      <c r="I1160">
        <v>3.5828149300155498</v>
      </c>
    </row>
    <row r="1161" spans="1:9" x14ac:dyDescent="0.25">
      <c r="A1161">
        <v>1159</v>
      </c>
      <c r="B1161">
        <v>67.621281943862499</v>
      </c>
      <c r="C1161">
        <v>197.254097030666</v>
      </c>
      <c r="D1161">
        <v>13.439146448305699</v>
      </c>
      <c r="E1161">
        <v>8.2954928151716292</v>
      </c>
      <c r="F1161">
        <v>0.40130379414817002</v>
      </c>
      <c r="G1161">
        <v>0.913519470876893</v>
      </c>
      <c r="H1161">
        <v>10.9345549738219</v>
      </c>
      <c r="I1161">
        <v>3.5852348993288499</v>
      </c>
    </row>
    <row r="1162" spans="1:9" x14ac:dyDescent="0.25">
      <c r="A1162">
        <v>1160</v>
      </c>
      <c r="B1162">
        <v>64.147877984084801</v>
      </c>
      <c r="C1162">
        <v>170.44677419354801</v>
      </c>
      <c r="D1162">
        <v>12.1968552500395</v>
      </c>
      <c r="E1162">
        <v>9.3235243030706894</v>
      </c>
      <c r="F1162">
        <v>0.40674696717414399</v>
      </c>
      <c r="G1162">
        <v>0.92787379953562199</v>
      </c>
      <c r="H1162">
        <v>11.319258496395401</v>
      </c>
      <c r="I1162">
        <v>4.7579136690647399</v>
      </c>
    </row>
    <row r="1163" spans="1:9" x14ac:dyDescent="0.25">
      <c r="A1163">
        <v>1161</v>
      </c>
      <c r="B1163">
        <v>49.166520210896302</v>
      </c>
      <c r="C1163">
        <v>179.41225542241699</v>
      </c>
      <c r="D1163">
        <v>11.4005959985123</v>
      </c>
      <c r="E1163">
        <v>3.0857970033759599</v>
      </c>
      <c r="F1163">
        <v>0.34759950963560998</v>
      </c>
      <c r="G1163">
        <v>0.96488806380202197</v>
      </c>
      <c r="H1163">
        <v>9.1117917304747298</v>
      </c>
      <c r="I1163">
        <v>2.56401109789932</v>
      </c>
    </row>
    <row r="1164" spans="1:9" x14ac:dyDescent="0.25">
      <c r="A1164">
        <v>1162</v>
      </c>
      <c r="B1164">
        <v>57.8356717687074</v>
      </c>
      <c r="C1164">
        <v>176.68797741614</v>
      </c>
      <c r="D1164">
        <v>10.4378421598282</v>
      </c>
      <c r="E1164">
        <v>4.7524698531642997</v>
      </c>
      <c r="F1164">
        <v>0.38010697973789398</v>
      </c>
      <c r="G1164">
        <v>0.94421298133636999</v>
      </c>
      <c r="H1164">
        <v>11.251141552511401</v>
      </c>
      <c r="I1164">
        <v>3.4500565397663001</v>
      </c>
    </row>
    <row r="1165" spans="1:9" x14ac:dyDescent="0.25">
      <c r="A1165">
        <v>1163</v>
      </c>
      <c r="B1165">
        <v>65.293701344656697</v>
      </c>
      <c r="C1165">
        <v>169.463960487729</v>
      </c>
      <c r="D1165">
        <v>11.180448993009099</v>
      </c>
      <c r="E1165">
        <v>7.7817042638003802</v>
      </c>
      <c r="F1165">
        <v>0.40657662334733702</v>
      </c>
      <c r="G1165">
        <v>0.89065135912576998</v>
      </c>
      <c r="H1165">
        <v>9.8596338273757596</v>
      </c>
      <c r="I1165">
        <v>5.8961038961038899</v>
      </c>
    </row>
    <row r="1166" spans="1:9" x14ac:dyDescent="0.25">
      <c r="A1166">
        <v>1164</v>
      </c>
      <c r="B1166">
        <v>78.5352380952381</v>
      </c>
      <c r="C1166">
        <v>159.70943268033</v>
      </c>
      <c r="D1166">
        <v>16.599604016805301</v>
      </c>
      <c r="E1166">
        <v>4.2182343050132403</v>
      </c>
      <c r="F1166">
        <v>0.45095078703947</v>
      </c>
      <c r="G1166">
        <v>0.97086627028060102</v>
      </c>
      <c r="H1166">
        <v>13.9809885931558</v>
      </c>
      <c r="I1166">
        <v>2.6479154768703599</v>
      </c>
    </row>
    <row r="1167" spans="1:9" x14ac:dyDescent="0.25">
      <c r="A1167">
        <v>1165</v>
      </c>
      <c r="B1167">
        <v>73.492563950029705</v>
      </c>
      <c r="C1167">
        <v>172.376101660176</v>
      </c>
      <c r="D1167">
        <v>18.922902488198101</v>
      </c>
      <c r="E1167">
        <v>8.5097734276797308</v>
      </c>
      <c r="F1167">
        <v>0.40914195836161199</v>
      </c>
      <c r="G1167">
        <v>0.91349194330282601</v>
      </c>
      <c r="H1167">
        <v>14.071656050955401</v>
      </c>
      <c r="I1167">
        <v>5.5374835598421699</v>
      </c>
    </row>
    <row r="1168" spans="1:9" x14ac:dyDescent="0.25">
      <c r="A1168">
        <v>1166</v>
      </c>
      <c r="B1168">
        <v>75.616104868913794</v>
      </c>
      <c r="C1168">
        <v>199.92051371051701</v>
      </c>
      <c r="D1168">
        <v>17.7422400349326</v>
      </c>
      <c r="E1168">
        <v>7.49744368420901</v>
      </c>
      <c r="F1168">
        <v>0.46058514308038201</v>
      </c>
      <c r="G1168">
        <v>0.91864604974325303</v>
      </c>
      <c r="H1168">
        <v>14.2003514938488</v>
      </c>
      <c r="I1168">
        <v>3.1419354838709599</v>
      </c>
    </row>
    <row r="1169" spans="1:9" x14ac:dyDescent="0.25">
      <c r="A1169">
        <v>1167</v>
      </c>
      <c r="B1169">
        <v>50.446749102512896</v>
      </c>
      <c r="C1169">
        <v>161.88409371146699</v>
      </c>
      <c r="D1169">
        <v>12.9408713454223</v>
      </c>
      <c r="E1169">
        <v>5.7487698700228096</v>
      </c>
      <c r="F1169">
        <v>0.31629589454389001</v>
      </c>
      <c r="G1169">
        <v>0.93306304689877695</v>
      </c>
      <c r="H1169">
        <v>13.982412060301501</v>
      </c>
      <c r="I1169">
        <v>3.9555630936227901</v>
      </c>
    </row>
    <row r="1170" spans="1:9" x14ac:dyDescent="0.25">
      <c r="A1170">
        <v>1168</v>
      </c>
      <c r="B1170">
        <v>50.794399149237798</v>
      </c>
      <c r="C1170">
        <v>152.00430802369399</v>
      </c>
      <c r="D1170">
        <v>11.494627561669001</v>
      </c>
      <c r="E1170">
        <v>8.7015050640725899</v>
      </c>
      <c r="F1170">
        <v>0.31636570535935299</v>
      </c>
      <c r="G1170">
        <v>0.87658296989024498</v>
      </c>
      <c r="H1170">
        <v>14.8512396694214</v>
      </c>
      <c r="I1170">
        <v>5.1220657276995301</v>
      </c>
    </row>
    <row r="1171" spans="1:9" x14ac:dyDescent="0.25">
      <c r="A1171">
        <v>1169</v>
      </c>
      <c r="B1171">
        <v>52.364388092612998</v>
      </c>
      <c r="C1171">
        <v>165.89594214543899</v>
      </c>
      <c r="D1171">
        <v>11.454770349753399</v>
      </c>
      <c r="E1171">
        <v>16.880479917828001</v>
      </c>
      <c r="F1171">
        <v>0.32821525852974698</v>
      </c>
      <c r="G1171">
        <v>0.86200301471452201</v>
      </c>
      <c r="H1171">
        <v>15.4320785597381</v>
      </c>
      <c r="I1171">
        <v>8.6782752902155895</v>
      </c>
    </row>
    <row r="1172" spans="1:9" x14ac:dyDescent="0.25">
      <c r="A1172">
        <v>1170</v>
      </c>
      <c r="B1172">
        <v>49.397995705082302</v>
      </c>
      <c r="C1172">
        <v>176.74825174825099</v>
      </c>
      <c r="D1172">
        <v>13.4870948786707</v>
      </c>
      <c r="E1172">
        <v>28.398944687808001</v>
      </c>
      <c r="F1172">
        <v>0.29971008036847202</v>
      </c>
      <c r="G1172">
        <v>0.817476689363141</v>
      </c>
      <c r="H1172">
        <v>21.26213592233</v>
      </c>
      <c r="I1172">
        <v>11.49</v>
      </c>
    </row>
    <row r="1173" spans="1:9" x14ac:dyDescent="0.25">
      <c r="A1173">
        <v>1171</v>
      </c>
      <c r="B1173">
        <v>46.472076372315001</v>
      </c>
      <c r="C1173">
        <v>189.55991355158801</v>
      </c>
      <c r="D1173">
        <v>13.183994716741299</v>
      </c>
      <c r="E1173">
        <v>6.6835864444231197</v>
      </c>
      <c r="F1173">
        <v>0.27751231841816298</v>
      </c>
      <c r="G1173">
        <v>0.91949860725768895</v>
      </c>
      <c r="H1173">
        <v>20.5979971387696</v>
      </c>
      <c r="I1173">
        <v>4.4265831593597698</v>
      </c>
    </row>
    <row r="1174" spans="1:9" x14ac:dyDescent="0.25">
      <c r="A1174">
        <v>1172</v>
      </c>
      <c r="B1174">
        <v>90.680603948896604</v>
      </c>
      <c r="C1174">
        <v>182.794963044073</v>
      </c>
      <c r="D1174">
        <v>23.612888944313699</v>
      </c>
      <c r="E1174">
        <v>11.679559371950401</v>
      </c>
      <c r="F1174">
        <v>0.50095231835541398</v>
      </c>
      <c r="G1174">
        <v>0.87082206588364497</v>
      </c>
      <c r="H1174">
        <v>16.611907386990001</v>
      </c>
      <c r="I1174">
        <v>5.1125916055962604</v>
      </c>
    </row>
    <row r="1175" spans="1:9" x14ac:dyDescent="0.25">
      <c r="A1175">
        <v>1173</v>
      </c>
      <c r="B1175">
        <v>72.989486453699897</v>
      </c>
      <c r="C1175">
        <v>181.943453329085</v>
      </c>
      <c r="D1175">
        <v>12.229602320873999</v>
      </c>
      <c r="E1175">
        <v>5.9136955036329502</v>
      </c>
      <c r="F1175">
        <v>0.412807697746155</v>
      </c>
      <c r="G1175">
        <v>0.935675268981913</v>
      </c>
      <c r="H1175">
        <v>12.2012738853503</v>
      </c>
      <c r="I1175">
        <v>3.2569291684997799</v>
      </c>
    </row>
    <row r="1176" spans="1:9" x14ac:dyDescent="0.25">
      <c r="A1176">
        <v>1174</v>
      </c>
      <c r="B1176">
        <v>78.895600298284805</v>
      </c>
      <c r="C1176">
        <v>132.933483146067</v>
      </c>
      <c r="D1176">
        <v>14.603417210180099</v>
      </c>
      <c r="E1176">
        <v>12.523203730991399</v>
      </c>
      <c r="F1176">
        <v>0.43270632790736402</v>
      </c>
      <c r="G1176">
        <v>0.79761359159594303</v>
      </c>
      <c r="H1176">
        <v>8.7928483353884097</v>
      </c>
      <c r="I1176">
        <v>9.6354378818737203</v>
      </c>
    </row>
    <row r="1177" spans="1:9" x14ac:dyDescent="0.25">
      <c r="A1177">
        <v>1175</v>
      </c>
      <c r="B1177">
        <v>77.010717765508204</v>
      </c>
      <c r="C1177">
        <v>182.35298811473601</v>
      </c>
      <c r="D1177">
        <v>15.3883014063719</v>
      </c>
      <c r="E1177">
        <v>6.2081275867230996</v>
      </c>
      <c r="F1177">
        <v>0.43674241706990602</v>
      </c>
      <c r="G1177">
        <v>0.95513790307888302</v>
      </c>
      <c r="H1177">
        <v>8.9591419816138895</v>
      </c>
      <c r="I1177">
        <v>3.1142217245240702</v>
      </c>
    </row>
    <row r="1178" spans="1:9" x14ac:dyDescent="0.25">
      <c r="A1178">
        <v>1176</v>
      </c>
      <c r="B1178">
        <v>59.326092203717103</v>
      </c>
      <c r="C1178">
        <v>114.77050926912401</v>
      </c>
      <c r="D1178">
        <v>12.3343912375425</v>
      </c>
      <c r="E1178">
        <v>6.3135258845594704</v>
      </c>
      <c r="F1178">
        <v>0.36800296004042499</v>
      </c>
      <c r="G1178">
        <v>0.901801338721265</v>
      </c>
      <c r="H1178">
        <v>10.070957095709501</v>
      </c>
      <c r="I1178">
        <v>4.3150242326332702</v>
      </c>
    </row>
    <row r="1179" spans="1:9" x14ac:dyDescent="0.25">
      <c r="A1179">
        <v>1177</v>
      </c>
      <c r="B1179">
        <v>41.849729729729702</v>
      </c>
      <c r="C1179">
        <v>161.72908979089701</v>
      </c>
      <c r="D1179">
        <v>9.1127539037734202</v>
      </c>
      <c r="E1179">
        <v>5.2687995307292299</v>
      </c>
      <c r="F1179">
        <v>0.29019120995519398</v>
      </c>
      <c r="G1179">
        <v>0.90134516718619595</v>
      </c>
      <c r="H1179">
        <v>9.5648854961831997</v>
      </c>
      <c r="I1179">
        <v>3.0959164292497601</v>
      </c>
    </row>
    <row r="1180" spans="1:9" x14ac:dyDescent="0.25">
      <c r="A1180">
        <v>1178</v>
      </c>
      <c r="B1180">
        <v>44.394663820704302</v>
      </c>
      <c r="C1180">
        <v>123.40464426877401</v>
      </c>
      <c r="D1180">
        <v>9.5461723161791507</v>
      </c>
      <c r="E1180">
        <v>21.955641548860999</v>
      </c>
      <c r="F1180">
        <v>0.29743958821787297</v>
      </c>
      <c r="G1180">
        <v>0.72768212394440202</v>
      </c>
      <c r="H1180">
        <v>11.2659003831417</v>
      </c>
      <c r="I1180">
        <v>13.4521556256572</v>
      </c>
    </row>
    <row r="1181" spans="1:9" x14ac:dyDescent="0.25">
      <c r="A1181">
        <v>1179</v>
      </c>
      <c r="B1181">
        <v>56.136044880785398</v>
      </c>
      <c r="C1181">
        <v>115.953137734311</v>
      </c>
      <c r="D1181">
        <v>14.540257200207799</v>
      </c>
      <c r="E1181">
        <v>5.4687975715270101</v>
      </c>
      <c r="F1181">
        <v>0.35243637757568003</v>
      </c>
      <c r="G1181">
        <v>0.85337545844309404</v>
      </c>
      <c r="H1181">
        <v>10.0958904109589</v>
      </c>
      <c r="I1181">
        <v>3.72089761570827</v>
      </c>
    </row>
    <row r="1182" spans="1:9" x14ac:dyDescent="0.25">
      <c r="A1182">
        <v>1180</v>
      </c>
      <c r="B1182">
        <v>50.487496140784103</v>
      </c>
      <c r="C1182">
        <v>171.15544998680301</v>
      </c>
      <c r="D1182">
        <v>11.2373045047639</v>
      </c>
      <c r="E1182">
        <v>6.4385648582655</v>
      </c>
      <c r="F1182">
        <v>0.31864782185482499</v>
      </c>
      <c r="G1182">
        <v>0.95559335109377797</v>
      </c>
      <c r="H1182">
        <v>11.168662674650699</v>
      </c>
      <c r="I1182">
        <v>3.4695624603677802</v>
      </c>
    </row>
    <row r="1183" spans="1:9" x14ac:dyDescent="0.25">
      <c r="A1183">
        <v>1181</v>
      </c>
      <c r="B1183">
        <v>73.760356731875703</v>
      </c>
      <c r="C1183">
        <v>156.98701298701201</v>
      </c>
      <c r="D1183">
        <v>15.356741520075101</v>
      </c>
      <c r="E1183">
        <v>14.9758537310517</v>
      </c>
      <c r="F1183">
        <v>0.42567045236440199</v>
      </c>
      <c r="G1183">
        <v>0.86487993795139395</v>
      </c>
      <c r="H1183">
        <v>8.9385813148788902</v>
      </c>
      <c r="I1183">
        <v>7.7970437748720798</v>
      </c>
    </row>
    <row r="1184" spans="1:9" x14ac:dyDescent="0.25">
      <c r="A1184">
        <v>1182</v>
      </c>
      <c r="B1184">
        <v>68.255433564866607</v>
      </c>
      <c r="C1184">
        <v>148.10856245090301</v>
      </c>
      <c r="D1184">
        <v>12.8824013246318</v>
      </c>
      <c r="E1184">
        <v>10.505390703486601</v>
      </c>
      <c r="F1184">
        <v>0.44691470178432602</v>
      </c>
      <c r="G1184">
        <v>0.83309357679116403</v>
      </c>
      <c r="H1184">
        <v>8.4054257724189902</v>
      </c>
      <c r="I1184">
        <v>6.94243925454116</v>
      </c>
    </row>
    <row r="1185" spans="1:9" x14ac:dyDescent="0.25">
      <c r="A1185">
        <v>1183</v>
      </c>
      <c r="B1185">
        <v>47.449664429530202</v>
      </c>
      <c r="C1185">
        <v>131.61102362204701</v>
      </c>
      <c r="D1185">
        <v>11.0398919476049</v>
      </c>
      <c r="E1185">
        <v>3.41603586806922</v>
      </c>
      <c r="F1185">
        <v>0.33683221983547401</v>
      </c>
      <c r="G1185">
        <v>0.95684257819854301</v>
      </c>
      <c r="H1185">
        <v>10.022035676810001</v>
      </c>
      <c r="I1185">
        <v>3.0625</v>
      </c>
    </row>
    <row r="1186" spans="1:9" x14ac:dyDescent="0.25">
      <c r="A1186">
        <v>1184</v>
      </c>
      <c r="B1186">
        <v>58.665544675642501</v>
      </c>
      <c r="C1186">
        <v>176.439724454649</v>
      </c>
      <c r="D1186">
        <v>12.4711839252613</v>
      </c>
      <c r="E1186">
        <v>5.3943158912683602</v>
      </c>
      <c r="F1186">
        <v>0.42088198375898001</v>
      </c>
      <c r="G1186">
        <v>0.93880746049498398</v>
      </c>
      <c r="H1186">
        <v>9.2325123152709292</v>
      </c>
      <c r="I1186">
        <v>3.31794333683106</v>
      </c>
    </row>
    <row r="1187" spans="1:9" x14ac:dyDescent="0.25">
      <c r="A1187">
        <v>1185</v>
      </c>
      <c r="B1187">
        <v>83.562511610626004</v>
      </c>
      <c r="C1187">
        <v>175.47784391534299</v>
      </c>
      <c r="D1187">
        <v>14.2797656237223</v>
      </c>
      <c r="E1187">
        <v>7.1659863912628596</v>
      </c>
      <c r="F1187">
        <v>0.46247904623229602</v>
      </c>
      <c r="G1187">
        <v>0.94558941330229196</v>
      </c>
      <c r="H1187">
        <v>9.3855855855855808</v>
      </c>
      <c r="I1187">
        <v>3.0348300461602999</v>
      </c>
    </row>
    <row r="1188" spans="1:9" x14ac:dyDescent="0.25">
      <c r="A1188">
        <v>1186</v>
      </c>
      <c r="B1188">
        <v>71.537205456800294</v>
      </c>
      <c r="C1188">
        <v>188.21868547832</v>
      </c>
      <c r="D1188">
        <v>11.8654333368635</v>
      </c>
      <c r="E1188">
        <v>4.7484385588225004</v>
      </c>
      <c r="F1188">
        <v>0.413568498502562</v>
      </c>
      <c r="G1188">
        <v>0.95773762447292898</v>
      </c>
      <c r="H1188">
        <v>8.2005751258087702</v>
      </c>
      <c r="I1188">
        <v>3.10759236703207</v>
      </c>
    </row>
    <row r="1189" spans="1:9" x14ac:dyDescent="0.25">
      <c r="A1189">
        <v>1187</v>
      </c>
      <c r="B1189">
        <v>68.972365760503195</v>
      </c>
      <c r="C1189">
        <v>183.58502555601601</v>
      </c>
      <c r="D1189">
        <v>13.270728867004401</v>
      </c>
      <c r="E1189">
        <v>4.8793626880755303</v>
      </c>
      <c r="F1189">
        <v>0.46775046715110802</v>
      </c>
      <c r="G1189">
        <v>0.94851415237062997</v>
      </c>
      <c r="H1189">
        <v>9.7074428887251294</v>
      </c>
      <c r="I1189">
        <v>3.18834080717488</v>
      </c>
    </row>
    <row r="1190" spans="1:9" x14ac:dyDescent="0.25">
      <c r="A1190">
        <v>1188</v>
      </c>
      <c r="B1190">
        <v>54.952752070141202</v>
      </c>
      <c r="C1190">
        <v>193.05584691708</v>
      </c>
      <c r="D1190">
        <v>12.6234462992074</v>
      </c>
      <c r="E1190">
        <v>5.6907548871513596</v>
      </c>
      <c r="F1190">
        <v>0.38295038364171702</v>
      </c>
      <c r="G1190">
        <v>0.94512716598512303</v>
      </c>
      <c r="H1190">
        <v>9.8393913778529107</v>
      </c>
      <c r="I1190">
        <v>2.8082780163998402</v>
      </c>
    </row>
    <row r="1191" spans="1:9" x14ac:dyDescent="0.25">
      <c r="A1191">
        <v>1189</v>
      </c>
      <c r="B1191">
        <v>74.639714094259503</v>
      </c>
      <c r="C1191">
        <v>156.194000264305</v>
      </c>
      <c r="D1191">
        <v>12.1184115617147</v>
      </c>
      <c r="E1191">
        <v>6.5763773422003897</v>
      </c>
      <c r="F1191">
        <v>0.43277469494397203</v>
      </c>
      <c r="G1191">
        <v>0.89774036141744096</v>
      </c>
      <c r="H1191">
        <v>8.0318979266347608</v>
      </c>
      <c r="I1191">
        <v>4.0981751824817501</v>
      </c>
    </row>
    <row r="1192" spans="1:9" x14ac:dyDescent="0.25">
      <c r="A1192">
        <v>1190</v>
      </c>
      <c r="B1192">
        <v>57.682701202590103</v>
      </c>
      <c r="C1192">
        <v>180.51952191235</v>
      </c>
      <c r="D1192">
        <v>17.154253821016599</v>
      </c>
      <c r="E1192">
        <v>4.1725408305476801</v>
      </c>
      <c r="F1192">
        <v>0.367001995229293</v>
      </c>
      <c r="G1192">
        <v>0.93936262076396504</v>
      </c>
      <c r="H1192">
        <v>17.343612334801701</v>
      </c>
      <c r="I1192">
        <v>2.9181547619047601</v>
      </c>
    </row>
    <row r="1193" spans="1:9" x14ac:dyDescent="0.25">
      <c r="A1193">
        <v>1191</v>
      </c>
      <c r="B1193">
        <v>68.055290102388994</v>
      </c>
      <c r="C1193">
        <v>144.870141342756</v>
      </c>
      <c r="D1193">
        <v>19.306907312333401</v>
      </c>
      <c r="E1193">
        <v>9.9321866210532193</v>
      </c>
      <c r="F1193">
        <v>0.43559450053269</v>
      </c>
      <c r="G1193">
        <v>0.86910726990917198</v>
      </c>
      <c r="H1193">
        <v>14.4941569282136</v>
      </c>
      <c r="I1193">
        <v>5.0089394555058897</v>
      </c>
    </row>
    <row r="1194" spans="1:9" x14ac:dyDescent="0.25">
      <c r="A1194">
        <v>1192</v>
      </c>
      <c r="B1194">
        <v>67.526460481099605</v>
      </c>
      <c r="C1194">
        <v>168.362173038229</v>
      </c>
      <c r="D1194">
        <v>18.433398854083499</v>
      </c>
      <c r="E1194">
        <v>10.426843962266799</v>
      </c>
      <c r="F1194">
        <v>0.446164510126693</v>
      </c>
      <c r="G1194">
        <v>0.91176166457423702</v>
      </c>
      <c r="H1194">
        <v>12.9652317880794</v>
      </c>
      <c r="I1194">
        <v>4.7849145550972301</v>
      </c>
    </row>
    <row r="1195" spans="1:9" x14ac:dyDescent="0.25">
      <c r="A1195">
        <v>1193</v>
      </c>
      <c r="B1195">
        <v>56.881078224101401</v>
      </c>
      <c r="C1195">
        <v>181.876643506146</v>
      </c>
      <c r="D1195">
        <v>14.183973972533201</v>
      </c>
      <c r="E1195">
        <v>7.80294210986251</v>
      </c>
      <c r="F1195">
        <v>0.39718768587909198</v>
      </c>
      <c r="G1195">
        <v>0.93009174294798203</v>
      </c>
      <c r="H1195">
        <v>11.7565485362095</v>
      </c>
      <c r="I1195">
        <v>4.3800406150275597</v>
      </c>
    </row>
    <row r="1196" spans="1:9" x14ac:dyDescent="0.25">
      <c r="A1196">
        <v>1194</v>
      </c>
      <c r="B1196">
        <v>52.859525155455003</v>
      </c>
      <c r="C1196">
        <v>167.64166150030999</v>
      </c>
      <c r="D1196">
        <v>11.2663320807392</v>
      </c>
      <c r="E1196">
        <v>6.5205517220221099</v>
      </c>
      <c r="F1196">
        <v>0.39144776713622398</v>
      </c>
      <c r="G1196">
        <v>0.91953267369353298</v>
      </c>
      <c r="H1196">
        <v>9.6031894934333906</v>
      </c>
      <c r="I1196">
        <v>4.1762322754895296</v>
      </c>
    </row>
    <row r="1197" spans="1:9" x14ac:dyDescent="0.25">
      <c r="A1197">
        <v>1195</v>
      </c>
      <c r="B1197">
        <v>57.897030466640899</v>
      </c>
      <c r="C1197">
        <v>144.03045267489699</v>
      </c>
      <c r="D1197">
        <v>13.5891381946803</v>
      </c>
      <c r="E1197">
        <v>8.7108027747315298</v>
      </c>
      <c r="F1197">
        <v>0.38675793715289197</v>
      </c>
      <c r="G1197">
        <v>0.85708908095286496</v>
      </c>
      <c r="H1197">
        <v>8.0815508021390308</v>
      </c>
      <c r="I1197">
        <v>5.3509047993705696</v>
      </c>
    </row>
    <row r="1198" spans="1:9" x14ac:dyDescent="0.25">
      <c r="A1198">
        <v>1196</v>
      </c>
      <c r="B1198">
        <v>60.765284819564499</v>
      </c>
      <c r="C1198">
        <v>150.010919540229</v>
      </c>
      <c r="D1198">
        <v>12.8956013506216</v>
      </c>
      <c r="E1198">
        <v>11.249507248350501</v>
      </c>
      <c r="F1198">
        <v>0.43426149927504698</v>
      </c>
      <c r="G1198">
        <v>0.87790375033685597</v>
      </c>
      <c r="H1198">
        <v>7.5563380281690096</v>
      </c>
      <c r="I1198">
        <v>7.73188686555598</v>
      </c>
    </row>
    <row r="1199" spans="1:9" x14ac:dyDescent="0.25">
      <c r="A1199">
        <v>1197</v>
      </c>
      <c r="B1199">
        <v>67.774577954319696</v>
      </c>
      <c r="C1199">
        <v>163.77872555752299</v>
      </c>
      <c r="D1199">
        <v>10.0199319331032</v>
      </c>
      <c r="E1199">
        <v>4.5797999364706499</v>
      </c>
      <c r="F1199">
        <v>0.47420100832226703</v>
      </c>
      <c r="G1199">
        <v>0.96227216112013603</v>
      </c>
      <c r="H1199">
        <v>6.6234887737478401</v>
      </c>
      <c r="I1199">
        <v>2.9629124286777402</v>
      </c>
    </row>
    <row r="1200" spans="1:9" x14ac:dyDescent="0.25">
      <c r="A1200">
        <v>1198</v>
      </c>
      <c r="B1200">
        <v>64.610029940119702</v>
      </c>
      <c r="C1200">
        <v>167.870190213445</v>
      </c>
      <c r="D1200">
        <v>10.4542234347585</v>
      </c>
      <c r="E1200">
        <v>6.5818053131799701</v>
      </c>
      <c r="F1200">
        <v>0.413858672906669</v>
      </c>
      <c r="G1200">
        <v>0.93839018734847202</v>
      </c>
      <c r="H1200">
        <v>11.3894645941278</v>
      </c>
      <c r="I1200">
        <v>4.61811391223155</v>
      </c>
    </row>
    <row r="1201" spans="1:9" x14ac:dyDescent="0.25">
      <c r="A1201">
        <v>1199</v>
      </c>
      <c r="B1201">
        <v>79.586701434158996</v>
      </c>
      <c r="C1201">
        <v>188.06555269922799</v>
      </c>
      <c r="D1201">
        <v>18.994543385626798</v>
      </c>
      <c r="E1201">
        <v>6.7660313546144302</v>
      </c>
      <c r="F1201">
        <v>0.454775754811578</v>
      </c>
      <c r="G1201">
        <v>0.94858167029640705</v>
      </c>
      <c r="H1201">
        <v>16.663060278207102</v>
      </c>
      <c r="I1201">
        <v>3.3110910730387699</v>
      </c>
    </row>
    <row r="1202" spans="1:9" x14ac:dyDescent="0.25">
      <c r="A1202">
        <v>1200</v>
      </c>
      <c r="B1202">
        <v>85.965898617511499</v>
      </c>
      <c r="C1202">
        <v>168.688779889638</v>
      </c>
      <c r="D1202">
        <v>17.773011649309598</v>
      </c>
      <c r="E1202">
        <v>4.30248275550555</v>
      </c>
      <c r="F1202">
        <v>0.51124226092628799</v>
      </c>
      <c r="G1202">
        <v>0.94723000650710198</v>
      </c>
      <c r="H1202">
        <v>16.558935361216701</v>
      </c>
      <c r="I1202">
        <v>3.23708920187793</v>
      </c>
    </row>
    <row r="1203" spans="1:9" x14ac:dyDescent="0.25">
      <c r="A1203">
        <v>1201</v>
      </c>
      <c r="B1203">
        <v>70.418559999999999</v>
      </c>
      <c r="C1203">
        <v>186.48539751216799</v>
      </c>
      <c r="D1203">
        <v>11.3789493155739</v>
      </c>
      <c r="E1203">
        <v>7.8663922793149004</v>
      </c>
      <c r="F1203">
        <v>0.414806088761419</v>
      </c>
      <c r="G1203">
        <v>0.94822125968516302</v>
      </c>
      <c r="H1203">
        <v>12.625737898465101</v>
      </c>
      <c r="I1203">
        <v>2.7730582524271798</v>
      </c>
    </row>
    <row r="1204" spans="1:9" x14ac:dyDescent="0.25">
      <c r="A1204">
        <v>1202</v>
      </c>
      <c r="B1204">
        <v>91.2014006791171</v>
      </c>
      <c r="C1204">
        <v>154.12138310185099</v>
      </c>
      <c r="D1204">
        <v>11.180452551686299</v>
      </c>
      <c r="E1204">
        <v>5.1686706403949803</v>
      </c>
      <c r="F1204">
        <v>0.47934278975927003</v>
      </c>
      <c r="G1204">
        <v>0.93209052767607203</v>
      </c>
      <c r="H1204">
        <v>6.9564867042707403</v>
      </c>
      <c r="I1204">
        <v>3.3198915621823102</v>
      </c>
    </row>
    <row r="1205" spans="1:9" x14ac:dyDescent="0.25">
      <c r="A1205">
        <v>1203</v>
      </c>
      <c r="B1205">
        <v>74.465689398767793</v>
      </c>
      <c r="C1205">
        <v>179.343477618555</v>
      </c>
      <c r="D1205">
        <v>15.1570015137565</v>
      </c>
      <c r="E1205">
        <v>3.96238061242504</v>
      </c>
      <c r="F1205">
        <v>0.45056376608813398</v>
      </c>
      <c r="G1205">
        <v>0.95541123990174404</v>
      </c>
      <c r="H1205">
        <v>9.7312454479242501</v>
      </c>
      <c r="I1205">
        <v>2.7862272919307101</v>
      </c>
    </row>
    <row r="1206" spans="1:9" x14ac:dyDescent="0.25">
      <c r="A1206">
        <v>1204</v>
      </c>
      <c r="B1206">
        <v>64.921568627450895</v>
      </c>
      <c r="C1206">
        <v>134.90061573150601</v>
      </c>
      <c r="D1206">
        <v>12.756562890734299</v>
      </c>
      <c r="E1206">
        <v>5.3349690264241296</v>
      </c>
      <c r="F1206">
        <v>0.40332560681056201</v>
      </c>
      <c r="G1206">
        <v>0.94008993268975405</v>
      </c>
      <c r="H1206">
        <v>13.778810408921901</v>
      </c>
      <c r="I1206">
        <v>4.0741738066095401</v>
      </c>
    </row>
    <row r="1207" spans="1:9" x14ac:dyDescent="0.25">
      <c r="A1207">
        <v>1205</v>
      </c>
      <c r="B1207">
        <v>58.555001134043998</v>
      </c>
      <c r="C1207">
        <v>150.80216802167999</v>
      </c>
      <c r="D1207">
        <v>11.637517950465201</v>
      </c>
      <c r="E1207">
        <v>17.7681463102737</v>
      </c>
      <c r="F1207">
        <v>0.35197088903824603</v>
      </c>
      <c r="G1207">
        <v>0.80849072622070095</v>
      </c>
      <c r="H1207">
        <v>10.6270627062706</v>
      </c>
      <c r="I1207">
        <v>7.0978260869565197</v>
      </c>
    </row>
    <row r="1208" spans="1:9" x14ac:dyDescent="0.25">
      <c r="A1208">
        <v>1206</v>
      </c>
      <c r="B1208">
        <v>57.7855227882037</v>
      </c>
      <c r="C1208">
        <v>166.08888160052399</v>
      </c>
      <c r="D1208">
        <v>10.901262609634401</v>
      </c>
      <c r="E1208">
        <v>8.2521931864469007</v>
      </c>
      <c r="F1208">
        <v>0.35863448123708203</v>
      </c>
      <c r="G1208">
        <v>0.88415106448038905</v>
      </c>
      <c r="H1208">
        <v>8.5184804928131399</v>
      </c>
      <c r="I1208">
        <v>5.9469294920394198</v>
      </c>
    </row>
    <row r="1209" spans="1:9" x14ac:dyDescent="0.25">
      <c r="A1209">
        <v>1207</v>
      </c>
      <c r="B1209">
        <v>64.523272214386395</v>
      </c>
      <c r="C1209">
        <v>158.32036180058799</v>
      </c>
      <c r="D1209">
        <v>12.004304940580001</v>
      </c>
      <c r="E1209">
        <v>2.5288029038593902</v>
      </c>
      <c r="F1209">
        <v>0.41312300077200598</v>
      </c>
      <c r="G1209">
        <v>0.97050288140563501</v>
      </c>
      <c r="H1209">
        <v>9.5365630712979801</v>
      </c>
      <c r="I1209">
        <v>2.5249299719887901</v>
      </c>
    </row>
    <row r="1210" spans="1:9" x14ac:dyDescent="0.25">
      <c r="A1210">
        <v>1208</v>
      </c>
      <c r="B1210">
        <v>61.784484289011097</v>
      </c>
      <c r="C1210">
        <v>193.20843170320401</v>
      </c>
      <c r="D1210">
        <v>11.47334118507</v>
      </c>
      <c r="E1210">
        <v>8.3127158168724193</v>
      </c>
      <c r="F1210">
        <v>0.39770178767325898</v>
      </c>
      <c r="G1210">
        <v>0.913988081535973</v>
      </c>
      <c r="H1210">
        <v>7.2426520847573403</v>
      </c>
      <c r="I1210">
        <v>4.7126050420167998</v>
      </c>
    </row>
    <row r="1211" spans="1:9" x14ac:dyDescent="0.25">
      <c r="A1211">
        <v>1209</v>
      </c>
      <c r="B1211">
        <v>59.504177660510102</v>
      </c>
      <c r="C1211">
        <v>184.143211023378</v>
      </c>
      <c r="D1211">
        <v>12.503340983807201</v>
      </c>
      <c r="E1211">
        <v>5.8180404204517702</v>
      </c>
      <c r="F1211">
        <v>0.36707373528979098</v>
      </c>
      <c r="G1211">
        <v>0.91746879708331597</v>
      </c>
      <c r="H1211">
        <v>10.3165991902834</v>
      </c>
      <c r="I1211">
        <v>3.1837549933422098</v>
      </c>
    </row>
    <row r="1212" spans="1:9" x14ac:dyDescent="0.25">
      <c r="A1212">
        <v>1210</v>
      </c>
      <c r="B1212">
        <v>53.647790055248599</v>
      </c>
      <c r="C1212">
        <v>201.059285271638</v>
      </c>
      <c r="D1212">
        <v>10.548549501682199</v>
      </c>
      <c r="E1212">
        <v>5.7660078695858097</v>
      </c>
      <c r="F1212">
        <v>0.34210680683136502</v>
      </c>
      <c r="G1212">
        <v>0.940948147301085</v>
      </c>
      <c r="H1212">
        <v>11.552980132450299</v>
      </c>
      <c r="I1212">
        <v>3.3535519125683</v>
      </c>
    </row>
    <row r="1213" spans="1:9" x14ac:dyDescent="0.25">
      <c r="A1213">
        <v>1211</v>
      </c>
      <c r="B1213">
        <v>54.915855752718898</v>
      </c>
      <c r="C1213">
        <v>191.47619047619</v>
      </c>
      <c r="D1213">
        <v>14.686450632026199</v>
      </c>
      <c r="E1213">
        <v>7.33011791090507</v>
      </c>
      <c r="F1213">
        <v>0.350463732843383</v>
      </c>
      <c r="G1213">
        <v>0.93994439915023298</v>
      </c>
      <c r="H1213">
        <v>10.9520958083832</v>
      </c>
      <c r="I1213">
        <v>4.3190676346962098</v>
      </c>
    </row>
    <row r="1214" spans="1:9" x14ac:dyDescent="0.25">
      <c r="A1214">
        <v>1212</v>
      </c>
      <c r="B1214">
        <v>54.067887449754302</v>
      </c>
      <c r="C1214">
        <v>135.408086719973</v>
      </c>
      <c r="D1214">
        <v>12.069170916205101</v>
      </c>
      <c r="E1214">
        <v>3.34453425462035</v>
      </c>
      <c r="F1214">
        <v>0.333566861362388</v>
      </c>
      <c r="G1214">
        <v>0.96838605693080904</v>
      </c>
      <c r="H1214">
        <v>14.150837988826799</v>
      </c>
      <c r="I1214">
        <v>3.15572259254006</v>
      </c>
    </row>
    <row r="1215" spans="1:9" x14ac:dyDescent="0.25">
      <c r="A1215">
        <v>1213</v>
      </c>
      <c r="B1215">
        <v>53.893674293405098</v>
      </c>
      <c r="C1215">
        <v>189.11280148423</v>
      </c>
      <c r="D1215">
        <v>12.082586110383501</v>
      </c>
      <c r="E1215">
        <v>7.21351309605358</v>
      </c>
      <c r="F1215">
        <v>0.35455930091639498</v>
      </c>
      <c r="G1215">
        <v>0.94826458044177597</v>
      </c>
      <c r="H1215">
        <v>7.8614938361131204</v>
      </c>
      <c r="I1215">
        <v>3.046875</v>
      </c>
    </row>
    <row r="1216" spans="1:9" x14ac:dyDescent="0.25">
      <c r="A1216">
        <v>1214</v>
      </c>
      <c r="B1216">
        <v>57.751616584252503</v>
      </c>
      <c r="C1216">
        <v>199.56603773584899</v>
      </c>
      <c r="D1216">
        <v>13.224483179144</v>
      </c>
      <c r="E1216">
        <v>3.9495050799157898</v>
      </c>
      <c r="F1216">
        <v>0.36644875296873303</v>
      </c>
      <c r="G1216">
        <v>0.93848125275751504</v>
      </c>
      <c r="H1216">
        <v>8.5806451612903203</v>
      </c>
      <c r="I1216">
        <v>3.2434640522875799</v>
      </c>
    </row>
    <row r="1217" spans="1:9" x14ac:dyDescent="0.25">
      <c r="A1217">
        <v>1215</v>
      </c>
      <c r="B1217">
        <v>60.614994142912899</v>
      </c>
      <c r="C1217">
        <v>199.905225863596</v>
      </c>
      <c r="D1217">
        <v>12.861703704741601</v>
      </c>
      <c r="E1217">
        <v>4.6045438304025401</v>
      </c>
      <c r="F1217">
        <v>0.370726450591289</v>
      </c>
      <c r="G1217">
        <v>0.94684206475614396</v>
      </c>
      <c r="H1217">
        <v>10.8795698924731</v>
      </c>
      <c r="I1217">
        <v>2.4230769230769198</v>
      </c>
    </row>
    <row r="1218" spans="1:9" x14ac:dyDescent="0.25">
      <c r="A1218">
        <v>1216</v>
      </c>
      <c r="B1218">
        <v>48.023843248347497</v>
      </c>
      <c r="C1218">
        <v>200.40872374797999</v>
      </c>
      <c r="D1218">
        <v>8.2198398807825193</v>
      </c>
      <c r="E1218">
        <v>9.1444984409657106</v>
      </c>
      <c r="F1218">
        <v>0.29949739884381099</v>
      </c>
      <c r="G1218">
        <v>0.93637421868868198</v>
      </c>
      <c r="H1218">
        <v>11.9422572178477</v>
      </c>
      <c r="I1218">
        <v>4.4633228840125296</v>
      </c>
    </row>
    <row r="1219" spans="1:9" x14ac:dyDescent="0.25">
      <c r="A1219">
        <v>1217</v>
      </c>
      <c r="B1219">
        <v>48.560753341433703</v>
      </c>
      <c r="C1219">
        <v>176.824830538708</v>
      </c>
      <c r="D1219">
        <v>9.3077341684135</v>
      </c>
      <c r="E1219">
        <v>6.1526830752187598</v>
      </c>
      <c r="F1219">
        <v>0.30210809821597201</v>
      </c>
      <c r="G1219">
        <v>0.925901013416501</v>
      </c>
      <c r="H1219">
        <v>13.6720604099244</v>
      </c>
      <c r="I1219">
        <v>3.8538975501113502</v>
      </c>
    </row>
    <row r="1220" spans="1:9" x14ac:dyDescent="0.25">
      <c r="A1220">
        <v>1218</v>
      </c>
      <c r="B1220">
        <v>48.723230490018103</v>
      </c>
      <c r="C1220">
        <v>199.944804330464</v>
      </c>
      <c r="D1220">
        <v>8.7958075157608597</v>
      </c>
      <c r="E1220">
        <v>2.76370997882603</v>
      </c>
      <c r="F1220">
        <v>0.30242855543247799</v>
      </c>
      <c r="G1220">
        <v>0.973627170574625</v>
      </c>
      <c r="H1220">
        <v>13.1677577741407</v>
      </c>
      <c r="I1220">
        <v>2.26534043149341</v>
      </c>
    </row>
    <row r="1221" spans="1:9" x14ac:dyDescent="0.25">
      <c r="A1221">
        <v>1219</v>
      </c>
      <c r="B1221">
        <v>89.169939307390194</v>
      </c>
      <c r="C1221">
        <v>156.02533146491299</v>
      </c>
      <c r="D1221">
        <v>11.6672157433688</v>
      </c>
      <c r="E1221">
        <v>6.5839496934096697</v>
      </c>
      <c r="F1221">
        <v>0.48825213301143</v>
      </c>
      <c r="G1221">
        <v>0.93608001477448699</v>
      </c>
      <c r="H1221">
        <v>8.4985994397759104</v>
      </c>
      <c r="I1221">
        <v>2.9908597543558901</v>
      </c>
    </row>
    <row r="1222" spans="1:9" x14ac:dyDescent="0.25">
      <c r="A1222">
        <v>1220</v>
      </c>
      <c r="B1222">
        <v>57.958464901627401</v>
      </c>
      <c r="C1222">
        <v>100.73068695032001</v>
      </c>
      <c r="D1222">
        <v>13.147487363497399</v>
      </c>
      <c r="E1222">
        <v>15.5152827906811</v>
      </c>
      <c r="F1222">
        <v>0.36359673137814302</v>
      </c>
      <c r="G1222">
        <v>0.58607096507197198</v>
      </c>
      <c r="H1222">
        <v>13.919906687402699</v>
      </c>
      <c r="I1222">
        <v>11.664679582712299</v>
      </c>
    </row>
    <row r="1223" spans="1:9" x14ac:dyDescent="0.25">
      <c r="A1223">
        <v>1221</v>
      </c>
      <c r="B1223">
        <v>55.9444444444444</v>
      </c>
      <c r="C1223">
        <v>192.30015372790101</v>
      </c>
      <c r="D1223">
        <v>11.5728769751294</v>
      </c>
      <c r="E1223">
        <v>11.4673379021493</v>
      </c>
      <c r="F1223">
        <v>0.356046037338622</v>
      </c>
      <c r="G1223">
        <v>0.89436862222539704</v>
      </c>
      <c r="H1223">
        <v>11.524804177545599</v>
      </c>
      <c r="I1223">
        <v>4.4331210191082802</v>
      </c>
    </row>
    <row r="1224" spans="1:9" x14ac:dyDescent="0.25">
      <c r="A1224">
        <v>1222</v>
      </c>
      <c r="B1224">
        <v>90.409332860184506</v>
      </c>
      <c r="C1224">
        <v>203.31201298701299</v>
      </c>
      <c r="D1224">
        <v>9.2619273521995709</v>
      </c>
      <c r="E1224">
        <v>6.7156087693289903</v>
      </c>
      <c r="F1224">
        <v>0.50485790284223597</v>
      </c>
      <c r="G1224">
        <v>0.95381171514048702</v>
      </c>
      <c r="H1224">
        <v>7.2444143534190903</v>
      </c>
      <c r="I1224">
        <v>3.3861551292743899</v>
      </c>
    </row>
    <row r="1225" spans="1:9" x14ac:dyDescent="0.25">
      <c r="A1225">
        <v>1223</v>
      </c>
      <c r="B1225">
        <v>47.083993660855697</v>
      </c>
      <c r="C1225">
        <v>172.65655529767301</v>
      </c>
      <c r="D1225">
        <v>9.4108333850698092</v>
      </c>
      <c r="E1225">
        <v>5.8770055948748396</v>
      </c>
      <c r="F1225">
        <v>0.315549801483336</v>
      </c>
      <c r="G1225">
        <v>0.932047141351667</v>
      </c>
      <c r="H1225">
        <v>13.4616228070175</v>
      </c>
      <c r="I1225">
        <v>2.8376916140667201</v>
      </c>
    </row>
    <row r="1226" spans="1:9" x14ac:dyDescent="0.25">
      <c r="A1226">
        <v>1224</v>
      </c>
      <c r="B1226">
        <v>39.966141547143103</v>
      </c>
      <c r="C1226">
        <v>196.05732828555901</v>
      </c>
      <c r="D1226">
        <v>8.7278404954375297</v>
      </c>
      <c r="E1226">
        <v>10.3669014852267</v>
      </c>
      <c r="F1226">
        <v>0.29428820306374398</v>
      </c>
      <c r="G1226">
        <v>0.94037136358421802</v>
      </c>
      <c r="H1226">
        <v>11.155158407798501</v>
      </c>
      <c r="I1226">
        <v>3.7005277044854799</v>
      </c>
    </row>
    <row r="1227" spans="1:9" x14ac:dyDescent="0.25">
      <c r="A1227">
        <v>1225</v>
      </c>
      <c r="B1227">
        <v>36.692233940556001</v>
      </c>
      <c r="C1227">
        <v>197.99301623253999</v>
      </c>
      <c r="D1227">
        <v>9.1837118253254104</v>
      </c>
      <c r="E1227">
        <v>7.3558725008842103</v>
      </c>
      <c r="F1227">
        <v>0.27309975551968202</v>
      </c>
      <c r="G1227">
        <v>0.94256240000977298</v>
      </c>
      <c r="H1227">
        <v>10.6630160067396</v>
      </c>
      <c r="I1227">
        <v>3.52110552763819</v>
      </c>
    </row>
    <row r="1228" spans="1:9" x14ac:dyDescent="0.25">
      <c r="A1228">
        <v>1226</v>
      </c>
      <c r="B1228">
        <v>34.970262793914202</v>
      </c>
      <c r="C1228">
        <v>157.90166975881201</v>
      </c>
      <c r="D1228">
        <v>9.1108025382415505</v>
      </c>
      <c r="E1228">
        <v>17.662145116737801</v>
      </c>
      <c r="F1228">
        <v>0.25339191563846802</v>
      </c>
      <c r="G1228">
        <v>0.79063056578996505</v>
      </c>
      <c r="H1228">
        <v>12.6699029126213</v>
      </c>
      <c r="I1228">
        <v>9.0731707317073091</v>
      </c>
    </row>
    <row r="1229" spans="1:9" x14ac:dyDescent="0.25">
      <c r="A1229">
        <v>1227</v>
      </c>
      <c r="B1229">
        <v>53.701069855254801</v>
      </c>
      <c r="C1229">
        <v>163.17400482509001</v>
      </c>
      <c r="D1229">
        <v>15.043653872175801</v>
      </c>
      <c r="E1229">
        <v>14.970685057889201</v>
      </c>
      <c r="F1229">
        <v>0.37400475278093798</v>
      </c>
      <c r="G1229">
        <v>0.82275379527875403</v>
      </c>
      <c r="H1229">
        <v>14.216306156405899</v>
      </c>
      <c r="I1229">
        <v>9.1905089408528102</v>
      </c>
    </row>
    <row r="1230" spans="1:9" x14ac:dyDescent="0.25">
      <c r="A1230">
        <v>1228</v>
      </c>
      <c r="B1230">
        <v>44.238210133801203</v>
      </c>
      <c r="C1230">
        <v>168.98664007976001</v>
      </c>
      <c r="D1230">
        <v>9.8224566420253794</v>
      </c>
      <c r="E1230">
        <v>9.9273141522888295</v>
      </c>
      <c r="F1230">
        <v>0.31741919775766603</v>
      </c>
      <c r="G1230">
        <v>0.912630133915179</v>
      </c>
      <c r="H1230">
        <v>10.5288461538461</v>
      </c>
      <c r="I1230">
        <v>4.8637770897832802</v>
      </c>
    </row>
    <row r="1231" spans="1:9" x14ac:dyDescent="0.25">
      <c r="A1231">
        <v>1229</v>
      </c>
      <c r="B1231">
        <v>89.194355355997402</v>
      </c>
      <c r="C1231">
        <v>181.508096740273</v>
      </c>
      <c r="D1231">
        <v>15.9899766215791</v>
      </c>
      <c r="E1231">
        <v>4.8056319543481303</v>
      </c>
      <c r="F1231">
        <v>0.47994530838079003</v>
      </c>
      <c r="G1231">
        <v>0.94118697275373298</v>
      </c>
      <c r="H1231">
        <v>11.5606382978723</v>
      </c>
      <c r="I1231">
        <v>3.2411143131604199</v>
      </c>
    </row>
    <row r="1232" spans="1:9" x14ac:dyDescent="0.25">
      <c r="A1232">
        <v>1230</v>
      </c>
      <c r="B1232">
        <v>54.636863319897401</v>
      </c>
      <c r="C1232">
        <v>154.207730560578</v>
      </c>
      <c r="D1232">
        <v>11.588225338228501</v>
      </c>
      <c r="E1232">
        <v>6.7293165730571998</v>
      </c>
      <c r="F1232">
        <v>0.33430169836729701</v>
      </c>
      <c r="G1232">
        <v>0.952112857832207</v>
      </c>
      <c r="H1232">
        <v>13.7580452920143</v>
      </c>
      <c r="I1232">
        <v>3.1596295287387601</v>
      </c>
    </row>
    <row r="1233" spans="1:9" x14ac:dyDescent="0.25">
      <c r="A1233">
        <v>1231</v>
      </c>
      <c r="B1233">
        <v>77.234088127294896</v>
      </c>
      <c r="C1233">
        <v>164.318647085002</v>
      </c>
      <c r="D1233">
        <v>15.791363885772901</v>
      </c>
      <c r="E1233">
        <v>6.7465567658502499</v>
      </c>
      <c r="F1233">
        <v>0.44286786681626</v>
      </c>
      <c r="G1233">
        <v>0.93000815710661899</v>
      </c>
      <c r="H1233">
        <v>12.3954183266932</v>
      </c>
      <c r="I1233">
        <v>3.8155953635405599</v>
      </c>
    </row>
    <row r="1234" spans="1:9" x14ac:dyDescent="0.25">
      <c r="A1234">
        <v>1232</v>
      </c>
      <c r="B1234">
        <v>45.415614236509697</v>
      </c>
      <c r="C1234">
        <v>157.5119148217</v>
      </c>
      <c r="D1234">
        <v>10.9655942278415</v>
      </c>
      <c r="E1234">
        <v>3.7226703405307502</v>
      </c>
      <c r="F1234">
        <v>0.28578393332840502</v>
      </c>
      <c r="G1234">
        <v>0.95049196221742205</v>
      </c>
      <c r="H1234">
        <v>11.752177355502701</v>
      </c>
      <c r="I1234">
        <v>2.5995322245322199</v>
      </c>
    </row>
    <row r="1235" spans="1:9" x14ac:dyDescent="0.25">
      <c r="A1235">
        <v>1233</v>
      </c>
      <c r="B1235">
        <v>54.884934178449498</v>
      </c>
      <c r="C1235">
        <v>198.41266757334299</v>
      </c>
      <c r="D1235">
        <v>16.212972583497098</v>
      </c>
      <c r="E1235">
        <v>4.8267737784828197</v>
      </c>
      <c r="F1235">
        <v>0.338690806027447</v>
      </c>
      <c r="G1235">
        <v>0.94243823732328003</v>
      </c>
      <c r="H1235">
        <v>16.531976744186</v>
      </c>
      <c r="I1235">
        <v>3.1342756183745499</v>
      </c>
    </row>
    <row r="1236" spans="1:9" x14ac:dyDescent="0.25">
      <c r="A1236">
        <v>1234</v>
      </c>
      <c r="B1236">
        <v>39.894211576846303</v>
      </c>
      <c r="C1236">
        <v>116.69422632794399</v>
      </c>
      <c r="D1236">
        <v>8.6769929131649892</v>
      </c>
      <c r="E1236">
        <v>10.5891917930969</v>
      </c>
      <c r="F1236">
        <v>0.248336637106472</v>
      </c>
      <c r="G1236">
        <v>0.80829227286571603</v>
      </c>
      <c r="H1236">
        <v>18.644578313253</v>
      </c>
      <c r="I1236">
        <v>4.2063758389261698</v>
      </c>
    </row>
    <row r="1237" spans="1:9" x14ac:dyDescent="0.25">
      <c r="A1237">
        <v>1235</v>
      </c>
      <c r="B1237">
        <v>43.986227250368898</v>
      </c>
      <c r="C1237">
        <v>160.62380728922199</v>
      </c>
      <c r="D1237">
        <v>12.098334886080201</v>
      </c>
      <c r="E1237">
        <v>4.5897937040769801</v>
      </c>
      <c r="F1237">
        <v>0.27459887553859702</v>
      </c>
      <c r="G1237">
        <v>0.93842877798651303</v>
      </c>
      <c r="H1237">
        <v>16.937845303867402</v>
      </c>
      <c r="I1237">
        <v>3.0567404426559301</v>
      </c>
    </row>
    <row r="1238" spans="1:9" x14ac:dyDescent="0.25">
      <c r="A1238">
        <v>1236</v>
      </c>
      <c r="B1238">
        <v>51.6408869659275</v>
      </c>
      <c r="C1238">
        <v>137.940888707704</v>
      </c>
      <c r="D1238">
        <v>11.9547901957242</v>
      </c>
      <c r="E1238">
        <v>8.5142366294479306</v>
      </c>
      <c r="F1238">
        <v>0.30013053738947199</v>
      </c>
      <c r="G1238">
        <v>0.88780889635720295</v>
      </c>
      <c r="H1238">
        <v>12.8956834532374</v>
      </c>
      <c r="I1238">
        <v>4.9734088927637297</v>
      </c>
    </row>
    <row r="1239" spans="1:9" x14ac:dyDescent="0.25">
      <c r="A1239">
        <v>1237</v>
      </c>
      <c r="B1239">
        <v>59.347973930291801</v>
      </c>
      <c r="C1239">
        <v>124.660310195779</v>
      </c>
      <c r="D1239">
        <v>13.8942764311148</v>
      </c>
      <c r="E1239">
        <v>5.0645508856078703</v>
      </c>
      <c r="F1239">
        <v>0.33209548058916999</v>
      </c>
      <c r="G1239">
        <v>0.92550313860865296</v>
      </c>
      <c r="H1239">
        <v>12.4413407821229</v>
      </c>
      <c r="I1239">
        <v>3.8241320432555401</v>
      </c>
    </row>
    <row r="1240" spans="1:9" x14ac:dyDescent="0.25">
      <c r="A1240">
        <v>1238</v>
      </c>
      <c r="B1240">
        <v>57.792770333437197</v>
      </c>
      <c r="C1240">
        <v>192.01278065630299</v>
      </c>
      <c r="D1240">
        <v>14.5378284160694</v>
      </c>
      <c r="E1240">
        <v>8.5960493620092109</v>
      </c>
      <c r="F1240">
        <v>0.36583688001126302</v>
      </c>
      <c r="G1240">
        <v>0.91702185615456699</v>
      </c>
      <c r="H1240">
        <v>11.3418803418803</v>
      </c>
      <c r="I1240">
        <v>5.2365010799135998</v>
      </c>
    </row>
    <row r="1241" spans="1:9" x14ac:dyDescent="0.25">
      <c r="A1241">
        <v>1239</v>
      </c>
      <c r="B1241">
        <v>63.6893232205367</v>
      </c>
      <c r="C1241">
        <v>215.82659151193599</v>
      </c>
      <c r="D1241">
        <v>13.077590562530901</v>
      </c>
      <c r="E1241">
        <v>4.4778895121479803</v>
      </c>
      <c r="F1241">
        <v>0.414290786376322</v>
      </c>
      <c r="G1241">
        <v>0.95414323102243703</v>
      </c>
      <c r="H1241">
        <v>11.0798816568047</v>
      </c>
      <c r="I1241">
        <v>2.8072677092916201</v>
      </c>
    </row>
    <row r="1242" spans="1:9" x14ac:dyDescent="0.25">
      <c r="A1242">
        <v>1240</v>
      </c>
      <c r="B1242">
        <v>63.780487804878</v>
      </c>
      <c r="C1242">
        <v>181.65760755508899</v>
      </c>
      <c r="D1242">
        <v>11.895225177510801</v>
      </c>
      <c r="E1242">
        <v>3.92970463730268</v>
      </c>
      <c r="F1242">
        <v>0.36953095518572598</v>
      </c>
      <c r="G1242">
        <v>0.95919013565535105</v>
      </c>
      <c r="H1242">
        <v>14.3044654939106</v>
      </c>
      <c r="I1242">
        <v>2.510407239819</v>
      </c>
    </row>
    <row r="1243" spans="1:9" x14ac:dyDescent="0.25">
      <c r="A1243">
        <v>1241</v>
      </c>
      <c r="B1243">
        <v>127.569933396764</v>
      </c>
      <c r="C1243">
        <v>164.409755346976</v>
      </c>
      <c r="D1243">
        <v>16.518524903310499</v>
      </c>
      <c r="E1243">
        <v>9.0387500881495892</v>
      </c>
      <c r="F1243">
        <v>0.69761140370102104</v>
      </c>
      <c r="G1243">
        <v>0.93521456705916195</v>
      </c>
      <c r="H1243">
        <v>9.9141414141414099</v>
      </c>
      <c r="I1243">
        <v>4.4795882144124901</v>
      </c>
    </row>
    <row r="1244" spans="1:9" x14ac:dyDescent="0.25">
      <c r="A1244">
        <v>1242</v>
      </c>
      <c r="B1244">
        <v>60.165464165464101</v>
      </c>
      <c r="C1244">
        <v>168.31535517818699</v>
      </c>
      <c r="D1244">
        <v>13.0878571939539</v>
      </c>
      <c r="E1244">
        <v>9.3603828622448297</v>
      </c>
      <c r="F1244">
        <v>0.35878541463262797</v>
      </c>
      <c r="G1244">
        <v>0.87635654377202399</v>
      </c>
      <c r="H1244">
        <v>8.8454391891891895</v>
      </c>
      <c r="I1244">
        <v>5.1008827238335401</v>
      </c>
    </row>
    <row r="1245" spans="1:9" x14ac:dyDescent="0.25">
      <c r="A1245">
        <v>1243</v>
      </c>
      <c r="B1245">
        <v>62.332881049298898</v>
      </c>
      <c r="C1245">
        <v>172.48213592233</v>
      </c>
      <c r="D1245">
        <v>13.8341765647492</v>
      </c>
      <c r="E1245">
        <v>7.6239002900097299</v>
      </c>
      <c r="F1245">
        <v>0.37296486361833903</v>
      </c>
      <c r="G1245">
        <v>0.89899788182685503</v>
      </c>
      <c r="H1245">
        <v>13.1682892906815</v>
      </c>
      <c r="I1245">
        <v>6.9543740573152304</v>
      </c>
    </row>
    <row r="1246" spans="1:9" x14ac:dyDescent="0.25">
      <c r="A1246">
        <v>1244</v>
      </c>
      <c r="B1246">
        <v>59.072407045009697</v>
      </c>
      <c r="C1246">
        <v>190.227121975187</v>
      </c>
      <c r="D1246">
        <v>13.087326815241999</v>
      </c>
      <c r="E1246">
        <v>3.8276185141002101</v>
      </c>
      <c r="F1246">
        <v>0.35529161284829702</v>
      </c>
      <c r="G1246">
        <v>0.96410146393873997</v>
      </c>
      <c r="H1246">
        <v>13.693779904306201</v>
      </c>
      <c r="I1246">
        <v>2.4865229110512099</v>
      </c>
    </row>
    <row r="1247" spans="1:9" x14ac:dyDescent="0.25">
      <c r="A1247">
        <v>1245</v>
      </c>
      <c r="B1247">
        <v>68.757201646090493</v>
      </c>
      <c r="C1247">
        <v>169.77543670088201</v>
      </c>
      <c r="D1247">
        <v>14.3249899804389</v>
      </c>
      <c r="E1247">
        <v>4.0410501557894998</v>
      </c>
      <c r="F1247">
        <v>0.42690286728468702</v>
      </c>
      <c r="G1247">
        <v>0.95026317754635403</v>
      </c>
      <c r="H1247">
        <v>14.06640625</v>
      </c>
      <c r="I1247">
        <v>3.14251012145749</v>
      </c>
    </row>
    <row r="1248" spans="1:9" x14ac:dyDescent="0.25">
      <c r="A1248">
        <v>1246</v>
      </c>
      <c r="B1248">
        <v>80.264308012486893</v>
      </c>
      <c r="C1248">
        <v>123.49777495232</v>
      </c>
      <c r="D1248">
        <v>19.836503044466198</v>
      </c>
      <c r="E1248">
        <v>6.8590033088305704</v>
      </c>
      <c r="F1248">
        <v>0.48733356391391103</v>
      </c>
      <c r="G1248">
        <v>0.91092047363647</v>
      </c>
      <c r="H1248">
        <v>18.1005154639175</v>
      </c>
      <c r="I1248">
        <v>4.4815112540192903</v>
      </c>
    </row>
    <row r="1249" spans="1:9" x14ac:dyDescent="0.25">
      <c r="A1249">
        <v>1247</v>
      </c>
      <c r="B1249">
        <v>65.842408145196899</v>
      </c>
      <c r="C1249">
        <v>204.331107333657</v>
      </c>
      <c r="D1249">
        <v>17.024731343987899</v>
      </c>
      <c r="E1249">
        <v>5.3548676786537701</v>
      </c>
      <c r="F1249">
        <v>0.42566920883235898</v>
      </c>
      <c r="G1249">
        <v>0.96890155554590496</v>
      </c>
      <c r="H1249">
        <v>10.392318244169999</v>
      </c>
      <c r="I1249">
        <v>2.5414328161109201</v>
      </c>
    </row>
    <row r="1250" spans="1:9" x14ac:dyDescent="0.25">
      <c r="A1250">
        <v>1248</v>
      </c>
      <c r="B1250">
        <v>90.058097312999195</v>
      </c>
      <c r="C1250">
        <v>206.470189431704</v>
      </c>
      <c r="D1250">
        <v>12.7250218746456</v>
      </c>
      <c r="E1250">
        <v>3.4185959499771701</v>
      </c>
      <c r="F1250">
        <v>0.457789116536717</v>
      </c>
      <c r="G1250">
        <v>0.96053879352937599</v>
      </c>
      <c r="H1250">
        <v>7.0959595959595898</v>
      </c>
      <c r="I1250">
        <v>2.69115191986644</v>
      </c>
    </row>
    <row r="1251" spans="1:9" x14ac:dyDescent="0.25">
      <c r="A1251">
        <v>1249</v>
      </c>
      <c r="B1251">
        <v>64.073978652926002</v>
      </c>
      <c r="C1251">
        <v>173.07948490230899</v>
      </c>
      <c r="D1251">
        <v>12.6110544174096</v>
      </c>
      <c r="E1251">
        <v>6.6099047067268701</v>
      </c>
      <c r="F1251">
        <v>0.35856115488788698</v>
      </c>
      <c r="G1251">
        <v>0.94000722585184604</v>
      </c>
      <c r="H1251">
        <v>10.732558139534801</v>
      </c>
      <c r="I1251">
        <v>3.5613346418056899</v>
      </c>
    </row>
    <row r="1252" spans="1:9" x14ac:dyDescent="0.25">
      <c r="A1252">
        <v>1250</v>
      </c>
      <c r="B1252">
        <v>74.971251658558103</v>
      </c>
      <c r="C1252">
        <v>155.344266219774</v>
      </c>
      <c r="D1252">
        <v>15.0753837938387</v>
      </c>
      <c r="E1252">
        <v>6.8669064301553098</v>
      </c>
      <c r="F1252">
        <v>0.42242647700677699</v>
      </c>
      <c r="G1252">
        <v>0.90150586246436304</v>
      </c>
      <c r="H1252">
        <v>9.6697009102730807</v>
      </c>
      <c r="I1252">
        <v>4.2632069608452401</v>
      </c>
    </row>
    <row r="1253" spans="1:9" x14ac:dyDescent="0.25">
      <c r="A1253">
        <v>1251</v>
      </c>
      <c r="B1253">
        <v>48.146406094733301</v>
      </c>
      <c r="C1253">
        <v>113.180978051598</v>
      </c>
      <c r="D1253">
        <v>10.702414008988001</v>
      </c>
      <c r="E1253">
        <v>6.1481811165477902</v>
      </c>
      <c r="F1253">
        <v>0.30688764130746099</v>
      </c>
      <c r="G1253">
        <v>0.90611181521684703</v>
      </c>
      <c r="H1253">
        <v>11.9913513513513</v>
      </c>
      <c r="I1253">
        <v>4.6248216833095501</v>
      </c>
    </row>
    <row r="1254" spans="1:9" x14ac:dyDescent="0.25">
      <c r="A1254">
        <v>1252</v>
      </c>
      <c r="B1254">
        <v>47.648852088821897</v>
      </c>
      <c r="C1254">
        <v>195.22486626083699</v>
      </c>
      <c r="D1254">
        <v>11.4784309354658</v>
      </c>
      <c r="E1254">
        <v>3.6556967601870598</v>
      </c>
      <c r="F1254">
        <v>0.30495671559147203</v>
      </c>
      <c r="G1254">
        <v>0.94894284336360102</v>
      </c>
      <c r="H1254">
        <v>12.3242603550295</v>
      </c>
      <c r="I1254">
        <v>2.6012558869701699</v>
      </c>
    </row>
    <row r="1255" spans="1:9" x14ac:dyDescent="0.25">
      <c r="A1255">
        <v>1253</v>
      </c>
      <c r="B1255">
        <v>57.706492508643798</v>
      </c>
      <c r="C1255">
        <v>164.63526886848601</v>
      </c>
      <c r="D1255">
        <v>15.1943961235703</v>
      </c>
      <c r="E1255">
        <v>5.0643797005522204</v>
      </c>
      <c r="F1255">
        <v>0.37493127895894102</v>
      </c>
      <c r="G1255">
        <v>0.92502646302842495</v>
      </c>
      <c r="H1255">
        <v>14.5321390937829</v>
      </c>
      <c r="I1255">
        <v>3.33528399311531</v>
      </c>
    </row>
    <row r="1256" spans="1:9" x14ac:dyDescent="0.25">
      <c r="A1256">
        <v>1254</v>
      </c>
      <c r="B1256">
        <v>50.137500000000003</v>
      </c>
      <c r="C1256">
        <v>172.820283370618</v>
      </c>
      <c r="D1256">
        <v>11.6608251744891</v>
      </c>
      <c r="E1256">
        <v>5.84297307002449</v>
      </c>
      <c r="F1256">
        <v>0.32810904800270801</v>
      </c>
      <c r="G1256">
        <v>0.93348371878353298</v>
      </c>
      <c r="H1256">
        <v>12.424603174603099</v>
      </c>
      <c r="I1256">
        <v>3.9659990684676201</v>
      </c>
    </row>
    <row r="1257" spans="1:9" x14ac:dyDescent="0.25">
      <c r="A1257">
        <v>1255</v>
      </c>
      <c r="B1257">
        <v>52.975371747211803</v>
      </c>
      <c r="C1257">
        <v>181.72327914216501</v>
      </c>
      <c r="D1257">
        <v>12.357922949273</v>
      </c>
      <c r="E1257">
        <v>6.4954894809790202</v>
      </c>
      <c r="F1257">
        <v>0.33812901285334901</v>
      </c>
      <c r="G1257">
        <v>0.92907824004883</v>
      </c>
      <c r="H1257">
        <v>13.59565807327</v>
      </c>
      <c r="I1257">
        <v>4.3351841028638196</v>
      </c>
    </row>
    <row r="1258" spans="1:9" x14ac:dyDescent="0.25">
      <c r="A1258">
        <v>1256</v>
      </c>
      <c r="B1258">
        <v>53.549408489909503</v>
      </c>
      <c r="C1258">
        <v>180.627283617849</v>
      </c>
      <c r="D1258">
        <v>11.706178504044599</v>
      </c>
      <c r="E1258">
        <v>5.7024569890542498</v>
      </c>
      <c r="F1258">
        <v>0.347656138939683</v>
      </c>
      <c r="G1258">
        <v>0.93561503699461102</v>
      </c>
      <c r="H1258">
        <v>12.906155398587201</v>
      </c>
      <c r="I1258">
        <v>4.62024013722126</v>
      </c>
    </row>
    <row r="1259" spans="1:9" x14ac:dyDescent="0.25">
      <c r="A1259">
        <v>1257</v>
      </c>
      <c r="B1259">
        <v>68.610421836228198</v>
      </c>
      <c r="C1259">
        <v>171.39500717994</v>
      </c>
      <c r="D1259">
        <v>12.7472570780845</v>
      </c>
      <c r="E1259">
        <v>3.7160845917266099</v>
      </c>
      <c r="F1259">
        <v>0.44722427733908998</v>
      </c>
      <c r="G1259">
        <v>0.94380867603938901</v>
      </c>
      <c r="H1259">
        <v>11.2307692307692</v>
      </c>
      <c r="I1259">
        <v>2.8169319826338599</v>
      </c>
    </row>
    <row r="1260" spans="1:9" x14ac:dyDescent="0.25">
      <c r="A1260">
        <v>1258</v>
      </c>
      <c r="B1260">
        <v>58.712265953381703</v>
      </c>
      <c r="C1260">
        <v>151.69241898148101</v>
      </c>
      <c r="D1260">
        <v>13.647877249073099</v>
      </c>
      <c r="E1260">
        <v>7.6034349225038298</v>
      </c>
      <c r="F1260">
        <v>0.33691835955210397</v>
      </c>
      <c r="G1260">
        <v>0.93027446820651905</v>
      </c>
      <c r="H1260">
        <v>18.625899280575499</v>
      </c>
      <c r="I1260">
        <v>3.0981361734499799</v>
      </c>
    </row>
    <row r="1261" spans="1:9" x14ac:dyDescent="0.25">
      <c r="A1261">
        <v>1259</v>
      </c>
      <c r="B1261">
        <v>46.504317789291797</v>
      </c>
      <c r="C1261">
        <v>154.02790519877601</v>
      </c>
      <c r="D1261">
        <v>12.0791912409027</v>
      </c>
      <c r="E1261">
        <v>8.5507337105043</v>
      </c>
      <c r="F1261">
        <v>0.29671245423172399</v>
      </c>
      <c r="G1261">
        <v>0.86463009267109703</v>
      </c>
      <c r="H1261">
        <v>13.714966634890301</v>
      </c>
      <c r="I1261">
        <v>5.0520833333333304</v>
      </c>
    </row>
    <row r="1262" spans="1:9" x14ac:dyDescent="0.25">
      <c r="A1262">
        <v>1260</v>
      </c>
      <c r="B1262">
        <v>133.538383838383</v>
      </c>
      <c r="C1262">
        <v>102.15018963337501</v>
      </c>
      <c r="D1262">
        <v>18.2777129123753</v>
      </c>
      <c r="E1262">
        <v>9.7219340596597803</v>
      </c>
      <c r="F1262">
        <v>0.722591498578946</v>
      </c>
      <c r="G1262">
        <v>0.89029465841826005</v>
      </c>
      <c r="H1262">
        <v>12.405034324942701</v>
      </c>
      <c r="I1262">
        <v>4.6915492957746396</v>
      </c>
    </row>
    <row r="1263" spans="1:9" x14ac:dyDescent="0.25">
      <c r="A1263">
        <v>1261</v>
      </c>
      <c r="B1263">
        <v>55.5411714770797</v>
      </c>
      <c r="C1263">
        <v>170.94319600499301</v>
      </c>
      <c r="D1263">
        <v>13.8290098610854</v>
      </c>
      <c r="E1263">
        <v>5.6304654865995998</v>
      </c>
      <c r="F1263">
        <v>0.32038884683905999</v>
      </c>
      <c r="G1263">
        <v>0.92556443589910997</v>
      </c>
      <c r="H1263">
        <v>18.1425233644859</v>
      </c>
      <c r="I1263">
        <v>3.8186738836265199</v>
      </c>
    </row>
    <row r="1264" spans="1:9" x14ac:dyDescent="0.25">
      <c r="A1264">
        <v>1262</v>
      </c>
      <c r="B1264">
        <v>49.355995517370097</v>
      </c>
      <c r="C1264">
        <v>180.06890553920201</v>
      </c>
      <c r="D1264">
        <v>12.865932293215501</v>
      </c>
      <c r="E1264">
        <v>5.3214506469444904</v>
      </c>
      <c r="F1264">
        <v>0.29591044970611702</v>
      </c>
      <c r="G1264">
        <v>0.952647224906644</v>
      </c>
      <c r="H1264">
        <v>14.2096385542168</v>
      </c>
      <c r="I1264">
        <v>2.9840388619014502</v>
      </c>
    </row>
    <row r="1265" spans="1:9" x14ac:dyDescent="0.25">
      <c r="A1265">
        <v>1263</v>
      </c>
      <c r="B1265">
        <v>62.796322999278999</v>
      </c>
      <c r="C1265">
        <v>191.38915365653199</v>
      </c>
      <c r="D1265">
        <v>11.331154812834701</v>
      </c>
      <c r="E1265">
        <v>5.2892114213316299</v>
      </c>
      <c r="F1265">
        <v>0.37669717278841203</v>
      </c>
      <c r="G1265">
        <v>0.94310493601801704</v>
      </c>
      <c r="H1265">
        <v>13.063583815028901</v>
      </c>
      <c r="I1265">
        <v>3.44527559055118</v>
      </c>
    </row>
    <row r="1266" spans="1:9" x14ac:dyDescent="0.25">
      <c r="A1266">
        <v>1264</v>
      </c>
      <c r="B1266">
        <v>70.572742022714905</v>
      </c>
      <c r="C1266">
        <v>150.04273137212701</v>
      </c>
      <c r="D1266">
        <v>13.168263842767701</v>
      </c>
      <c r="E1266">
        <v>8.1673301396370093</v>
      </c>
      <c r="F1266">
        <v>0.4051409145937</v>
      </c>
      <c r="G1266">
        <v>0.90703958472664004</v>
      </c>
      <c r="H1266">
        <v>13.458398744113</v>
      </c>
      <c r="I1266">
        <v>4.3208672086720803</v>
      </c>
    </row>
    <row r="1267" spans="1:9" x14ac:dyDescent="0.25">
      <c r="A1267">
        <v>1265</v>
      </c>
      <c r="B1267">
        <v>54.000375798571902</v>
      </c>
      <c r="C1267">
        <v>176.15075512405599</v>
      </c>
      <c r="D1267">
        <v>9.4039378565256104</v>
      </c>
      <c r="E1267">
        <v>10.6025165425461</v>
      </c>
      <c r="F1267">
        <v>0.60242433761327197</v>
      </c>
      <c r="G1267">
        <v>0.91546778679875096</v>
      </c>
      <c r="H1267">
        <v>6.4500525762355396</v>
      </c>
      <c r="I1267">
        <v>5.1173393124065703</v>
      </c>
    </row>
    <row r="1268" spans="1:9" x14ac:dyDescent="0.25">
      <c r="A1268">
        <v>1266</v>
      </c>
      <c r="B1268">
        <v>59.603211907559697</v>
      </c>
      <c r="C1268">
        <v>174.37662616922901</v>
      </c>
      <c r="D1268">
        <v>11.9368532698546</v>
      </c>
      <c r="E1268">
        <v>6.0249068972958097</v>
      </c>
      <c r="F1268">
        <v>0.38055774022433098</v>
      </c>
      <c r="G1268">
        <v>0.94897127828741801</v>
      </c>
      <c r="H1268">
        <v>12.0186263096623</v>
      </c>
      <c r="I1268">
        <v>3.8198153231844199</v>
      </c>
    </row>
    <row r="1269" spans="1:9" x14ac:dyDescent="0.25">
      <c r="A1269">
        <v>1267</v>
      </c>
      <c r="B1269">
        <v>65.807860262008703</v>
      </c>
      <c r="C1269">
        <v>173.97917269308601</v>
      </c>
      <c r="D1269">
        <v>15.2488163835222</v>
      </c>
      <c r="E1269">
        <v>8.6027708170990405</v>
      </c>
      <c r="F1269">
        <v>0.38949044160658802</v>
      </c>
      <c r="G1269">
        <v>0.92229630457969103</v>
      </c>
      <c r="H1269">
        <v>13.017521902377901</v>
      </c>
      <c r="I1269">
        <v>5.11370436864153</v>
      </c>
    </row>
    <row r="1270" spans="1:9" x14ac:dyDescent="0.25">
      <c r="A1270">
        <v>1268</v>
      </c>
      <c r="B1270">
        <v>64.864057239057203</v>
      </c>
      <c r="C1270">
        <v>111.472884021669</v>
      </c>
      <c r="D1270">
        <v>13.8920363679304</v>
      </c>
      <c r="E1270">
        <v>6.6600461036949898</v>
      </c>
      <c r="F1270">
        <v>0.37654866540631998</v>
      </c>
      <c r="G1270">
        <v>0.90077611435303495</v>
      </c>
      <c r="H1270">
        <v>12.0273291925465</v>
      </c>
      <c r="I1270">
        <v>4.6886709858168398</v>
      </c>
    </row>
    <row r="1271" spans="1:9" x14ac:dyDescent="0.25">
      <c r="A1271">
        <v>1269</v>
      </c>
      <c r="B1271">
        <v>63.018814675446798</v>
      </c>
      <c r="C1271">
        <v>130.60729392934701</v>
      </c>
      <c r="D1271">
        <v>10.8369550998202</v>
      </c>
      <c r="E1271">
        <v>2.9499861869471702</v>
      </c>
      <c r="F1271">
        <v>0.63438442323293498</v>
      </c>
      <c r="G1271">
        <v>0.95639684907650002</v>
      </c>
      <c r="H1271">
        <v>7.3151840490797504</v>
      </c>
      <c r="I1271">
        <v>2.8333333333333299</v>
      </c>
    </row>
    <row r="1272" spans="1:9" x14ac:dyDescent="0.25">
      <c r="A1272">
        <v>1270</v>
      </c>
      <c r="B1272">
        <v>89.594945128034496</v>
      </c>
      <c r="C1272">
        <v>163.14628341266899</v>
      </c>
      <c r="D1272">
        <v>18.623308422955901</v>
      </c>
      <c r="E1272">
        <v>5.7003491248550402</v>
      </c>
      <c r="F1272">
        <v>0.49841586387891601</v>
      </c>
      <c r="G1272">
        <v>0.93895555310758505</v>
      </c>
      <c r="H1272">
        <v>11.537511870845201</v>
      </c>
      <c r="I1272">
        <v>4.71552022122364</v>
      </c>
    </row>
    <row r="1273" spans="1:9" x14ac:dyDescent="0.25">
      <c r="A1273">
        <v>1271</v>
      </c>
      <c r="B1273">
        <v>75.733415739596197</v>
      </c>
      <c r="C1273">
        <v>146.95238095238</v>
      </c>
      <c r="D1273">
        <v>12.651399078106101</v>
      </c>
      <c r="E1273">
        <v>8.4131246004424707</v>
      </c>
      <c r="F1273">
        <v>0.40352023358415201</v>
      </c>
      <c r="G1273">
        <v>0.88997339216279903</v>
      </c>
      <c r="H1273">
        <v>11.875654450261701</v>
      </c>
      <c r="I1273">
        <v>4.1766091051805301</v>
      </c>
    </row>
    <row r="1274" spans="1:9" x14ac:dyDescent="0.25">
      <c r="A1274">
        <v>1272</v>
      </c>
      <c r="B1274">
        <v>64.578269484808402</v>
      </c>
      <c r="C1274">
        <v>186.74758924039901</v>
      </c>
      <c r="D1274">
        <v>13.437099047897799</v>
      </c>
      <c r="E1274">
        <v>7.51079303644548</v>
      </c>
      <c r="F1274">
        <v>0.40418590311825098</v>
      </c>
      <c r="G1274">
        <v>0.93856922166241297</v>
      </c>
      <c r="H1274">
        <v>9.8701030927835003</v>
      </c>
      <c r="I1274">
        <v>3.2503220266208599</v>
      </c>
    </row>
    <row r="1275" spans="1:9" x14ac:dyDescent="0.25">
      <c r="A1275">
        <v>1273</v>
      </c>
      <c r="B1275">
        <v>70.090503789567506</v>
      </c>
      <c r="C1275">
        <v>157.89379887252201</v>
      </c>
      <c r="D1275">
        <v>15.5629483820044</v>
      </c>
      <c r="E1275">
        <v>5.2906773893294599</v>
      </c>
      <c r="F1275">
        <v>0.48791847689683199</v>
      </c>
      <c r="G1275">
        <v>0.91289422868121095</v>
      </c>
      <c r="H1275">
        <v>9.1102661596958097</v>
      </c>
      <c r="I1275">
        <v>3.6253489670575099</v>
      </c>
    </row>
    <row r="1276" spans="1:9" x14ac:dyDescent="0.25">
      <c r="A1276">
        <v>1274</v>
      </c>
      <c r="B1276">
        <v>69.498380129589606</v>
      </c>
      <c r="C1276">
        <v>182.36560885608799</v>
      </c>
      <c r="D1276">
        <v>16.6237585830598</v>
      </c>
      <c r="E1276">
        <v>9.7756636366562493</v>
      </c>
      <c r="F1276">
        <v>0.48317207454552202</v>
      </c>
      <c r="G1276">
        <v>0.90320457810919597</v>
      </c>
      <c r="H1276">
        <v>9.7089201877934208</v>
      </c>
      <c r="I1276">
        <v>5</v>
      </c>
    </row>
    <row r="1277" spans="1:9" x14ac:dyDescent="0.25">
      <c r="A1277">
        <v>1275</v>
      </c>
      <c r="B1277">
        <v>102.810074074074</v>
      </c>
      <c r="C1277">
        <v>181.261405109489</v>
      </c>
      <c r="D1277">
        <v>13.1188443199395</v>
      </c>
      <c r="E1277">
        <v>12.618312619131499</v>
      </c>
      <c r="F1277">
        <v>0.61706886041305598</v>
      </c>
      <c r="G1277">
        <v>0.88562925222564703</v>
      </c>
      <c r="H1277">
        <v>6.3134328358208904</v>
      </c>
      <c r="I1277">
        <v>7.90539305301645</v>
      </c>
    </row>
    <row r="1278" spans="1:9" x14ac:dyDescent="0.25">
      <c r="A1278">
        <v>1276</v>
      </c>
      <c r="B1278">
        <v>68.453284480502404</v>
      </c>
      <c r="C1278">
        <v>145.60034110289899</v>
      </c>
      <c r="D1278">
        <v>10.7638751351252</v>
      </c>
      <c r="E1278">
        <v>4.6794969552324401</v>
      </c>
      <c r="F1278">
        <v>0.48165417072559003</v>
      </c>
      <c r="G1278">
        <v>0.92036085773594101</v>
      </c>
      <c r="H1278">
        <v>7.6126516464471399</v>
      </c>
      <c r="I1278">
        <v>3.73641102010424</v>
      </c>
    </row>
    <row r="1279" spans="1:9" x14ac:dyDescent="0.25">
      <c r="A1279">
        <v>1277</v>
      </c>
      <c r="B1279">
        <v>75.930872876391305</v>
      </c>
      <c r="C1279">
        <v>170.44201433559999</v>
      </c>
      <c r="D1279">
        <v>17.528349169394801</v>
      </c>
      <c r="E1279">
        <v>6.0015307047465001</v>
      </c>
      <c r="F1279">
        <v>0.508088138367355</v>
      </c>
      <c r="G1279">
        <v>0.92025441035362499</v>
      </c>
      <c r="H1279">
        <v>10.325825825825801</v>
      </c>
      <c r="I1279">
        <v>3.9029817534490401</v>
      </c>
    </row>
    <row r="1280" spans="1:9" x14ac:dyDescent="0.25">
      <c r="A1280">
        <v>1278</v>
      </c>
      <c r="B1280">
        <v>64.643860444041593</v>
      </c>
      <c r="C1280">
        <v>193.545979084024</v>
      </c>
      <c r="D1280">
        <v>14.145436474157</v>
      </c>
      <c r="E1280">
        <v>6.5063808916179298</v>
      </c>
      <c r="F1280">
        <v>0.45913542605933599</v>
      </c>
      <c r="G1280">
        <v>0.93850746946587205</v>
      </c>
      <c r="H1280">
        <v>8.7847593582887704</v>
      </c>
      <c r="I1280">
        <v>4.0353271778402204</v>
      </c>
    </row>
    <row r="1281" spans="1:9" x14ac:dyDescent="0.25">
      <c r="A1281">
        <v>1279</v>
      </c>
      <c r="B1281">
        <v>65.331407942238201</v>
      </c>
      <c r="C1281">
        <v>156.326746074715</v>
      </c>
      <c r="D1281">
        <v>12.983991358272901</v>
      </c>
      <c r="E1281">
        <v>6.3581651073375802</v>
      </c>
      <c r="F1281">
        <v>0.48169607573975698</v>
      </c>
      <c r="G1281">
        <v>0.86243387082529499</v>
      </c>
      <c r="H1281">
        <v>8.2388571428571407</v>
      </c>
      <c r="I1281">
        <v>3.4580017683465898</v>
      </c>
    </row>
    <row r="1282" spans="1:9" x14ac:dyDescent="0.25">
      <c r="A1282">
        <v>1280</v>
      </c>
      <c r="B1282">
        <v>64.117882919005595</v>
      </c>
      <c r="C1282">
        <v>156.89667792792699</v>
      </c>
      <c r="D1282">
        <v>13.2621060645043</v>
      </c>
      <c r="E1282">
        <v>6.9331403353590799</v>
      </c>
      <c r="F1282">
        <v>0.47062785684655301</v>
      </c>
      <c r="G1282">
        <v>0.89572868968925701</v>
      </c>
      <c r="H1282">
        <v>8.9013563501849493</v>
      </c>
      <c r="I1282">
        <v>3.97047028800583</v>
      </c>
    </row>
    <row r="1283" spans="1:9" x14ac:dyDescent="0.25">
      <c r="A1283">
        <v>1281</v>
      </c>
      <c r="B1283">
        <v>74.908855850032296</v>
      </c>
      <c r="C1283">
        <v>172.26131687242699</v>
      </c>
      <c r="D1283">
        <v>18.152377879297799</v>
      </c>
      <c r="E1283">
        <v>6.1203879235252803</v>
      </c>
      <c r="F1283">
        <v>0.45263950498977001</v>
      </c>
      <c r="G1283">
        <v>0.92989590402817701</v>
      </c>
      <c r="H1283">
        <v>11.5945485519591</v>
      </c>
      <c r="I1283">
        <v>4.6756493506493504</v>
      </c>
    </row>
    <row r="1284" spans="1:9" x14ac:dyDescent="0.25">
      <c r="A1284">
        <v>1282</v>
      </c>
      <c r="B1284">
        <v>73.157520726411306</v>
      </c>
      <c r="C1284">
        <v>155.95548961424299</v>
      </c>
      <c r="D1284">
        <v>15.5128176849569</v>
      </c>
      <c r="E1284">
        <v>3.3568272365181402</v>
      </c>
      <c r="F1284">
        <v>0.45158736202987199</v>
      </c>
      <c r="G1284">
        <v>0.95043975197643904</v>
      </c>
      <c r="H1284">
        <v>9.3566958698372904</v>
      </c>
      <c r="I1284">
        <v>2.7157042069506101</v>
      </c>
    </row>
    <row r="1285" spans="1:9" x14ac:dyDescent="0.25">
      <c r="A1285">
        <v>1283</v>
      </c>
      <c r="B1285">
        <v>53.152122079160698</v>
      </c>
      <c r="C1285">
        <v>126.988222266961</v>
      </c>
      <c r="D1285">
        <v>13.078765694510899</v>
      </c>
      <c r="E1285">
        <v>3.81119780515384</v>
      </c>
      <c r="F1285">
        <v>0.42063920996363802</v>
      </c>
      <c r="G1285">
        <v>0.94263214886288005</v>
      </c>
      <c r="H1285">
        <v>9.2106703146374809</v>
      </c>
      <c r="I1285">
        <v>2.7862864466517099</v>
      </c>
    </row>
    <row r="1286" spans="1:9" x14ac:dyDescent="0.25">
      <c r="A1286">
        <v>1284</v>
      </c>
      <c r="B1286">
        <v>59.749671196843401</v>
      </c>
      <c r="C1286">
        <v>169.04433887569201</v>
      </c>
      <c r="D1286">
        <v>11.685977130205201</v>
      </c>
      <c r="E1286">
        <v>5.2426713938216203</v>
      </c>
      <c r="F1286">
        <v>0.45385943561999698</v>
      </c>
      <c r="G1286">
        <v>0.95266947792415002</v>
      </c>
      <c r="H1286">
        <v>8.0766073871408999</v>
      </c>
      <c r="I1286">
        <v>3.0109765329295901</v>
      </c>
    </row>
    <row r="1287" spans="1:9" x14ac:dyDescent="0.25">
      <c r="A1287">
        <v>1285</v>
      </c>
      <c r="B1287">
        <v>77.545576407506701</v>
      </c>
      <c r="C1287">
        <v>151.327716297786</v>
      </c>
      <c r="D1287">
        <v>13.511965557570401</v>
      </c>
      <c r="E1287">
        <v>5.96662383732144</v>
      </c>
      <c r="F1287">
        <v>0.52035444414307297</v>
      </c>
      <c r="G1287">
        <v>0.91987643854256995</v>
      </c>
      <c r="H1287">
        <v>7.6342141863699498</v>
      </c>
      <c r="I1287">
        <v>3.9127078384798102</v>
      </c>
    </row>
    <row r="1288" spans="1:9" x14ac:dyDescent="0.25">
      <c r="A1288">
        <v>1286</v>
      </c>
      <c r="B1288">
        <v>63.156664560960202</v>
      </c>
      <c r="C1288">
        <v>142.82517601877501</v>
      </c>
      <c r="D1288">
        <v>10.3269100350035</v>
      </c>
      <c r="E1288">
        <v>4.9691463076290603</v>
      </c>
      <c r="F1288">
        <v>0.46928720485139502</v>
      </c>
      <c r="G1288">
        <v>0.91410113672960203</v>
      </c>
      <c r="H1288">
        <v>9.1213235294117592</v>
      </c>
      <c r="I1288">
        <v>2.76445764301344</v>
      </c>
    </row>
    <row r="1289" spans="1:9" x14ac:dyDescent="0.25">
      <c r="A1289">
        <v>1287</v>
      </c>
      <c r="B1289">
        <v>88.501017293997904</v>
      </c>
      <c r="C1289">
        <v>172.84201097301499</v>
      </c>
      <c r="D1289">
        <v>15.301671428550801</v>
      </c>
      <c r="E1289">
        <v>5.1975644956103197</v>
      </c>
      <c r="F1289">
        <v>0.64679460062989502</v>
      </c>
      <c r="G1289">
        <v>0.91835274964493496</v>
      </c>
      <c r="H1289">
        <v>8.58521303258145</v>
      </c>
      <c r="I1289">
        <v>3.2912183269697999</v>
      </c>
    </row>
    <row r="1290" spans="1:9" x14ac:dyDescent="0.25">
      <c r="A1290">
        <v>1288</v>
      </c>
      <c r="B1290">
        <v>69.912444444444404</v>
      </c>
      <c r="C1290">
        <v>190.655022695875</v>
      </c>
      <c r="D1290">
        <v>14.6922769062986</v>
      </c>
      <c r="E1290">
        <v>4.0233917294936496</v>
      </c>
      <c r="F1290">
        <v>0.515680227750966</v>
      </c>
      <c r="G1290">
        <v>0.95895235933121403</v>
      </c>
      <c r="H1290">
        <v>9.6528258362168398</v>
      </c>
      <c r="I1290">
        <v>2.4491774383078702</v>
      </c>
    </row>
    <row r="1291" spans="1:9" x14ac:dyDescent="0.25">
      <c r="A1291">
        <v>1289</v>
      </c>
      <c r="B1291">
        <v>82.201478743068293</v>
      </c>
      <c r="C1291">
        <v>181.60853794642799</v>
      </c>
      <c r="D1291">
        <v>12.9452521872074</v>
      </c>
      <c r="E1291">
        <v>5.9459943641472401</v>
      </c>
      <c r="F1291">
        <v>0.56029505229208398</v>
      </c>
      <c r="G1291">
        <v>0.96152172614116604</v>
      </c>
      <c r="H1291">
        <v>8.1338028169013992</v>
      </c>
      <c r="I1291">
        <v>3.08947725729803</v>
      </c>
    </row>
    <row r="1292" spans="1:9" x14ac:dyDescent="0.25">
      <c r="A1292">
        <v>1290</v>
      </c>
      <c r="B1292">
        <v>66.615422639644095</v>
      </c>
      <c r="C1292">
        <v>183.884846257503</v>
      </c>
      <c r="D1292">
        <v>14.783205103956499</v>
      </c>
      <c r="E1292">
        <v>4.6710190692367899</v>
      </c>
      <c r="F1292">
        <v>0.462422386375337</v>
      </c>
      <c r="G1292">
        <v>0.93640246606837796</v>
      </c>
      <c r="H1292">
        <v>9.9899425287356305</v>
      </c>
      <c r="I1292">
        <v>3.2114874815905701</v>
      </c>
    </row>
    <row r="1293" spans="1:9" x14ac:dyDescent="0.25">
      <c r="A1293">
        <v>1291</v>
      </c>
      <c r="B1293">
        <v>52.833935018050497</v>
      </c>
      <c r="C1293">
        <v>104.066366437544</v>
      </c>
      <c r="D1293">
        <v>20.022793360319302</v>
      </c>
      <c r="E1293">
        <v>4.6050308289056199</v>
      </c>
      <c r="F1293">
        <v>0.29709618791340697</v>
      </c>
      <c r="G1293">
        <v>0.92800527548721901</v>
      </c>
      <c r="H1293">
        <v>17.147683397683299</v>
      </c>
      <c r="I1293">
        <v>3.2127123977344199</v>
      </c>
    </row>
    <row r="1294" spans="1:9" x14ac:dyDescent="0.25">
      <c r="A1294">
        <v>1292</v>
      </c>
      <c r="B1294">
        <v>57.485068603712598</v>
      </c>
      <c r="C1294">
        <v>185.309531828898</v>
      </c>
      <c r="D1294">
        <v>16.104952569252401</v>
      </c>
      <c r="E1294">
        <v>21.752601267962199</v>
      </c>
      <c r="F1294">
        <v>0.33207558614023802</v>
      </c>
      <c r="G1294">
        <v>0.88287728208058303</v>
      </c>
      <c r="H1294">
        <v>18.620233463034999</v>
      </c>
      <c r="I1294">
        <v>6.7505634861006696</v>
      </c>
    </row>
    <row r="1295" spans="1:9" x14ac:dyDescent="0.25">
      <c r="A1295">
        <v>1293</v>
      </c>
      <c r="B1295">
        <v>52.408375209380203</v>
      </c>
      <c r="C1295">
        <v>142.183363776872</v>
      </c>
      <c r="D1295">
        <v>15.2003613487393</v>
      </c>
      <c r="E1295">
        <v>11.096114067706999</v>
      </c>
      <c r="F1295">
        <v>0.300200667217013</v>
      </c>
      <c r="G1295">
        <v>0.85971455741834801</v>
      </c>
      <c r="H1295">
        <v>18.0739934711643</v>
      </c>
      <c r="I1295">
        <v>5.5786042944785201</v>
      </c>
    </row>
    <row r="1296" spans="1:9" x14ac:dyDescent="0.25">
      <c r="A1296">
        <v>1294</v>
      </c>
      <c r="B1296">
        <v>51.581848552338499</v>
      </c>
      <c r="C1296">
        <v>185.12938039613999</v>
      </c>
      <c r="D1296">
        <v>18.843615122404</v>
      </c>
      <c r="E1296">
        <v>5.0940016081655797</v>
      </c>
      <c r="F1296">
        <v>0.30950981963434798</v>
      </c>
      <c r="G1296">
        <v>0.96867146914692903</v>
      </c>
      <c r="H1296">
        <v>15.5162995594713</v>
      </c>
      <c r="I1296">
        <v>2.85652841781874</v>
      </c>
    </row>
    <row r="1297" spans="1:9" x14ac:dyDescent="0.25">
      <c r="A1297">
        <v>1295</v>
      </c>
      <c r="B1297">
        <v>44.7015262860373</v>
      </c>
      <c r="C1297">
        <v>166.40847310584101</v>
      </c>
      <c r="D1297">
        <v>18.7819658682529</v>
      </c>
      <c r="E1297">
        <v>3.72428649945422</v>
      </c>
      <c r="F1297">
        <v>0.26733062779112998</v>
      </c>
      <c r="G1297">
        <v>0.94931623894578498</v>
      </c>
      <c r="H1297">
        <v>19.519323671497499</v>
      </c>
      <c r="I1297">
        <v>2.75764192139737</v>
      </c>
    </row>
    <row r="1298" spans="1:9" x14ac:dyDescent="0.25">
      <c r="A1298">
        <v>1296</v>
      </c>
      <c r="B1298">
        <v>68.097636977408399</v>
      </c>
      <c r="C1298">
        <v>158.70065871758499</v>
      </c>
      <c r="D1298">
        <v>24.318780543426001</v>
      </c>
      <c r="E1298">
        <v>8.0839595166725093</v>
      </c>
      <c r="F1298">
        <v>0.40391370456551901</v>
      </c>
      <c r="G1298">
        <v>0.92183919985373197</v>
      </c>
      <c r="H1298">
        <v>11.8274907749077</v>
      </c>
      <c r="I1298">
        <v>3.84718569174118</v>
      </c>
    </row>
    <row r="1299" spans="1:9" x14ac:dyDescent="0.25">
      <c r="A1299">
        <v>1297</v>
      </c>
      <c r="B1299">
        <v>52.199793317257999</v>
      </c>
      <c r="C1299">
        <v>107.413571628036</v>
      </c>
      <c r="D1299">
        <v>16.8754849115819</v>
      </c>
      <c r="E1299">
        <v>4.5985592130324697</v>
      </c>
      <c r="F1299">
        <v>0.29058137920285199</v>
      </c>
      <c r="G1299">
        <v>0.92872685465460603</v>
      </c>
      <c r="H1299">
        <v>18.731679819616598</v>
      </c>
      <c r="I1299">
        <v>3.8202666666666598</v>
      </c>
    </row>
    <row r="1300" spans="1:9" x14ac:dyDescent="0.25">
      <c r="A1300">
        <v>1298</v>
      </c>
      <c r="B1300">
        <v>52.2450657894736</v>
      </c>
      <c r="C1300">
        <v>187.173119387604</v>
      </c>
      <c r="D1300">
        <v>13.6019109772308</v>
      </c>
      <c r="E1300">
        <v>8.1373496807202397</v>
      </c>
      <c r="F1300">
        <v>0.29260426761827601</v>
      </c>
      <c r="G1300">
        <v>0.94131686448700702</v>
      </c>
      <c r="H1300">
        <v>14.657271702367501</v>
      </c>
      <c r="I1300">
        <v>3.4866615853658498</v>
      </c>
    </row>
    <row r="1301" spans="1:9" x14ac:dyDescent="0.25">
      <c r="A1301">
        <v>1299</v>
      </c>
      <c r="B1301">
        <v>50.904182509505702</v>
      </c>
      <c r="C1301">
        <v>195.46627277203299</v>
      </c>
      <c r="D1301">
        <v>15.734293925063801</v>
      </c>
      <c r="E1301">
        <v>8.1996697368638394</v>
      </c>
      <c r="F1301">
        <v>0.28794781547704401</v>
      </c>
      <c r="G1301">
        <v>0.87111354703916299</v>
      </c>
      <c r="H1301">
        <v>15.162128712871199</v>
      </c>
      <c r="I1301">
        <v>5.0721649484536</v>
      </c>
    </row>
    <row r="1302" spans="1:9" x14ac:dyDescent="0.25">
      <c r="A1302">
        <v>1300</v>
      </c>
      <c r="B1302">
        <v>59.174865831842503</v>
      </c>
      <c r="C1302">
        <v>172.77367443779599</v>
      </c>
      <c r="D1302">
        <v>15.548191392324</v>
      </c>
      <c r="E1302">
        <v>5.6989808458805102</v>
      </c>
      <c r="F1302">
        <v>0.33495897588536699</v>
      </c>
      <c r="G1302">
        <v>0.93325622322717094</v>
      </c>
      <c r="H1302">
        <v>14.7231182795698</v>
      </c>
      <c r="I1302">
        <v>3.4491129785247399</v>
      </c>
    </row>
    <row r="1303" spans="1:9" x14ac:dyDescent="0.25">
      <c r="A1303">
        <v>1301</v>
      </c>
      <c r="B1303">
        <v>142.62476894639499</v>
      </c>
      <c r="C1303">
        <v>164.032942174466</v>
      </c>
      <c r="D1303">
        <v>18.680098442237298</v>
      </c>
      <c r="E1303">
        <v>8.2339031854507407</v>
      </c>
      <c r="F1303">
        <v>0.77235680204657098</v>
      </c>
      <c r="G1303">
        <v>0.940669181138444</v>
      </c>
      <c r="H1303">
        <v>11.7229437229437</v>
      </c>
      <c r="I1303">
        <v>3.65884146341463</v>
      </c>
    </row>
    <row r="1304" spans="1:9" x14ac:dyDescent="0.25">
      <c r="A1304">
        <v>1302</v>
      </c>
      <c r="B1304">
        <v>63.724529780564197</v>
      </c>
      <c r="C1304">
        <v>177.020723753418</v>
      </c>
      <c r="D1304">
        <v>14.591315325540799</v>
      </c>
      <c r="E1304">
        <v>6.7903512365637804</v>
      </c>
      <c r="F1304">
        <v>0.36965292326250498</v>
      </c>
      <c r="G1304">
        <v>0.92924988618708804</v>
      </c>
      <c r="H1304">
        <v>13.1158690176322</v>
      </c>
      <c r="I1304">
        <v>3.0871495975575902</v>
      </c>
    </row>
    <row r="1305" spans="1:9" x14ac:dyDescent="0.25">
      <c r="A1305">
        <v>1303</v>
      </c>
      <c r="B1305">
        <v>65.519774011299404</v>
      </c>
      <c r="C1305">
        <v>140.08641975308601</v>
      </c>
      <c r="D1305">
        <v>14.398349283713801</v>
      </c>
      <c r="E1305">
        <v>9.4255388522398498</v>
      </c>
      <c r="F1305">
        <v>0.33281443110629</v>
      </c>
      <c r="G1305">
        <v>0.90843391908223603</v>
      </c>
      <c r="H1305">
        <v>14.8770301624129</v>
      </c>
      <c r="I1305">
        <v>4.07613293051359</v>
      </c>
    </row>
    <row r="1306" spans="1:9" x14ac:dyDescent="0.25">
      <c r="A1306">
        <v>1304</v>
      </c>
      <c r="B1306">
        <v>32.544532627865898</v>
      </c>
      <c r="C1306">
        <v>164.534415389239</v>
      </c>
      <c r="D1306">
        <v>13.614374442045801</v>
      </c>
      <c r="E1306">
        <v>18.968451885923098</v>
      </c>
      <c r="F1306">
        <v>0.18203999697588799</v>
      </c>
      <c r="G1306">
        <v>0.86743515851189801</v>
      </c>
      <c r="H1306">
        <v>20.424657534246499</v>
      </c>
      <c r="I1306">
        <v>8.45244055068836</v>
      </c>
    </row>
    <row r="1307" spans="1:9" x14ac:dyDescent="0.25">
      <c r="A1307">
        <v>1305</v>
      </c>
      <c r="B1307">
        <v>96.229468599033794</v>
      </c>
      <c r="C1307">
        <v>146.251885369532</v>
      </c>
      <c r="D1307">
        <v>38.757396067836602</v>
      </c>
      <c r="E1307">
        <v>6.7145454708245698</v>
      </c>
      <c r="F1307">
        <v>0.55020697221780202</v>
      </c>
      <c r="G1307">
        <v>0.89828106118205897</v>
      </c>
      <c r="H1307">
        <v>24.8563535911602</v>
      </c>
      <c r="I1307">
        <v>4.9638390429581296</v>
      </c>
    </row>
    <row r="1308" spans="1:9" x14ac:dyDescent="0.25">
      <c r="A1308">
        <v>1306</v>
      </c>
      <c r="B1308">
        <v>52.2870124952669</v>
      </c>
      <c r="C1308">
        <v>144.49512621844499</v>
      </c>
      <c r="D1308">
        <v>17.985610434643899</v>
      </c>
      <c r="E1308">
        <v>10.2686015452879</v>
      </c>
      <c r="F1308">
        <v>0.32848973788566999</v>
      </c>
      <c r="G1308">
        <v>0.90941661151966802</v>
      </c>
      <c r="H1308">
        <v>21.644906033630001</v>
      </c>
      <c r="I1308">
        <v>5.6321163366336604</v>
      </c>
    </row>
    <row r="1309" spans="1:9" x14ac:dyDescent="0.25">
      <c r="A1309">
        <v>1307</v>
      </c>
      <c r="B1309">
        <v>85.691673536685897</v>
      </c>
      <c r="C1309">
        <v>149.885619933953</v>
      </c>
      <c r="D1309">
        <v>15.905810090769499</v>
      </c>
      <c r="E1309">
        <v>10.4228293240479</v>
      </c>
      <c r="F1309">
        <v>0.41747108198770999</v>
      </c>
      <c r="G1309">
        <v>0.91371311050327098</v>
      </c>
      <c r="H1309">
        <v>20.6506986027944</v>
      </c>
      <c r="I1309">
        <v>4.2165261382799297</v>
      </c>
    </row>
    <row r="1310" spans="1:9" x14ac:dyDescent="0.25">
      <c r="A1310">
        <v>1308</v>
      </c>
      <c r="B1310">
        <v>110.188029661016</v>
      </c>
      <c r="C1310">
        <v>188.62803874977101</v>
      </c>
      <c r="D1310">
        <v>14.668769601648201</v>
      </c>
      <c r="E1310">
        <v>6.5833805205235203</v>
      </c>
      <c r="F1310">
        <v>0.53064135799256495</v>
      </c>
      <c r="G1310">
        <v>0.94053883152043605</v>
      </c>
      <c r="H1310">
        <v>12.967791411042899</v>
      </c>
      <c r="I1310">
        <v>4.2645502645502598</v>
      </c>
    </row>
    <row r="1311" spans="1:9" x14ac:dyDescent="0.25">
      <c r="A1311">
        <v>1309</v>
      </c>
      <c r="B1311">
        <v>38.143447461629201</v>
      </c>
      <c r="C1311">
        <v>175.996229050279</v>
      </c>
      <c r="D1311">
        <v>12.3163041235976</v>
      </c>
      <c r="E1311">
        <v>8.0614859431956098</v>
      </c>
      <c r="F1311">
        <v>0.222172728998624</v>
      </c>
      <c r="G1311">
        <v>0.93128237152219595</v>
      </c>
      <c r="H1311">
        <v>18.692150866462701</v>
      </c>
      <c r="I1311">
        <v>4.7904888593282298</v>
      </c>
    </row>
    <row r="1312" spans="1:9" x14ac:dyDescent="0.25">
      <c r="A1312">
        <v>1310</v>
      </c>
      <c r="B1312">
        <v>33.244035446489399</v>
      </c>
      <c r="C1312">
        <v>171.925884955752</v>
      </c>
      <c r="D1312">
        <v>13.1129702961027</v>
      </c>
      <c r="E1312">
        <v>6.9521599846377704</v>
      </c>
      <c r="F1312">
        <v>0.20315433660874399</v>
      </c>
      <c r="G1312">
        <v>0.95451594938747997</v>
      </c>
      <c r="H1312">
        <v>19.493166287015899</v>
      </c>
      <c r="I1312">
        <v>3.05016239624684</v>
      </c>
    </row>
    <row r="1313" spans="1:9" x14ac:dyDescent="0.25">
      <c r="A1313">
        <v>1311</v>
      </c>
      <c r="B1313">
        <v>31.356629278113299</v>
      </c>
      <c r="C1313">
        <v>161.39856843575399</v>
      </c>
      <c r="D1313">
        <v>9.6957420732017408</v>
      </c>
      <c r="E1313">
        <v>14.0059660837605</v>
      </c>
      <c r="F1313">
        <v>0.19462033169447701</v>
      </c>
      <c r="G1313">
        <v>0.91057999792694999</v>
      </c>
      <c r="H1313">
        <v>16.5682281059063</v>
      </c>
      <c r="I1313">
        <v>4.1989839119390302</v>
      </c>
    </row>
    <row r="1314" spans="1:9" x14ac:dyDescent="0.25">
      <c r="A1314">
        <v>1312</v>
      </c>
      <c r="B1314">
        <v>48.096330275229299</v>
      </c>
      <c r="C1314">
        <v>140.01032357472999</v>
      </c>
      <c r="D1314">
        <v>16.077724421171801</v>
      </c>
      <c r="E1314">
        <v>3.70042075483151</v>
      </c>
      <c r="F1314">
        <v>0.281704488353202</v>
      </c>
      <c r="G1314">
        <v>0.94758276726658797</v>
      </c>
      <c r="H1314">
        <v>17.168199737187901</v>
      </c>
      <c r="I1314">
        <v>3.21539071796906</v>
      </c>
    </row>
    <row r="1315" spans="1:9" x14ac:dyDescent="0.25">
      <c r="A1315">
        <v>1313</v>
      </c>
      <c r="B1315">
        <v>87.4535043518094</v>
      </c>
      <c r="C1315">
        <v>181.630721649484</v>
      </c>
      <c r="D1315">
        <v>13.734259398114901</v>
      </c>
      <c r="E1315">
        <v>8.6144642505835893</v>
      </c>
      <c r="F1315">
        <v>0.43118083390210399</v>
      </c>
      <c r="G1315">
        <v>0.92649498696084198</v>
      </c>
      <c r="H1315">
        <v>17.468531468531399</v>
      </c>
      <c r="I1315">
        <v>5.1533691608102501</v>
      </c>
    </row>
    <row r="1316" spans="1:9" x14ac:dyDescent="0.25">
      <c r="A1316">
        <v>1314</v>
      </c>
      <c r="B1316">
        <v>70.522336769759406</v>
      </c>
      <c r="C1316">
        <v>152.252360515021</v>
      </c>
      <c r="D1316">
        <v>28.2272080494085</v>
      </c>
      <c r="E1316">
        <v>5.8452582307535401</v>
      </c>
      <c r="F1316">
        <v>0.35925936605973602</v>
      </c>
      <c r="G1316">
        <v>0.892323823064892</v>
      </c>
      <c r="H1316">
        <v>22.459459459459399</v>
      </c>
      <c r="I1316">
        <v>4.9648602878916099</v>
      </c>
    </row>
    <row r="1317" spans="1:9" x14ac:dyDescent="0.25">
      <c r="A1317">
        <v>1315</v>
      </c>
      <c r="B1317">
        <v>72.798463624039698</v>
      </c>
      <c r="C1317">
        <v>116.20052372639201</v>
      </c>
      <c r="D1317">
        <v>15.425316992765501</v>
      </c>
      <c r="E1317">
        <v>5.70411437905498</v>
      </c>
      <c r="F1317">
        <v>0.41362818152943398</v>
      </c>
      <c r="G1317">
        <v>0.84196576438519399</v>
      </c>
      <c r="H1317">
        <v>11.209893048128301</v>
      </c>
      <c r="I1317">
        <v>3.51867097912378</v>
      </c>
    </row>
    <row r="1318" spans="1:9" x14ac:dyDescent="0.25">
      <c r="A1318">
        <v>1316</v>
      </c>
      <c r="B1318">
        <v>64.961118392310993</v>
      </c>
      <c r="C1318">
        <v>130.91277992928099</v>
      </c>
      <c r="D1318">
        <v>14.8727754416912</v>
      </c>
      <c r="E1318">
        <v>4.0947035388146</v>
      </c>
      <c r="F1318">
        <v>0.37521212926242498</v>
      </c>
      <c r="G1318">
        <v>0.93780197054998504</v>
      </c>
      <c r="H1318">
        <v>12.735849056603699</v>
      </c>
      <c r="I1318">
        <v>3.2506448839208901</v>
      </c>
    </row>
    <row r="1319" spans="1:9" x14ac:dyDescent="0.25">
      <c r="A1319">
        <v>1317</v>
      </c>
      <c r="B1319">
        <v>52.4180424528301</v>
      </c>
      <c r="C1319">
        <v>183.81090573012901</v>
      </c>
      <c r="D1319">
        <v>16.303659733210502</v>
      </c>
      <c r="E1319">
        <v>10.595621777094401</v>
      </c>
      <c r="F1319">
        <v>0.32215127159788998</v>
      </c>
      <c r="G1319">
        <v>0.92563252109958705</v>
      </c>
      <c r="H1319">
        <v>14.254545454545401</v>
      </c>
      <c r="I1319">
        <v>3.53659742828882</v>
      </c>
    </row>
    <row r="1320" spans="1:9" x14ac:dyDescent="0.25">
      <c r="A1320">
        <v>1318</v>
      </c>
      <c r="B1320">
        <v>42.246299342105203</v>
      </c>
      <c r="C1320">
        <v>118.950684931506</v>
      </c>
      <c r="D1320">
        <v>11.947828383494899</v>
      </c>
      <c r="E1320">
        <v>7.4716839584329602</v>
      </c>
      <c r="F1320">
        <v>0.268172431664847</v>
      </c>
      <c r="G1320">
        <v>0.92354633203581604</v>
      </c>
      <c r="H1320">
        <v>13.8664259927797</v>
      </c>
      <c r="I1320">
        <v>4.5056312981624096</v>
      </c>
    </row>
    <row r="1321" spans="1:9" x14ac:dyDescent="0.25">
      <c r="A1321">
        <v>1319</v>
      </c>
      <c r="B1321">
        <v>75.921437271619894</v>
      </c>
      <c r="C1321">
        <v>193.73595658073199</v>
      </c>
      <c r="D1321">
        <v>12.3854278007493</v>
      </c>
      <c r="E1321">
        <v>6.4493030926408599</v>
      </c>
      <c r="F1321">
        <v>0.527968424260439</v>
      </c>
      <c r="G1321">
        <v>0.89859968033288296</v>
      </c>
      <c r="H1321">
        <v>7.3682634730538901</v>
      </c>
      <c r="I1321">
        <v>3.2</v>
      </c>
    </row>
    <row r="1322" spans="1:9" x14ac:dyDescent="0.25">
      <c r="A1322">
        <v>1320</v>
      </c>
      <c r="B1322">
        <v>81.262261014131298</v>
      </c>
      <c r="C1322">
        <v>155.03362979433001</v>
      </c>
      <c r="D1322">
        <v>17.150251777596299</v>
      </c>
      <c r="E1322">
        <v>11.609388999866299</v>
      </c>
      <c r="F1322">
        <v>0.54601752083079902</v>
      </c>
      <c r="G1322">
        <v>0.90557291591510902</v>
      </c>
      <c r="H1322">
        <v>8.2887417218543007</v>
      </c>
      <c r="I1322">
        <v>4.9121979964643403</v>
      </c>
    </row>
    <row r="1323" spans="1:9" x14ac:dyDescent="0.25">
      <c r="A1323">
        <v>1321</v>
      </c>
      <c r="B1323">
        <v>55.573897497020198</v>
      </c>
      <c r="C1323">
        <v>184.76890595009499</v>
      </c>
      <c r="D1323">
        <v>10.910086985883799</v>
      </c>
      <c r="E1323">
        <v>5.8604986058031798</v>
      </c>
      <c r="F1323">
        <v>0.38114220506580798</v>
      </c>
      <c r="G1323">
        <v>0.90556117080548204</v>
      </c>
      <c r="H1323">
        <v>7.7712486883525704</v>
      </c>
      <c r="I1323">
        <v>3.1760233918128602</v>
      </c>
    </row>
    <row r="1324" spans="1:9" x14ac:dyDescent="0.25">
      <c r="A1324">
        <v>1322</v>
      </c>
      <c r="B1324">
        <v>68.494934876989802</v>
      </c>
      <c r="C1324">
        <v>172.48672566371599</v>
      </c>
      <c r="D1324">
        <v>17.043136396302302</v>
      </c>
      <c r="E1324">
        <v>7.0734015602611002</v>
      </c>
      <c r="F1324">
        <v>0.37387153192171202</v>
      </c>
      <c r="G1324">
        <v>0.906343507938976</v>
      </c>
      <c r="H1324">
        <v>23.847670250896002</v>
      </c>
      <c r="I1324">
        <v>3.3425669436749699</v>
      </c>
    </row>
    <row r="1325" spans="1:9" x14ac:dyDescent="0.25">
      <c r="A1325">
        <v>1323</v>
      </c>
      <c r="B1325">
        <v>65.344594594594597</v>
      </c>
      <c r="C1325">
        <v>156.18586956521699</v>
      </c>
      <c r="D1325">
        <v>15.839109620225299</v>
      </c>
      <c r="E1325">
        <v>28.3810104973827</v>
      </c>
      <c r="F1325">
        <v>0.37166317351070899</v>
      </c>
      <c r="G1325">
        <v>0.73629477262255705</v>
      </c>
      <c r="H1325">
        <v>21.248618784530301</v>
      </c>
      <c r="I1325">
        <v>14.3333333333333</v>
      </c>
    </row>
    <row r="1326" spans="1:9" x14ac:dyDescent="0.25">
      <c r="A1326">
        <v>1324</v>
      </c>
      <c r="B1326">
        <v>66.455019556714404</v>
      </c>
      <c r="C1326">
        <v>147.827344072697</v>
      </c>
      <c r="D1326">
        <v>15.1835731263476</v>
      </c>
      <c r="E1326">
        <v>10.868308422790401</v>
      </c>
      <c r="F1326">
        <v>0.38863299043692801</v>
      </c>
      <c r="G1326">
        <v>0.90851177971312802</v>
      </c>
      <c r="H1326">
        <v>19.318181818181799</v>
      </c>
      <c r="I1326">
        <v>4.7889404812157004</v>
      </c>
    </row>
    <row r="1327" spans="1:9" x14ac:dyDescent="0.25">
      <c r="A1327">
        <v>1325</v>
      </c>
      <c r="B1327">
        <v>94.590593265633302</v>
      </c>
      <c r="C1327">
        <v>198.25071770334901</v>
      </c>
      <c r="D1327">
        <v>16.021004292375999</v>
      </c>
      <c r="E1327">
        <v>5.7190868178719203</v>
      </c>
      <c r="F1327">
        <v>0.451327203272193</v>
      </c>
      <c r="G1327">
        <v>0.93482467635891997</v>
      </c>
      <c r="H1327">
        <v>15.607476635514001</v>
      </c>
      <c r="I1327">
        <v>2.76957494407158</v>
      </c>
    </row>
    <row r="1328" spans="1:9" x14ac:dyDescent="0.25">
      <c r="A1328">
        <v>1326</v>
      </c>
      <c r="B1328">
        <v>51.360178970917197</v>
      </c>
      <c r="C1328">
        <v>152.63761467889901</v>
      </c>
      <c r="D1328">
        <v>11.114032807564101</v>
      </c>
      <c r="E1328">
        <v>5.2384384453867998</v>
      </c>
      <c r="F1328">
        <v>0.29686116524828798</v>
      </c>
      <c r="G1328">
        <v>0.94207207307946395</v>
      </c>
      <c r="H1328">
        <v>21.7356164383561</v>
      </c>
      <c r="I1328">
        <v>3.6776470588235202</v>
      </c>
    </row>
    <row r="1329" spans="1:9" x14ac:dyDescent="0.25">
      <c r="A1329">
        <v>1327</v>
      </c>
      <c r="B1329">
        <v>51.117748173613997</v>
      </c>
      <c r="C1329">
        <v>163.94354199682999</v>
      </c>
      <c r="D1329">
        <v>11.031496436244399</v>
      </c>
      <c r="E1329">
        <v>7.5500562737207702</v>
      </c>
      <c r="F1329">
        <v>0.30022399525191201</v>
      </c>
      <c r="G1329">
        <v>0.92678392417114197</v>
      </c>
      <c r="H1329">
        <v>20.753681392235599</v>
      </c>
      <c r="I1329">
        <v>3.8374363327674001</v>
      </c>
    </row>
    <row r="1330" spans="1:9" x14ac:dyDescent="0.25">
      <c r="A1330">
        <v>1328</v>
      </c>
      <c r="B1330">
        <v>51.362094037809001</v>
      </c>
      <c r="C1330">
        <v>109.41372874325999</v>
      </c>
      <c r="D1330">
        <v>12.106862120272901</v>
      </c>
      <c r="E1330">
        <v>4.7704157769989903</v>
      </c>
      <c r="F1330">
        <v>0.30180885978553001</v>
      </c>
      <c r="G1330">
        <v>0.91896757562054898</v>
      </c>
      <c r="H1330">
        <v>20.8025751072961</v>
      </c>
      <c r="I1330">
        <v>3.0934629929767601</v>
      </c>
    </row>
    <row r="1331" spans="1:9" x14ac:dyDescent="0.25">
      <c r="A1331">
        <v>1329</v>
      </c>
      <c r="B1331">
        <v>83.768046709129493</v>
      </c>
      <c r="C1331">
        <v>207.30660086366399</v>
      </c>
      <c r="D1331">
        <v>16.748698913436002</v>
      </c>
      <c r="E1331">
        <v>4.3171574764169396</v>
      </c>
      <c r="F1331">
        <v>0.41214488867985399</v>
      </c>
      <c r="G1331">
        <v>0.96183506641568495</v>
      </c>
      <c r="H1331">
        <v>18.207792207792199</v>
      </c>
      <c r="I1331">
        <v>3.23051546391752</v>
      </c>
    </row>
    <row r="1332" spans="1:9" x14ac:dyDescent="0.25">
      <c r="A1332">
        <v>1330</v>
      </c>
      <c r="B1332">
        <v>78.412926391382399</v>
      </c>
      <c r="C1332">
        <v>155.77936157398099</v>
      </c>
      <c r="D1332">
        <v>17.576711933344001</v>
      </c>
      <c r="E1332">
        <v>4.9589667075942101</v>
      </c>
      <c r="F1332">
        <v>0.41407936820968899</v>
      </c>
      <c r="G1332">
        <v>0.94661227623442501</v>
      </c>
      <c r="H1332">
        <v>16.955470737913402</v>
      </c>
      <c r="I1332">
        <v>2.9729729729729701</v>
      </c>
    </row>
    <row r="1333" spans="1:9" x14ac:dyDescent="0.25">
      <c r="A1333">
        <v>1331</v>
      </c>
      <c r="B1333">
        <v>77.821879382889193</v>
      </c>
      <c r="C1333">
        <v>188.40990140549599</v>
      </c>
      <c r="D1333">
        <v>17.695863601807599</v>
      </c>
      <c r="E1333">
        <v>12.459281720757399</v>
      </c>
      <c r="F1333">
        <v>0.41373762078187498</v>
      </c>
      <c r="G1333">
        <v>0.91793494331735104</v>
      </c>
      <c r="H1333">
        <v>17.960923623445801</v>
      </c>
      <c r="I1333">
        <v>5.34812132186509</v>
      </c>
    </row>
    <row r="1334" spans="1:9" x14ac:dyDescent="0.25">
      <c r="A1334">
        <v>1332</v>
      </c>
      <c r="B1334">
        <v>71.7881944444444</v>
      </c>
      <c r="C1334">
        <v>174.561857876712</v>
      </c>
      <c r="D1334">
        <v>16.091327877185201</v>
      </c>
      <c r="E1334">
        <v>5.6488293405056096</v>
      </c>
      <c r="F1334">
        <v>0.38564479160864001</v>
      </c>
      <c r="G1334">
        <v>0.93242019792907405</v>
      </c>
      <c r="H1334">
        <v>22.145867098865399</v>
      </c>
      <c r="I1334">
        <v>3.0429003021147998</v>
      </c>
    </row>
    <row r="1335" spans="1:9" x14ac:dyDescent="0.25">
      <c r="A1335">
        <v>1333</v>
      </c>
      <c r="B1335">
        <v>52.622763608679101</v>
      </c>
      <c r="C1335">
        <v>163.56800815078901</v>
      </c>
      <c r="D1335">
        <v>16.069073858006</v>
      </c>
      <c r="E1335">
        <v>12.0277246146112</v>
      </c>
      <c r="F1335">
        <v>0.290899711201901</v>
      </c>
      <c r="G1335">
        <v>0.90080745048357103</v>
      </c>
      <c r="H1335">
        <v>16.523284313725402</v>
      </c>
      <c r="I1335">
        <v>4.9711538461538396</v>
      </c>
    </row>
    <row r="1336" spans="1:9" x14ac:dyDescent="0.25">
      <c r="A1336">
        <v>1334</v>
      </c>
      <c r="B1336">
        <v>38.816131830008601</v>
      </c>
      <c r="C1336">
        <v>165.97808390732601</v>
      </c>
      <c r="D1336">
        <v>15.468627006427299</v>
      </c>
      <c r="E1336">
        <v>6.7157869817338698</v>
      </c>
      <c r="F1336">
        <v>0.24295730457387399</v>
      </c>
      <c r="G1336">
        <v>0.90010996687378597</v>
      </c>
      <c r="H1336">
        <v>19.5757961783439</v>
      </c>
      <c r="I1336">
        <v>5.7028740490278897</v>
      </c>
    </row>
    <row r="1337" spans="1:9" x14ac:dyDescent="0.25">
      <c r="A1337">
        <v>1335</v>
      </c>
      <c r="B1337">
        <v>34.703812316715499</v>
      </c>
      <c r="C1337">
        <v>183.540161596958</v>
      </c>
      <c r="D1337">
        <v>15.665405882962901</v>
      </c>
      <c r="E1337">
        <v>7.3418725383463102</v>
      </c>
      <c r="F1337">
        <v>0.22132966724768199</v>
      </c>
      <c r="G1337">
        <v>0.94058523638144897</v>
      </c>
      <c r="H1337">
        <v>18.1370786516853</v>
      </c>
      <c r="I1337">
        <v>3.4110080765779198</v>
      </c>
    </row>
    <row r="1338" spans="1:9" x14ac:dyDescent="0.25">
      <c r="A1338">
        <v>1336</v>
      </c>
      <c r="B1338">
        <v>31.005300353356802</v>
      </c>
      <c r="C1338">
        <v>163.47746243739499</v>
      </c>
      <c r="D1338">
        <v>12.856505145506301</v>
      </c>
      <c r="E1338">
        <v>5.51706029604291</v>
      </c>
      <c r="F1338">
        <v>0.19749914789789899</v>
      </c>
      <c r="G1338">
        <v>0.92556411071883504</v>
      </c>
      <c r="H1338">
        <v>18.1897506925207</v>
      </c>
      <c r="I1338">
        <v>4.0308250226654501</v>
      </c>
    </row>
    <row r="1339" spans="1:9" x14ac:dyDescent="0.25">
      <c r="A1339">
        <v>1337</v>
      </c>
      <c r="B1339">
        <v>91.9863377609108</v>
      </c>
      <c r="C1339">
        <v>142.29331210191</v>
      </c>
      <c r="D1339">
        <v>15.601044923883601</v>
      </c>
      <c r="E1339">
        <v>6.5077577310492902</v>
      </c>
      <c r="F1339">
        <v>0.45041308595666601</v>
      </c>
      <c r="G1339">
        <v>0.93149617399921802</v>
      </c>
      <c r="H1339">
        <v>12.3138173302107</v>
      </c>
      <c r="I1339">
        <v>3.3877256317689501</v>
      </c>
    </row>
    <row r="1340" spans="1:9" x14ac:dyDescent="0.25">
      <c r="A1340">
        <v>1338</v>
      </c>
      <c r="B1340">
        <v>49.650330396475702</v>
      </c>
      <c r="C1340">
        <v>166.11302709752201</v>
      </c>
      <c r="D1340">
        <v>20.091050451902198</v>
      </c>
      <c r="E1340">
        <v>4.00180800437243</v>
      </c>
      <c r="F1340">
        <v>0.30886793597444401</v>
      </c>
      <c r="G1340">
        <v>0.94325125047323899</v>
      </c>
      <c r="H1340">
        <v>18.062593144560299</v>
      </c>
      <c r="I1340">
        <v>2.8703159441586998</v>
      </c>
    </row>
    <row r="1341" spans="1:9" x14ac:dyDescent="0.25">
      <c r="A1341">
        <v>1339</v>
      </c>
      <c r="B1341">
        <v>45.6402321083172</v>
      </c>
      <c r="C1341">
        <v>154.87170349251599</v>
      </c>
      <c r="D1341">
        <v>17.855891169654999</v>
      </c>
      <c r="E1341">
        <v>10.3226393351189</v>
      </c>
      <c r="F1341">
        <v>0.28089042365941702</v>
      </c>
      <c r="G1341">
        <v>0.88371325186795702</v>
      </c>
      <c r="H1341">
        <v>17.550824175824101</v>
      </c>
      <c r="I1341">
        <v>5.1702203269367404</v>
      </c>
    </row>
    <row r="1342" spans="1:9" x14ac:dyDescent="0.25">
      <c r="A1342">
        <v>1340</v>
      </c>
      <c r="B1342">
        <v>50.3897889052528</v>
      </c>
      <c r="C1342">
        <v>149.76872453776201</v>
      </c>
      <c r="D1342">
        <v>15.6661366899135</v>
      </c>
      <c r="E1342">
        <v>8.5076203920272597</v>
      </c>
      <c r="F1342">
        <v>0.31064331330385497</v>
      </c>
      <c r="G1342">
        <v>0.88840076412990998</v>
      </c>
      <c r="H1342">
        <v>14.7210982658959</v>
      </c>
      <c r="I1342">
        <v>4.3613231552162803</v>
      </c>
    </row>
    <row r="1343" spans="1:9" x14ac:dyDescent="0.25">
      <c r="A1343">
        <v>1341</v>
      </c>
      <c r="B1343">
        <v>100.73956180239701</v>
      </c>
      <c r="C1343">
        <v>184.096056744409</v>
      </c>
      <c r="D1343">
        <v>15.9969241040851</v>
      </c>
      <c r="E1343">
        <v>4.1192586391413304</v>
      </c>
      <c r="F1343">
        <v>0.47794658075573099</v>
      </c>
      <c r="G1343">
        <v>0.94629859439913899</v>
      </c>
      <c r="H1343">
        <v>11.7736842105263</v>
      </c>
      <c r="I1343">
        <v>2.92669971671388</v>
      </c>
    </row>
    <row r="1344" spans="1:9" x14ac:dyDescent="0.25">
      <c r="A1344">
        <v>1342</v>
      </c>
      <c r="B1344">
        <v>63.528083700440497</v>
      </c>
      <c r="C1344">
        <v>173.07306821855801</v>
      </c>
      <c r="D1344">
        <v>10.730270827895399</v>
      </c>
      <c r="E1344">
        <v>3.31118506260013</v>
      </c>
      <c r="F1344">
        <v>0.36587701703601999</v>
      </c>
      <c r="G1344">
        <v>0.95345506755109199</v>
      </c>
      <c r="H1344">
        <v>7.37841726618705</v>
      </c>
      <c r="I1344">
        <v>2.78696741854636</v>
      </c>
    </row>
    <row r="1345" spans="1:9" x14ac:dyDescent="0.25">
      <c r="A1345">
        <v>1343</v>
      </c>
      <c r="B1345">
        <v>69.4904474610357</v>
      </c>
      <c r="C1345">
        <v>174.94629709831</v>
      </c>
      <c r="D1345">
        <v>13.2907893747134</v>
      </c>
      <c r="E1345">
        <v>5.62146249248672</v>
      </c>
      <c r="F1345">
        <v>0.395141348087797</v>
      </c>
      <c r="G1345">
        <v>0.89503624484413502</v>
      </c>
      <c r="H1345">
        <v>9.2642019837691603</v>
      </c>
      <c r="I1345">
        <v>2.8058405682715</v>
      </c>
    </row>
    <row r="1346" spans="1:9" x14ac:dyDescent="0.25">
      <c r="A1346">
        <v>1344</v>
      </c>
      <c r="B1346">
        <v>61.927448177269397</v>
      </c>
      <c r="C1346">
        <v>189.56286059304901</v>
      </c>
      <c r="D1346">
        <v>11.659394663100199</v>
      </c>
      <c r="E1346">
        <v>3.5824197629719099</v>
      </c>
      <c r="F1346">
        <v>0.348302966318772</v>
      </c>
      <c r="G1346">
        <v>0.95005748143715896</v>
      </c>
      <c r="H1346">
        <v>12.859690844233</v>
      </c>
      <c r="I1346">
        <v>2.8235294117646998</v>
      </c>
    </row>
    <row r="1347" spans="1:9" x14ac:dyDescent="0.25">
      <c r="A1347">
        <v>1345</v>
      </c>
      <c r="B1347">
        <v>58.501727115716697</v>
      </c>
      <c r="C1347">
        <v>176.28635851183699</v>
      </c>
      <c r="D1347">
        <v>15.526913971105801</v>
      </c>
      <c r="E1347">
        <v>5.1404317350398401</v>
      </c>
      <c r="F1347">
        <v>0.33214427888307402</v>
      </c>
      <c r="G1347">
        <v>0.93912465363883102</v>
      </c>
      <c r="H1347">
        <v>13.740189445196201</v>
      </c>
      <c r="I1347">
        <v>3.12260536398467</v>
      </c>
    </row>
    <row r="1348" spans="1:9" x14ac:dyDescent="0.25">
      <c r="A1348">
        <v>1346</v>
      </c>
      <c r="B1348">
        <v>57.098924731182798</v>
      </c>
      <c r="C1348">
        <v>142.28782894736801</v>
      </c>
      <c r="D1348">
        <v>14.149087091062199</v>
      </c>
      <c r="E1348">
        <v>19.5137068026878</v>
      </c>
      <c r="F1348">
        <v>0.34150672340393001</v>
      </c>
      <c r="G1348">
        <v>0.791189969755977</v>
      </c>
      <c r="H1348">
        <v>12.5058078141499</v>
      </c>
      <c r="I1348">
        <v>13.633914421552999</v>
      </c>
    </row>
    <row r="1349" spans="1:9" x14ac:dyDescent="0.25">
      <c r="A1349">
        <v>1347</v>
      </c>
      <c r="B1349">
        <v>57.870219025825399</v>
      </c>
      <c r="C1349">
        <v>100.91344195519299</v>
      </c>
      <c r="D1349">
        <v>14.2553818854947</v>
      </c>
      <c r="E1349">
        <v>6.0276976590935103</v>
      </c>
      <c r="F1349">
        <v>0.33672477263208</v>
      </c>
      <c r="G1349">
        <v>0.89714897291510998</v>
      </c>
      <c r="H1349">
        <v>13.383219954648499</v>
      </c>
      <c r="I1349">
        <v>4.7206427688504302</v>
      </c>
    </row>
    <row r="1350" spans="1:9" x14ac:dyDescent="0.25">
      <c r="A1350">
        <v>1348</v>
      </c>
      <c r="B1350">
        <v>71.088547486033505</v>
      </c>
      <c r="C1350">
        <v>159.89836860670101</v>
      </c>
      <c r="D1350">
        <v>12.977924213240501</v>
      </c>
      <c r="E1350">
        <v>6.7348718043025899</v>
      </c>
      <c r="F1350">
        <v>0.41120535667346497</v>
      </c>
      <c r="G1350">
        <v>0.88932671642882899</v>
      </c>
      <c r="H1350">
        <v>11.393810032017001</v>
      </c>
      <c r="I1350">
        <v>3.4464988198269002</v>
      </c>
    </row>
    <row r="1351" spans="1:9" x14ac:dyDescent="0.25">
      <c r="A1351">
        <v>1349</v>
      </c>
      <c r="B1351">
        <v>45.767481915259999</v>
      </c>
      <c r="C1351">
        <v>145.72371051579299</v>
      </c>
      <c r="D1351">
        <v>11.130052762976799</v>
      </c>
      <c r="E1351">
        <v>5.7021014841341202</v>
      </c>
      <c r="F1351">
        <v>0.28971365332669202</v>
      </c>
      <c r="G1351">
        <v>0.92952953695055596</v>
      </c>
      <c r="H1351">
        <v>15.291569086651</v>
      </c>
      <c r="I1351">
        <v>3.51555704248912</v>
      </c>
    </row>
    <row r="1352" spans="1:9" x14ac:dyDescent="0.25">
      <c r="A1352">
        <v>1350</v>
      </c>
      <c r="B1352">
        <v>87.539551357733103</v>
      </c>
      <c r="C1352">
        <v>176.868027368665</v>
      </c>
      <c r="D1352">
        <v>35.240854943909902</v>
      </c>
      <c r="E1352">
        <v>5.1146409255197103</v>
      </c>
      <c r="F1352">
        <v>0.53307850406461499</v>
      </c>
      <c r="G1352">
        <v>0.94860914756211601</v>
      </c>
      <c r="H1352">
        <v>23.880102040816301</v>
      </c>
      <c r="I1352">
        <v>2.9543859649122801</v>
      </c>
    </row>
    <row r="1353" spans="1:9" x14ac:dyDescent="0.25">
      <c r="A1353">
        <v>1351</v>
      </c>
      <c r="B1353">
        <v>65.967438105489705</v>
      </c>
      <c r="C1353">
        <v>138.98290258449299</v>
      </c>
      <c r="D1353">
        <v>13.7948120933853</v>
      </c>
      <c r="E1353">
        <v>4.0626439016511799</v>
      </c>
      <c r="F1353">
        <v>0.37409172877116698</v>
      </c>
      <c r="G1353">
        <v>0.94573322829789297</v>
      </c>
      <c r="H1353">
        <v>13.123935666982</v>
      </c>
      <c r="I1353">
        <v>2.85730724971231</v>
      </c>
    </row>
    <row r="1354" spans="1:9" x14ac:dyDescent="0.25">
      <c r="A1354">
        <v>1352</v>
      </c>
      <c r="B1354">
        <v>67.243468274476001</v>
      </c>
      <c r="C1354">
        <v>199.57808772251701</v>
      </c>
      <c r="D1354">
        <v>11.128430157359301</v>
      </c>
      <c r="E1354">
        <v>8.7694625189345601</v>
      </c>
      <c r="F1354">
        <v>0.36801040041313599</v>
      </c>
      <c r="G1354">
        <v>0.94397258367071002</v>
      </c>
      <c r="H1354">
        <v>14.778118609406899</v>
      </c>
      <c r="I1354">
        <v>3.6060333183250699</v>
      </c>
    </row>
    <row r="1355" spans="1:9" x14ac:dyDescent="0.25">
      <c r="A1355">
        <v>1353</v>
      </c>
      <c r="B1355">
        <v>78.379005187671595</v>
      </c>
      <c r="C1355">
        <v>173.79382292381601</v>
      </c>
      <c r="D1355">
        <v>15.4807338457149</v>
      </c>
      <c r="E1355">
        <v>6.8286441196057899</v>
      </c>
      <c r="F1355">
        <v>0.41028341270549701</v>
      </c>
      <c r="G1355">
        <v>0.927748996559701</v>
      </c>
      <c r="H1355">
        <v>13.1631578947368</v>
      </c>
      <c r="I1355">
        <v>2.7550102249488702</v>
      </c>
    </row>
    <row r="1356" spans="1:9" x14ac:dyDescent="0.25">
      <c r="A1356">
        <v>1354</v>
      </c>
      <c r="B1356">
        <v>80.206970894717898</v>
      </c>
      <c r="C1356">
        <v>135.527802294792</v>
      </c>
      <c r="D1356">
        <v>13.5285432374985</v>
      </c>
      <c r="E1356">
        <v>20.030214913185901</v>
      </c>
      <c r="F1356">
        <v>0.45384197382925701</v>
      </c>
      <c r="G1356">
        <v>0.68501929710098997</v>
      </c>
      <c r="H1356">
        <v>11.318181818181801</v>
      </c>
      <c r="I1356">
        <v>5.5729442970822198</v>
      </c>
    </row>
    <row r="1357" spans="1:9" x14ac:dyDescent="0.25">
      <c r="A1357">
        <v>1355</v>
      </c>
      <c r="B1357">
        <v>80.8507003758114</v>
      </c>
      <c r="C1357">
        <v>186.11868180805999</v>
      </c>
      <c r="D1357">
        <v>14.901174921108</v>
      </c>
      <c r="E1357">
        <v>7.3570053137731</v>
      </c>
      <c r="F1357">
        <v>0.41576516789211199</v>
      </c>
      <c r="G1357">
        <v>0.90644179864862695</v>
      </c>
      <c r="H1357">
        <v>14.245791245791199</v>
      </c>
      <c r="I1357">
        <v>3.24630177514792</v>
      </c>
    </row>
    <row r="1358" spans="1:9" x14ac:dyDescent="0.25">
      <c r="A1358">
        <v>1356</v>
      </c>
      <c r="B1358">
        <v>56.246251703771001</v>
      </c>
      <c r="C1358">
        <v>196.90380440991601</v>
      </c>
      <c r="D1358">
        <v>9.9346920497277704</v>
      </c>
      <c r="E1358">
        <v>3.3123679569361699</v>
      </c>
      <c r="F1358">
        <v>0.32281830523368199</v>
      </c>
      <c r="G1358">
        <v>0.96756453270688803</v>
      </c>
      <c r="H1358">
        <v>17.241034195162602</v>
      </c>
      <c r="I1358">
        <v>2.5413293165128898</v>
      </c>
    </row>
    <row r="1359" spans="1:9" x14ac:dyDescent="0.25">
      <c r="A1359">
        <v>1357</v>
      </c>
      <c r="B1359">
        <v>55.3502616189596</v>
      </c>
      <c r="C1359">
        <v>168.86185595956701</v>
      </c>
      <c r="D1359">
        <v>11.254210282607101</v>
      </c>
      <c r="E1359">
        <v>10.326714450594899</v>
      </c>
      <c r="F1359">
        <v>0.32585421671063203</v>
      </c>
      <c r="G1359">
        <v>0.90978020918938696</v>
      </c>
      <c r="H1359">
        <v>19.444334975369401</v>
      </c>
      <c r="I1359">
        <v>4.1295357003511501</v>
      </c>
    </row>
    <row r="1360" spans="1:9" x14ac:dyDescent="0.25">
      <c r="A1360">
        <v>1358</v>
      </c>
      <c r="B1360">
        <v>54.121038435603502</v>
      </c>
      <c r="C1360">
        <v>171.43916500994001</v>
      </c>
      <c r="D1360">
        <v>11.6933386873316</v>
      </c>
      <c r="E1360">
        <v>4.7424499899487902</v>
      </c>
      <c r="F1360">
        <v>0.314795365120491</v>
      </c>
      <c r="G1360">
        <v>0.94090604207036999</v>
      </c>
      <c r="H1360">
        <v>18.345665961944999</v>
      </c>
      <c r="I1360">
        <v>3.7016229712858899</v>
      </c>
    </row>
    <row r="1361" spans="1:9" x14ac:dyDescent="0.25">
      <c r="A1361">
        <v>1359</v>
      </c>
      <c r="B1361">
        <v>83.613435237329</v>
      </c>
      <c r="C1361">
        <v>185.06461416490399</v>
      </c>
      <c r="D1361">
        <v>12.9982595416253</v>
      </c>
      <c r="E1361">
        <v>6.4621949434766197</v>
      </c>
      <c r="F1361">
        <v>0.42697334346374799</v>
      </c>
      <c r="G1361">
        <v>0.91415098169562903</v>
      </c>
      <c r="H1361">
        <v>17.729927007299199</v>
      </c>
      <c r="I1361">
        <v>4.2637571157495202</v>
      </c>
    </row>
    <row r="1362" spans="1:9" x14ac:dyDescent="0.25">
      <c r="A1362">
        <v>1360</v>
      </c>
      <c r="B1362">
        <v>83.940125391849506</v>
      </c>
      <c r="C1362">
        <v>160.57252549490099</v>
      </c>
      <c r="D1362">
        <v>13.0797117771136</v>
      </c>
      <c r="E1362">
        <v>3.59102908685231</v>
      </c>
      <c r="F1362">
        <v>0.441556197717897</v>
      </c>
      <c r="G1362">
        <v>0.94921376483542697</v>
      </c>
      <c r="H1362">
        <v>16.457843137254901</v>
      </c>
      <c r="I1362">
        <v>2.7688013136289</v>
      </c>
    </row>
    <row r="1363" spans="1:9" x14ac:dyDescent="0.25">
      <c r="A1363">
        <v>1361</v>
      </c>
      <c r="B1363">
        <v>64.467105263157805</v>
      </c>
      <c r="C1363">
        <v>203.33873552982999</v>
      </c>
      <c r="D1363">
        <v>10.058546442343401</v>
      </c>
      <c r="E1363">
        <v>7.4377646397063</v>
      </c>
      <c r="F1363">
        <v>0.352170622661093</v>
      </c>
      <c r="G1363">
        <v>0.95698801811679701</v>
      </c>
      <c r="H1363">
        <v>18.083928571428501</v>
      </c>
      <c r="I1363">
        <v>3.1979166666666599</v>
      </c>
    </row>
    <row r="1364" spans="1:9" x14ac:dyDescent="0.25">
      <c r="A1364">
        <v>1362</v>
      </c>
      <c r="B1364">
        <v>61.519308357348699</v>
      </c>
      <c r="C1364">
        <v>165.83312101910801</v>
      </c>
      <c r="D1364">
        <v>9.5267892620057406</v>
      </c>
      <c r="E1364">
        <v>5.3683596343481197</v>
      </c>
      <c r="F1364">
        <v>0.33779180131731401</v>
      </c>
      <c r="G1364">
        <v>0.92747087635530001</v>
      </c>
      <c r="H1364">
        <v>17.881237524949999</v>
      </c>
      <c r="I1364">
        <v>3.1730103806228298</v>
      </c>
    </row>
    <row r="1365" spans="1:9" x14ac:dyDescent="0.25">
      <c r="A1365">
        <v>1363</v>
      </c>
      <c r="B1365">
        <v>48.545943619539401</v>
      </c>
      <c r="C1365">
        <v>143.73321526324199</v>
      </c>
      <c r="D1365">
        <v>8.71838956208782</v>
      </c>
      <c r="E1365">
        <v>9.2684514450827002</v>
      </c>
      <c r="F1365">
        <v>0.29614547283807202</v>
      </c>
      <c r="G1365">
        <v>0.87505728414057304</v>
      </c>
      <c r="H1365">
        <v>13.7964314679643</v>
      </c>
      <c r="I1365">
        <v>5.0741747572815497</v>
      </c>
    </row>
    <row r="1366" spans="1:9" x14ac:dyDescent="0.25">
      <c r="A1366">
        <v>1364</v>
      </c>
      <c r="B1366">
        <v>53.347141673570803</v>
      </c>
      <c r="C1366">
        <v>193.36216318070399</v>
      </c>
      <c r="D1366">
        <v>13.5680457299982</v>
      </c>
      <c r="E1366">
        <v>8.2144784601391905</v>
      </c>
      <c r="F1366">
        <v>0.32181663411310102</v>
      </c>
      <c r="G1366">
        <v>0.91759664044477196</v>
      </c>
      <c r="H1366">
        <v>12.367619047619</v>
      </c>
      <c r="I1366">
        <v>4.2777777777777697</v>
      </c>
    </row>
    <row r="1367" spans="1:9" x14ac:dyDescent="0.25">
      <c r="A1367">
        <v>1365</v>
      </c>
      <c r="B1367">
        <v>55.658966716343699</v>
      </c>
      <c r="C1367">
        <v>199.023681717713</v>
      </c>
      <c r="D1367">
        <v>13.388986818768901</v>
      </c>
      <c r="E1367">
        <v>3.5214272101240298</v>
      </c>
      <c r="F1367">
        <v>0.33020776307512301</v>
      </c>
      <c r="G1367">
        <v>0.96241074973339802</v>
      </c>
      <c r="H1367">
        <v>11.5004500450045</v>
      </c>
      <c r="I1367">
        <v>2.6427662282562498</v>
      </c>
    </row>
    <row r="1368" spans="1:9" x14ac:dyDescent="0.25">
      <c r="A1368">
        <v>1366</v>
      </c>
      <c r="B1368">
        <v>51.598448312015002</v>
      </c>
      <c r="C1368">
        <v>163.778786159954</v>
      </c>
      <c r="D1368">
        <v>13.089398793341401</v>
      </c>
      <c r="E1368">
        <v>15.970721343035599</v>
      </c>
      <c r="F1368">
        <v>0.33156347310837397</v>
      </c>
      <c r="G1368">
        <v>0.86057720496230905</v>
      </c>
      <c r="H1368">
        <v>10.1654021244309</v>
      </c>
      <c r="I1368">
        <v>6.4106714628297299</v>
      </c>
    </row>
    <row r="1369" spans="1:9" x14ac:dyDescent="0.25">
      <c r="A1369">
        <v>1367</v>
      </c>
      <c r="B1369">
        <v>60.567806963958397</v>
      </c>
      <c r="C1369">
        <v>157.30555185727599</v>
      </c>
      <c r="D1369">
        <v>13.1557263529905</v>
      </c>
      <c r="E1369">
        <v>5.1308501781348204</v>
      </c>
      <c r="F1369">
        <v>0.37673908748291501</v>
      </c>
      <c r="G1369">
        <v>0.93353771036547195</v>
      </c>
      <c r="H1369">
        <v>13.5212981744421</v>
      </c>
      <c r="I1369">
        <v>3.9996783531682198</v>
      </c>
    </row>
    <row r="1370" spans="1:9" x14ac:dyDescent="0.25">
      <c r="A1370">
        <v>1368</v>
      </c>
      <c r="B1370">
        <v>82.465705033853396</v>
      </c>
      <c r="C1370">
        <v>141.38522121843801</v>
      </c>
      <c r="D1370">
        <v>16.359438257081599</v>
      </c>
      <c r="E1370">
        <v>10.3394145142735</v>
      </c>
      <c r="F1370">
        <v>0.49067945130617602</v>
      </c>
      <c r="G1370">
        <v>0.86949277125255697</v>
      </c>
      <c r="H1370">
        <v>8.3516160626836395</v>
      </c>
      <c r="I1370">
        <v>4.6729475100942102</v>
      </c>
    </row>
    <row r="1371" spans="1:9" x14ac:dyDescent="0.25">
      <c r="A1371">
        <v>1369</v>
      </c>
      <c r="B1371">
        <v>56.660327395281598</v>
      </c>
      <c r="C1371">
        <v>122.59815618221199</v>
      </c>
      <c r="D1371">
        <v>12.421324112952</v>
      </c>
      <c r="E1371">
        <v>9.6326573543662697</v>
      </c>
      <c r="F1371">
        <v>0.33499639323417402</v>
      </c>
      <c r="G1371">
        <v>0.89452403117943302</v>
      </c>
      <c r="H1371">
        <v>11.748508098891699</v>
      </c>
      <c r="I1371">
        <v>4.5052493438320198</v>
      </c>
    </row>
    <row r="1372" spans="1:9" x14ac:dyDescent="0.25">
      <c r="A1372">
        <v>1370</v>
      </c>
      <c r="B1372">
        <v>47.541899441340703</v>
      </c>
      <c r="C1372">
        <v>152.07071583514099</v>
      </c>
      <c r="D1372">
        <v>10.340220457723101</v>
      </c>
      <c r="E1372">
        <v>5.74304470981357</v>
      </c>
      <c r="F1372">
        <v>0.29411359420395</v>
      </c>
      <c r="G1372">
        <v>0.919652083259764</v>
      </c>
      <c r="H1372">
        <v>7.3118081180811796</v>
      </c>
      <c r="I1372">
        <v>4.3620478234212099</v>
      </c>
    </row>
    <row r="1373" spans="1:9" x14ac:dyDescent="0.25">
      <c r="A1373">
        <v>1371</v>
      </c>
      <c r="B1373">
        <v>66.171589085072199</v>
      </c>
      <c r="C1373">
        <v>200.59824198552201</v>
      </c>
      <c r="D1373">
        <v>12.827122969342501</v>
      </c>
      <c r="E1373">
        <v>4.9925142527575099</v>
      </c>
      <c r="F1373">
        <v>0.391839030417928</v>
      </c>
      <c r="G1373">
        <v>0.95447609875568895</v>
      </c>
      <c r="H1373">
        <v>4.9493177387914198</v>
      </c>
      <c r="I1373">
        <v>3.3318457124641299</v>
      </c>
    </row>
    <row r="1374" spans="1:9" x14ac:dyDescent="0.25">
      <c r="A1374">
        <v>1372</v>
      </c>
      <c r="B1374">
        <v>59.097492383407499</v>
      </c>
      <c r="C1374">
        <v>194.97475044039899</v>
      </c>
      <c r="D1374">
        <v>10.328077856599201</v>
      </c>
      <c r="E1374">
        <v>17.2349982299522</v>
      </c>
      <c r="F1374">
        <v>0.34778925127653998</v>
      </c>
      <c r="G1374">
        <v>0.90425844827852098</v>
      </c>
      <c r="H1374">
        <v>7.4173228346456597</v>
      </c>
      <c r="I1374">
        <v>7.0318331503841902</v>
      </c>
    </row>
    <row r="1375" spans="1:9" x14ac:dyDescent="0.25">
      <c r="A1375">
        <v>1373</v>
      </c>
      <c r="B1375">
        <v>68.885325971543807</v>
      </c>
      <c r="C1375">
        <v>152.26804835924</v>
      </c>
      <c r="D1375">
        <v>13.634070941132199</v>
      </c>
      <c r="E1375">
        <v>10.0543255708701</v>
      </c>
      <c r="F1375">
        <v>0.408399918263187</v>
      </c>
      <c r="G1375">
        <v>0.91245952152031995</v>
      </c>
      <c r="H1375">
        <v>6.9407744874715203</v>
      </c>
      <c r="I1375">
        <v>4.5337164750957797</v>
      </c>
    </row>
    <row r="1376" spans="1:9" x14ac:dyDescent="0.25">
      <c r="A1376">
        <v>1374</v>
      </c>
      <c r="B1376">
        <v>61.287369640787901</v>
      </c>
      <c r="C1376">
        <v>187.859081419624</v>
      </c>
      <c r="D1376">
        <v>11.4837399446335</v>
      </c>
      <c r="E1376">
        <v>4.34296959785003</v>
      </c>
      <c r="F1376">
        <v>0.333598706181921</v>
      </c>
      <c r="G1376">
        <v>0.95161633535948997</v>
      </c>
      <c r="H1376">
        <v>10.171066525871099</v>
      </c>
      <c r="I1376">
        <v>2.6376776090151801</v>
      </c>
    </row>
    <row r="1377" spans="1:9" x14ac:dyDescent="0.25">
      <c r="A1377">
        <v>1375</v>
      </c>
      <c r="B1377">
        <v>63.606785317018897</v>
      </c>
      <c r="C1377">
        <v>152.058370750481</v>
      </c>
      <c r="D1377">
        <v>13.0266475672158</v>
      </c>
      <c r="E1377">
        <v>7.73775132383581</v>
      </c>
      <c r="F1377">
        <v>0.338165570254155</v>
      </c>
      <c r="G1377">
        <v>0.90470313126153701</v>
      </c>
      <c r="H1377">
        <v>14.795454545454501</v>
      </c>
      <c r="I1377">
        <v>4.6765498652291102</v>
      </c>
    </row>
    <row r="1378" spans="1:9" x14ac:dyDescent="0.25">
      <c r="A1378">
        <v>1376</v>
      </c>
      <c r="B1378">
        <v>59.0688320663441</v>
      </c>
      <c r="C1378">
        <v>178.193761654517</v>
      </c>
      <c r="D1378">
        <v>12.2635295250036</v>
      </c>
      <c r="E1378">
        <v>4.0405540924410799</v>
      </c>
      <c r="F1378">
        <v>0.36635706160026299</v>
      </c>
      <c r="G1378">
        <v>0.94732058576696099</v>
      </c>
      <c r="H1378">
        <v>4.8118586088939503</v>
      </c>
      <c r="I1378">
        <v>3.3001293661060802</v>
      </c>
    </row>
    <row r="1379" spans="1:9" x14ac:dyDescent="0.25">
      <c r="A1379">
        <v>1377</v>
      </c>
      <c r="B1379">
        <v>66.589358010410606</v>
      </c>
      <c r="C1379">
        <v>162.957859746944</v>
      </c>
      <c r="D1379">
        <v>18.533830137473299</v>
      </c>
      <c r="E1379">
        <v>3.21084171063135</v>
      </c>
      <c r="F1379">
        <v>0.396241367526044</v>
      </c>
      <c r="G1379">
        <v>0.95496940807530895</v>
      </c>
      <c r="H1379">
        <v>6.7346938775510203</v>
      </c>
      <c r="I1379">
        <v>2.6990262614340499</v>
      </c>
    </row>
    <row r="1380" spans="1:9" x14ac:dyDescent="0.25">
      <c r="A1380">
        <v>1378</v>
      </c>
      <c r="B1380">
        <v>50.005427408412402</v>
      </c>
      <c r="C1380">
        <v>183.910776361529</v>
      </c>
      <c r="D1380">
        <v>10.048411420767099</v>
      </c>
      <c r="E1380">
        <v>19.1276776699974</v>
      </c>
      <c r="F1380">
        <v>0.30403584966145902</v>
      </c>
      <c r="G1380">
        <v>0.87444485430160401</v>
      </c>
      <c r="H1380">
        <v>7.1612620508326001</v>
      </c>
      <c r="I1380">
        <v>3.8063725490196001</v>
      </c>
    </row>
    <row r="1381" spans="1:9" x14ac:dyDescent="0.25">
      <c r="A1381">
        <v>1379</v>
      </c>
      <c r="B1381">
        <v>47.697957499484197</v>
      </c>
      <c r="C1381">
        <v>147.56167775885999</v>
      </c>
      <c r="D1381">
        <v>10.6588586029368</v>
      </c>
      <c r="E1381">
        <v>11.7449727538581</v>
      </c>
      <c r="F1381">
        <v>0.31199576275427998</v>
      </c>
      <c r="G1381">
        <v>0.88765921406855797</v>
      </c>
      <c r="H1381">
        <v>7.0594135802469102</v>
      </c>
      <c r="I1381">
        <v>4.7038355081059704</v>
      </c>
    </row>
    <row r="1382" spans="1:9" x14ac:dyDescent="0.25">
      <c r="A1382">
        <v>1380</v>
      </c>
      <c r="B1382">
        <v>67.924233661075704</v>
      </c>
      <c r="C1382">
        <v>189.47699584348501</v>
      </c>
      <c r="D1382">
        <v>11.108619681917199</v>
      </c>
      <c r="E1382">
        <v>7.4449925631834102</v>
      </c>
      <c r="F1382">
        <v>0.43544057226252098</v>
      </c>
      <c r="G1382">
        <v>0.928896197149783</v>
      </c>
      <c r="H1382">
        <v>10.5100965759438</v>
      </c>
      <c r="I1382">
        <v>3.9161911554921498</v>
      </c>
    </row>
    <row r="1383" spans="1:9" x14ac:dyDescent="0.25">
      <c r="A1383">
        <v>1381</v>
      </c>
      <c r="B1383">
        <v>61.864641555285502</v>
      </c>
      <c r="C1383">
        <v>180.86097794822601</v>
      </c>
      <c r="D1383">
        <v>9.5502966733138503</v>
      </c>
      <c r="E1383">
        <v>11.803717575923599</v>
      </c>
      <c r="F1383">
        <v>0.37779668488743701</v>
      </c>
      <c r="G1383">
        <v>0.85430776658009699</v>
      </c>
      <c r="H1383">
        <v>10.2140410958904</v>
      </c>
      <c r="I1383">
        <v>7.5665914221218902</v>
      </c>
    </row>
    <row r="1384" spans="1:9" x14ac:dyDescent="0.25">
      <c r="A1384">
        <v>1382</v>
      </c>
      <c r="B1384">
        <v>75.603298350824502</v>
      </c>
      <c r="C1384">
        <v>140.849273323956</v>
      </c>
      <c r="D1384">
        <v>12.647073767397799</v>
      </c>
      <c r="E1384">
        <v>8.45600404414437</v>
      </c>
      <c r="F1384">
        <v>0.455018285436464</v>
      </c>
      <c r="G1384">
        <v>0.839916840075149</v>
      </c>
      <c r="H1384">
        <v>11.9638554216867</v>
      </c>
      <c r="I1384">
        <v>3.9132616487455198</v>
      </c>
    </row>
    <row r="1385" spans="1:9" x14ac:dyDescent="0.25">
      <c r="A1385">
        <v>1383</v>
      </c>
      <c r="B1385">
        <v>85.159910822861704</v>
      </c>
      <c r="C1385">
        <v>151.76987179487099</v>
      </c>
      <c r="D1385">
        <v>12.172643632831299</v>
      </c>
      <c r="E1385">
        <v>15.4080894499085</v>
      </c>
      <c r="F1385">
        <v>0.51593929187833798</v>
      </c>
      <c r="G1385">
        <v>0.73896091480690795</v>
      </c>
      <c r="H1385">
        <v>9.3895685769478394</v>
      </c>
      <c r="I1385">
        <v>11.692748091603001</v>
      </c>
    </row>
    <row r="1386" spans="1:9" x14ac:dyDescent="0.25">
      <c r="A1386">
        <v>1384</v>
      </c>
      <c r="B1386">
        <v>70.169717138103096</v>
      </c>
      <c r="C1386">
        <v>163.07153660012099</v>
      </c>
      <c r="D1386">
        <v>10.8239551900118</v>
      </c>
      <c r="E1386">
        <v>5.2136327646255696</v>
      </c>
      <c r="F1386">
        <v>0.48824023484643803</v>
      </c>
      <c r="G1386">
        <v>0.926482548305117</v>
      </c>
      <c r="H1386">
        <v>5.2378121284185397</v>
      </c>
      <c r="I1386">
        <v>3.18086883876357</v>
      </c>
    </row>
    <row r="1387" spans="1:9" x14ac:dyDescent="0.25">
      <c r="A1387">
        <v>1385</v>
      </c>
      <c r="B1387">
        <v>50.845101449275298</v>
      </c>
      <c r="C1387">
        <v>175.95641931684301</v>
      </c>
      <c r="D1387">
        <v>10.0477875885435</v>
      </c>
      <c r="E1387">
        <v>5.72383330626465</v>
      </c>
      <c r="F1387">
        <v>0.39006820283920901</v>
      </c>
      <c r="G1387">
        <v>0.93882976835565302</v>
      </c>
      <c r="H1387">
        <v>5.7543774319066099</v>
      </c>
      <c r="I1387">
        <v>3.4810654685494198</v>
      </c>
    </row>
    <row r="1388" spans="1:9" x14ac:dyDescent="0.25">
      <c r="A1388">
        <v>1386</v>
      </c>
      <c r="B1388">
        <v>70.577143619149197</v>
      </c>
      <c r="C1388">
        <v>150.439839886979</v>
      </c>
      <c r="D1388">
        <v>10.9756493341373</v>
      </c>
      <c r="E1388">
        <v>5.4046387363783399</v>
      </c>
      <c r="F1388">
        <v>0.50829290169508801</v>
      </c>
      <c r="G1388">
        <v>0.93870396969030101</v>
      </c>
      <c r="H1388">
        <v>4.6893776824034301</v>
      </c>
      <c r="I1388">
        <v>3.4560357675111701</v>
      </c>
    </row>
    <row r="1389" spans="1:9" x14ac:dyDescent="0.25">
      <c r="A1389">
        <v>1387</v>
      </c>
      <c r="B1389">
        <v>67.342949457650505</v>
      </c>
      <c r="C1389">
        <v>140.30511316010001</v>
      </c>
      <c r="D1389">
        <v>16.264718003111199</v>
      </c>
      <c r="E1389">
        <v>10.485919941715901</v>
      </c>
      <c r="F1389">
        <v>0.47115574652541298</v>
      </c>
      <c r="G1389">
        <v>0.86403670223308404</v>
      </c>
      <c r="H1389">
        <v>6.6528013582342904</v>
      </c>
      <c r="I1389">
        <v>6.0786009778111998</v>
      </c>
    </row>
    <row r="1390" spans="1:9" x14ac:dyDescent="0.25">
      <c r="A1390">
        <v>1388</v>
      </c>
      <c r="B1390">
        <v>92.232006773920403</v>
      </c>
      <c r="C1390">
        <v>165.39370249728501</v>
      </c>
      <c r="D1390">
        <v>11.7698228538839</v>
      </c>
      <c r="E1390">
        <v>6.5229107191693396</v>
      </c>
      <c r="F1390">
        <v>0.52620651817675002</v>
      </c>
      <c r="G1390">
        <v>0.90107768889009698</v>
      </c>
      <c r="H1390">
        <v>7.8170128585558798</v>
      </c>
      <c r="I1390">
        <v>4.8056253139125999</v>
      </c>
    </row>
    <row r="1391" spans="1:9" x14ac:dyDescent="0.25">
      <c r="A1391">
        <v>1389</v>
      </c>
      <c r="B1391">
        <v>71.891640866873004</v>
      </c>
      <c r="C1391">
        <v>188.10376282782201</v>
      </c>
      <c r="D1391">
        <v>13.2712132227438</v>
      </c>
      <c r="E1391">
        <v>6.2704576450345497</v>
      </c>
      <c r="F1391">
        <v>0.43622716783911503</v>
      </c>
      <c r="G1391">
        <v>0.94123603420709401</v>
      </c>
      <c r="H1391">
        <v>15.192953020134199</v>
      </c>
      <c r="I1391">
        <v>2.9434752267969202</v>
      </c>
    </row>
    <row r="1392" spans="1:9" x14ac:dyDescent="0.25">
      <c r="A1392">
        <v>1390</v>
      </c>
      <c r="B1392">
        <v>78.490131578947299</v>
      </c>
      <c r="C1392">
        <v>175.65074211502699</v>
      </c>
      <c r="D1392">
        <v>15.6940286157892</v>
      </c>
      <c r="E1392">
        <v>4.2195987207223897</v>
      </c>
      <c r="F1392">
        <v>0.48040069957190801</v>
      </c>
      <c r="G1392">
        <v>0.94398249209527196</v>
      </c>
      <c r="H1392">
        <v>9.0538971807628492</v>
      </c>
      <c r="I1392">
        <v>2.7473290598290498</v>
      </c>
    </row>
    <row r="1393" spans="1:9" x14ac:dyDescent="0.25">
      <c r="A1393">
        <v>1391</v>
      </c>
      <c r="B1393">
        <v>66.906096897114793</v>
      </c>
      <c r="C1393">
        <v>199.16120826708999</v>
      </c>
      <c r="D1393">
        <v>13.6824015430069</v>
      </c>
      <c r="E1393">
        <v>5.7439334807280398</v>
      </c>
      <c r="F1393">
        <v>0.40017325811635701</v>
      </c>
      <c r="G1393">
        <v>0.96085003763740695</v>
      </c>
      <c r="H1393">
        <v>7.8572695035460898</v>
      </c>
      <c r="I1393">
        <v>2.9391602399314398</v>
      </c>
    </row>
    <row r="1394" spans="1:9" x14ac:dyDescent="0.25">
      <c r="A1394">
        <v>1392</v>
      </c>
      <c r="B1394">
        <v>57.138732959101802</v>
      </c>
      <c r="C1394">
        <v>195.54663721158499</v>
      </c>
      <c r="D1394">
        <v>12.3892301057301</v>
      </c>
      <c r="E1394">
        <v>5.6823033327939196</v>
      </c>
      <c r="F1394">
        <v>0.40202990236748098</v>
      </c>
      <c r="G1394">
        <v>0.94188748440021197</v>
      </c>
      <c r="H1394">
        <v>6.7289308176100597</v>
      </c>
      <c r="I1394">
        <v>3.6317016317016302</v>
      </c>
    </row>
    <row r="1395" spans="1:9" x14ac:dyDescent="0.25">
      <c r="A1395">
        <v>1393</v>
      </c>
      <c r="B1395">
        <v>92.152673063742199</v>
      </c>
      <c r="C1395">
        <v>180.76692015209099</v>
      </c>
      <c r="D1395">
        <v>12.657526729832099</v>
      </c>
      <c r="E1395">
        <v>5.0267770462505803</v>
      </c>
      <c r="F1395">
        <v>0.54622263015227501</v>
      </c>
      <c r="G1395">
        <v>0.93480410246674805</v>
      </c>
      <c r="H1395">
        <v>6.0657894736842097</v>
      </c>
      <c r="I1395">
        <v>3.1074514038876799</v>
      </c>
    </row>
    <row r="1396" spans="1:9" x14ac:dyDescent="0.25">
      <c r="A1396">
        <v>1394</v>
      </c>
      <c r="B1396">
        <v>104.85602094240799</v>
      </c>
      <c r="C1396">
        <v>174.93298535106899</v>
      </c>
      <c r="D1396">
        <v>17.9094494605115</v>
      </c>
      <c r="E1396">
        <v>4.20383423652952</v>
      </c>
      <c r="F1396">
        <v>0.60130593785975195</v>
      </c>
      <c r="G1396">
        <v>0.95145891937463001</v>
      </c>
      <c r="H1396">
        <v>6.9804241435562799</v>
      </c>
      <c r="I1396">
        <v>3.1146572104018899</v>
      </c>
    </row>
    <row r="1397" spans="1:9" x14ac:dyDescent="0.25">
      <c r="A1397">
        <v>1395</v>
      </c>
      <c r="B1397">
        <v>96.159620703279302</v>
      </c>
      <c r="C1397">
        <v>167.40987470537101</v>
      </c>
      <c r="D1397">
        <v>9.9544103668191806</v>
      </c>
      <c r="E1397">
        <v>6.2240531895319098</v>
      </c>
      <c r="F1397">
        <v>0.55135566427823601</v>
      </c>
      <c r="G1397">
        <v>0.92965824810681896</v>
      </c>
      <c r="H1397">
        <v>7.5581395348837201</v>
      </c>
      <c r="I1397">
        <v>4.4763358778625904</v>
      </c>
    </row>
    <row r="1398" spans="1:9" x14ac:dyDescent="0.25">
      <c r="A1398">
        <v>1396</v>
      </c>
      <c r="B1398">
        <v>116.18305855599699</v>
      </c>
      <c r="C1398">
        <v>159.03840970350399</v>
      </c>
      <c r="D1398">
        <v>14.3449157875217</v>
      </c>
      <c r="E1398">
        <v>1.6811432343144901</v>
      </c>
      <c r="F1398">
        <v>0.63525472746912603</v>
      </c>
      <c r="G1398">
        <v>0.97689547984433001</v>
      </c>
      <c r="H1398">
        <v>10.2977207977207</v>
      </c>
      <c r="I1398">
        <v>2.1683060109289598</v>
      </c>
    </row>
    <row r="1399" spans="1:9" x14ac:dyDescent="0.25">
      <c r="A1399">
        <v>1397</v>
      </c>
      <c r="B1399">
        <v>126.55599772598001</v>
      </c>
      <c r="C1399">
        <v>170.73599348534199</v>
      </c>
      <c r="D1399">
        <v>17.065639825768901</v>
      </c>
      <c r="E1399">
        <v>9.1785673503995504</v>
      </c>
      <c r="F1399">
        <v>0.69125831735175203</v>
      </c>
      <c r="G1399">
        <v>0.93065835784289197</v>
      </c>
      <c r="H1399">
        <v>10.837583892617401</v>
      </c>
      <c r="I1399">
        <v>4.1631858407079596</v>
      </c>
    </row>
    <row r="1400" spans="1:9" x14ac:dyDescent="0.25">
      <c r="A1400">
        <v>1398</v>
      </c>
      <c r="B1400">
        <v>89.300107181136099</v>
      </c>
      <c r="C1400">
        <v>210.01185021330301</v>
      </c>
      <c r="D1400">
        <v>30.687617557756798</v>
      </c>
      <c r="E1400">
        <v>2.4094966439291201</v>
      </c>
      <c r="F1400">
        <v>0.48760285738260001</v>
      </c>
      <c r="G1400">
        <v>0.97112633127643</v>
      </c>
      <c r="H1400">
        <v>23.332552693208399</v>
      </c>
      <c r="I1400">
        <v>2.34946236559139</v>
      </c>
    </row>
    <row r="1401" spans="1:9" x14ac:dyDescent="0.25">
      <c r="A1401">
        <v>1399</v>
      </c>
      <c r="B1401">
        <v>178.338442920532</v>
      </c>
      <c r="C1401">
        <v>168.21906657018801</v>
      </c>
      <c r="D1401">
        <v>21.853005996267001</v>
      </c>
      <c r="E1401">
        <v>12.7067397705939</v>
      </c>
      <c r="F1401">
        <v>0.89407814652310302</v>
      </c>
      <c r="G1401">
        <v>0.91517864354780598</v>
      </c>
      <c r="H1401">
        <v>6.2158859470468402</v>
      </c>
      <c r="I1401">
        <v>3.7747502270663</v>
      </c>
    </row>
    <row r="1402" spans="1:9" x14ac:dyDescent="0.25">
      <c r="A1402">
        <v>1400</v>
      </c>
      <c r="B1402">
        <v>112.686244979919</v>
      </c>
      <c r="C1402">
        <v>174.202577660277</v>
      </c>
      <c r="D1402">
        <v>15.037918991222501</v>
      </c>
      <c r="E1402">
        <v>8.0727815332444699</v>
      </c>
      <c r="F1402">
        <v>0.61218795819744198</v>
      </c>
      <c r="G1402">
        <v>0.91257128435302703</v>
      </c>
      <c r="H1402">
        <v>11.359838274932599</v>
      </c>
      <c r="I1402">
        <v>5.7524922653832897</v>
      </c>
    </row>
    <row r="1403" spans="1:9" x14ac:dyDescent="0.25">
      <c r="A1403">
        <v>1401</v>
      </c>
      <c r="B1403">
        <v>106.203071672354</v>
      </c>
      <c r="C1403">
        <v>206.86164149330199</v>
      </c>
      <c r="D1403">
        <v>14.9796126794246</v>
      </c>
      <c r="E1403">
        <v>3.8180820611314701</v>
      </c>
      <c r="F1403">
        <v>0.57071242876362005</v>
      </c>
      <c r="G1403">
        <v>0.96225435001165005</v>
      </c>
      <c r="H1403">
        <v>13.7025547445255</v>
      </c>
      <c r="I1403">
        <v>2.8908565233104402</v>
      </c>
    </row>
    <row r="1404" spans="1:9" x14ac:dyDescent="0.25">
      <c r="A1404">
        <v>1402</v>
      </c>
      <c r="B1404">
        <v>191.70984769816499</v>
      </c>
      <c r="C1404">
        <v>187.26183844011101</v>
      </c>
      <c r="D1404">
        <v>10.7243544842815</v>
      </c>
      <c r="E1404">
        <v>27.134678404351899</v>
      </c>
      <c r="F1404">
        <v>0.93103660014340395</v>
      </c>
      <c r="G1404">
        <v>0.89396243008539999</v>
      </c>
      <c r="H1404">
        <v>3.3637729047762002</v>
      </c>
      <c r="I1404">
        <v>5.5340599455040804</v>
      </c>
    </row>
    <row r="1405" spans="1:9" x14ac:dyDescent="0.25">
      <c r="A1405">
        <v>1403</v>
      </c>
      <c r="B1405">
        <v>125.43635156077001</v>
      </c>
      <c r="C1405">
        <v>153.31356707316999</v>
      </c>
      <c r="D1405">
        <v>20.623065119853699</v>
      </c>
      <c r="E1405">
        <v>7.3567829218290601</v>
      </c>
      <c r="F1405">
        <v>0.80562547988961097</v>
      </c>
      <c r="G1405">
        <v>0.90889817870649803</v>
      </c>
      <c r="H1405">
        <v>8.5089988751406</v>
      </c>
      <c r="I1405">
        <v>4.4616292798110901</v>
      </c>
    </row>
    <row r="1406" spans="1:9" x14ac:dyDescent="0.25">
      <c r="A1406">
        <v>1404</v>
      </c>
      <c r="B1406">
        <v>133.67766647024101</v>
      </c>
      <c r="C1406">
        <v>154.66066066066</v>
      </c>
      <c r="D1406">
        <v>16.4877176757103</v>
      </c>
      <c r="E1406">
        <v>11.8318521762509</v>
      </c>
      <c r="F1406">
        <v>0.83155640462203595</v>
      </c>
      <c r="G1406">
        <v>0.88214299601552104</v>
      </c>
      <c r="H1406">
        <v>7.5115115115115101</v>
      </c>
      <c r="I1406">
        <v>6.6785375118708403</v>
      </c>
    </row>
    <row r="1407" spans="1:9" x14ac:dyDescent="0.25">
      <c r="A1407">
        <v>1405</v>
      </c>
      <c r="B1407">
        <v>72.400221729489999</v>
      </c>
      <c r="C1407">
        <v>180.438869884707</v>
      </c>
      <c r="D1407">
        <v>14.331101596658501</v>
      </c>
      <c r="E1407">
        <v>3.4708566527423601</v>
      </c>
      <c r="F1407">
        <v>0.42634358635170699</v>
      </c>
      <c r="G1407">
        <v>0.96539093175579205</v>
      </c>
      <c r="H1407">
        <v>8.9045893719806699</v>
      </c>
      <c r="I1407">
        <v>2.6114775725593602</v>
      </c>
    </row>
    <row r="1408" spans="1:9" x14ac:dyDescent="0.25">
      <c r="A1408">
        <v>1406</v>
      </c>
      <c r="B1408">
        <v>66.055999999999997</v>
      </c>
      <c r="C1408">
        <v>181.921928817451</v>
      </c>
      <c r="D1408">
        <v>12.8409726378383</v>
      </c>
      <c r="E1408">
        <v>8.0491594614757602</v>
      </c>
      <c r="F1408">
        <v>0.38199032084586798</v>
      </c>
      <c r="G1408">
        <v>0.92224126568457998</v>
      </c>
      <c r="H1408">
        <v>9.5103969754253299</v>
      </c>
      <c r="I1408">
        <v>3.1606749816580999</v>
      </c>
    </row>
    <row r="1409" spans="1:9" x14ac:dyDescent="0.25">
      <c r="A1409">
        <v>1407</v>
      </c>
      <c r="B1409">
        <v>48.176366452754998</v>
      </c>
      <c r="C1409">
        <v>87.929099746407402</v>
      </c>
      <c r="D1409">
        <v>10.1396362382627</v>
      </c>
      <c r="E1409">
        <v>6.6537145538170597</v>
      </c>
      <c r="F1409">
        <v>0.30985880521525699</v>
      </c>
      <c r="G1409">
        <v>0.88488582370489099</v>
      </c>
      <c r="H1409">
        <v>8.2543933054393293</v>
      </c>
      <c r="I1409">
        <v>4.0567441860465099</v>
      </c>
    </row>
    <row r="1410" spans="1:9" x14ac:dyDescent="0.25">
      <c r="A1410">
        <v>1408</v>
      </c>
      <c r="B1410">
        <v>60.628290134619199</v>
      </c>
      <c r="C1410">
        <v>144.43368662274401</v>
      </c>
      <c r="D1410">
        <v>16.663099900135801</v>
      </c>
      <c r="E1410">
        <v>10.978865643597</v>
      </c>
      <c r="F1410">
        <v>0.42179286714970199</v>
      </c>
      <c r="G1410">
        <v>0.90877851491752104</v>
      </c>
      <c r="H1410">
        <v>8.1345291479820592</v>
      </c>
      <c r="I1410">
        <v>5.5430690245293697</v>
      </c>
    </row>
    <row r="1411" spans="1:9" x14ac:dyDescent="0.25">
      <c r="A1411">
        <v>1409</v>
      </c>
      <c r="B1411">
        <v>97.036739130434697</v>
      </c>
      <c r="C1411">
        <v>107.596635828427</v>
      </c>
      <c r="D1411">
        <v>21.0195084907525</v>
      </c>
      <c r="E1411">
        <v>6.8772822677644703</v>
      </c>
      <c r="F1411">
        <v>0.66636088146477301</v>
      </c>
      <c r="G1411">
        <v>0.87255705182356402</v>
      </c>
      <c r="H1411">
        <v>8.5430825242718402</v>
      </c>
      <c r="I1411">
        <v>4.4617996604414198</v>
      </c>
    </row>
    <row r="1412" spans="1:9" x14ac:dyDescent="0.25">
      <c r="A1412">
        <v>1410</v>
      </c>
      <c r="B1412">
        <v>77.232889733840295</v>
      </c>
      <c r="C1412">
        <v>157.112113849357</v>
      </c>
      <c r="D1412">
        <v>16.1545414597148</v>
      </c>
      <c r="E1412">
        <v>5.1798205100197503</v>
      </c>
      <c r="F1412">
        <v>0.53087555845311896</v>
      </c>
      <c r="G1412">
        <v>0.93531108116692196</v>
      </c>
      <c r="H1412">
        <v>4.2102628285356696</v>
      </c>
      <c r="I1412">
        <v>3.3436870865688801</v>
      </c>
    </row>
    <row r="1413" spans="1:9" x14ac:dyDescent="0.25">
      <c r="A1413">
        <v>1411</v>
      </c>
      <c r="B1413">
        <v>66.005397793944994</v>
      </c>
      <c r="C1413">
        <v>184.367148241206</v>
      </c>
      <c r="D1413">
        <v>13.6631696571893</v>
      </c>
      <c r="E1413">
        <v>4.1312913435909104</v>
      </c>
      <c r="F1413">
        <v>0.470895516655647</v>
      </c>
      <c r="G1413">
        <v>0.95976934448815698</v>
      </c>
      <c r="H1413">
        <v>6.3037872683319902</v>
      </c>
      <c r="I1413">
        <v>3.2454480964767001</v>
      </c>
    </row>
    <row r="1414" spans="1:9" x14ac:dyDescent="0.25">
      <c r="A1414">
        <v>1412</v>
      </c>
      <c r="B1414">
        <v>73.521789883268397</v>
      </c>
      <c r="C1414">
        <v>174.39296066252501</v>
      </c>
      <c r="D1414">
        <v>16.6750737783156</v>
      </c>
      <c r="E1414">
        <v>9.6032706715256602</v>
      </c>
      <c r="F1414">
        <v>0.52687428668589298</v>
      </c>
      <c r="G1414">
        <v>0.901705746322082</v>
      </c>
      <c r="H1414">
        <v>5.6151665485471298</v>
      </c>
      <c r="I1414">
        <v>4.9057720769610196</v>
      </c>
    </row>
    <row r="1415" spans="1:9" x14ac:dyDescent="0.25">
      <c r="A1415">
        <v>1413</v>
      </c>
      <c r="B1415">
        <v>60.962840466925996</v>
      </c>
      <c r="C1415">
        <v>165.00462174653299</v>
      </c>
      <c r="D1415">
        <v>14.3236621089686</v>
      </c>
      <c r="E1415">
        <v>6.6767624231415903</v>
      </c>
      <c r="F1415">
        <v>0.43185510639198998</v>
      </c>
      <c r="G1415">
        <v>0.89728749793839502</v>
      </c>
      <c r="H1415">
        <v>7.2693935119887101</v>
      </c>
      <c r="I1415">
        <v>5.8792089791555302</v>
      </c>
    </row>
    <row r="1416" spans="1:9" x14ac:dyDescent="0.25">
      <c r="A1416">
        <v>1414</v>
      </c>
      <c r="B1416">
        <v>44.877584933530201</v>
      </c>
      <c r="C1416">
        <v>149.62298159969899</v>
      </c>
      <c r="D1416">
        <v>7.98604579265068</v>
      </c>
      <c r="E1416">
        <v>3.50123667114199</v>
      </c>
      <c r="F1416">
        <v>0.32386898142689602</v>
      </c>
      <c r="G1416">
        <v>0.94512989277889203</v>
      </c>
      <c r="H1416">
        <v>8.6752613240418093</v>
      </c>
      <c r="I1416">
        <v>3.2494375703037099</v>
      </c>
    </row>
    <row r="1417" spans="1:9" x14ac:dyDescent="0.25">
      <c r="A1417">
        <v>1415</v>
      </c>
      <c r="B1417">
        <v>53.290949759119002</v>
      </c>
      <c r="C1417">
        <v>169.19692448932699</v>
      </c>
      <c r="D1417">
        <v>12.463787904953399</v>
      </c>
      <c r="E1417">
        <v>4.8322571253445696</v>
      </c>
      <c r="F1417">
        <v>0.39083710979155201</v>
      </c>
      <c r="G1417">
        <v>0.94961511006538002</v>
      </c>
      <c r="H1417">
        <v>7.8828606658446301</v>
      </c>
      <c r="I1417">
        <v>3.03609106052193</v>
      </c>
    </row>
    <row r="1418" spans="1:9" x14ac:dyDescent="0.25">
      <c r="A1418">
        <v>1416</v>
      </c>
      <c r="B1418">
        <v>57.373796791443802</v>
      </c>
      <c r="C1418">
        <v>136.167246937459</v>
      </c>
      <c r="D1418">
        <v>14.6224935273339</v>
      </c>
      <c r="E1418">
        <v>7.2732969537868097</v>
      </c>
      <c r="F1418">
        <v>0.41924204046200703</v>
      </c>
      <c r="G1418">
        <v>0.87596304114603596</v>
      </c>
      <c r="H1418">
        <v>7.3709356337093501</v>
      </c>
      <c r="I1418">
        <v>4.3809148264984197</v>
      </c>
    </row>
    <row r="1419" spans="1:9" x14ac:dyDescent="0.25">
      <c r="A1419">
        <v>1417</v>
      </c>
      <c r="B1419">
        <v>83.587951160606394</v>
      </c>
      <c r="C1419">
        <v>173.57535387177299</v>
      </c>
      <c r="D1419">
        <v>10.0126285348891</v>
      </c>
      <c r="E1419">
        <v>3.98525910747456</v>
      </c>
      <c r="F1419">
        <v>0.45473749629743598</v>
      </c>
      <c r="G1419">
        <v>0.93206166600653195</v>
      </c>
      <c r="H1419">
        <v>5.8364434687156903</v>
      </c>
      <c r="I1419">
        <v>2.7526028755577499</v>
      </c>
    </row>
    <row r="1420" spans="1:9" x14ac:dyDescent="0.25">
      <c r="A1420">
        <v>1418</v>
      </c>
      <c r="B1420">
        <v>44.768358602504897</v>
      </c>
      <c r="C1420">
        <v>183.50315599639299</v>
      </c>
      <c r="D1420">
        <v>10.435361552923</v>
      </c>
      <c r="E1420">
        <v>4.8114342839075697</v>
      </c>
      <c r="F1420">
        <v>0.389830102549312</v>
      </c>
      <c r="G1420">
        <v>0.96220512817430703</v>
      </c>
      <c r="H1420">
        <v>5.9328512396694197</v>
      </c>
      <c r="I1420">
        <v>2.9530968129885702</v>
      </c>
    </row>
    <row r="1421" spans="1:9" x14ac:dyDescent="0.25">
      <c r="A1421">
        <v>1419</v>
      </c>
      <c r="B1421">
        <v>42.666367873789802</v>
      </c>
      <c r="C1421">
        <v>153.40701030927801</v>
      </c>
      <c r="D1421">
        <v>9.8726846150512007</v>
      </c>
      <c r="E1421">
        <v>8.2485266202754008</v>
      </c>
      <c r="F1421">
        <v>0.39060775335894998</v>
      </c>
      <c r="G1421">
        <v>0.91271934630615803</v>
      </c>
      <c r="H1421">
        <v>4.8962446767324801</v>
      </c>
      <c r="I1421">
        <v>4.4644549763033101</v>
      </c>
    </row>
    <row r="1422" spans="1:9" x14ac:dyDescent="0.25">
      <c r="A1422">
        <v>1420</v>
      </c>
      <c r="B1422">
        <v>44.018593563766302</v>
      </c>
      <c r="C1422">
        <v>171.759083644112</v>
      </c>
      <c r="D1422">
        <v>8.0887294815091906</v>
      </c>
      <c r="E1422">
        <v>6.25102900954231</v>
      </c>
      <c r="F1422">
        <v>0.27709569036644699</v>
      </c>
      <c r="G1422">
        <v>0.90197224807229903</v>
      </c>
      <c r="H1422">
        <v>13.809608540925201</v>
      </c>
      <c r="I1422">
        <v>3.6619289340101502</v>
      </c>
    </row>
    <row r="1423" spans="1:9" x14ac:dyDescent="0.25">
      <c r="A1423">
        <v>1421</v>
      </c>
      <c r="B1423">
        <v>70.307453416149002</v>
      </c>
      <c r="C1423">
        <v>150.44602008073699</v>
      </c>
      <c r="D1423">
        <v>17.2095968561059</v>
      </c>
      <c r="E1423">
        <v>6.5014796073178998</v>
      </c>
      <c r="F1423">
        <v>0.39722691960710299</v>
      </c>
      <c r="G1423">
        <v>0.90934003759902005</v>
      </c>
      <c r="H1423">
        <v>12.40875</v>
      </c>
      <c r="I1423">
        <v>3.8164170826400401</v>
      </c>
    </row>
    <row r="1424" spans="1:9" x14ac:dyDescent="0.25">
      <c r="A1424">
        <v>1422</v>
      </c>
      <c r="B1424">
        <v>107.679584498601</v>
      </c>
      <c r="C1424">
        <v>191.481705426356</v>
      </c>
      <c r="D1424">
        <v>15.9674687611025</v>
      </c>
      <c r="E1424">
        <v>6.4773228899139399</v>
      </c>
      <c r="F1424">
        <v>0.57892877924483099</v>
      </c>
      <c r="G1424">
        <v>0.93953432823440197</v>
      </c>
      <c r="H1424">
        <v>12.118823529411699</v>
      </c>
      <c r="I1424">
        <v>3.2039170506912402</v>
      </c>
    </row>
    <row r="1425" spans="1:9" x14ac:dyDescent="0.25">
      <c r="A1425">
        <v>1423</v>
      </c>
      <c r="B1425">
        <v>75.478719534376097</v>
      </c>
      <c r="C1425">
        <v>160.60468750000001</v>
      </c>
      <c r="D1425">
        <v>12.7309512922221</v>
      </c>
      <c r="E1425">
        <v>8.6122505019978295</v>
      </c>
      <c r="F1425">
        <v>0.42572539760459599</v>
      </c>
      <c r="G1425">
        <v>0.91870525820424498</v>
      </c>
      <c r="H1425">
        <v>15.136040609137</v>
      </c>
      <c r="I1425">
        <v>4.7268408551068797</v>
      </c>
    </row>
    <row r="1426" spans="1:9" x14ac:dyDescent="0.25">
      <c r="A1426">
        <v>1424</v>
      </c>
      <c r="B1426">
        <v>57.059438896814001</v>
      </c>
      <c r="C1426">
        <v>153.10917838637999</v>
      </c>
      <c r="D1426">
        <v>13.046837059976101</v>
      </c>
      <c r="E1426">
        <v>3.7150273507915998</v>
      </c>
      <c r="F1426">
        <v>0.33990168162844098</v>
      </c>
      <c r="G1426">
        <v>0.95484562631925396</v>
      </c>
      <c r="H1426">
        <v>10.8953974895397</v>
      </c>
      <c r="I1426">
        <v>3.1423039690222598</v>
      </c>
    </row>
    <row r="1427" spans="1:9" x14ac:dyDescent="0.25">
      <c r="A1427">
        <v>1425</v>
      </c>
      <c r="B1427">
        <v>69.420696652012097</v>
      </c>
      <c r="C1427">
        <v>168.35170146945001</v>
      </c>
      <c r="D1427">
        <v>16.517713239052799</v>
      </c>
      <c r="E1427">
        <v>5.1968083009883399</v>
      </c>
      <c r="F1427">
        <v>0.409808455674742</v>
      </c>
      <c r="G1427">
        <v>0.92451467213858896</v>
      </c>
      <c r="H1427">
        <v>12.200868621064</v>
      </c>
      <c r="I1427">
        <v>3.83318544809228</v>
      </c>
    </row>
    <row r="1428" spans="1:9" x14ac:dyDescent="0.25">
      <c r="A1428">
        <v>1426</v>
      </c>
      <c r="B1428">
        <v>57.820974576271098</v>
      </c>
      <c r="C1428">
        <v>155.506292134831</v>
      </c>
      <c r="D1428">
        <v>14.5615200151596</v>
      </c>
      <c r="E1428">
        <v>7.5709130528611297</v>
      </c>
      <c r="F1428">
        <v>0.32565268636364703</v>
      </c>
      <c r="G1428">
        <v>0.84847681075752401</v>
      </c>
      <c r="H1428">
        <v>18.262518968133499</v>
      </c>
      <c r="I1428">
        <v>4.3440395305744204</v>
      </c>
    </row>
    <row r="1429" spans="1:9" x14ac:dyDescent="0.25">
      <c r="A1429">
        <v>1427</v>
      </c>
      <c r="B1429">
        <v>49.481295796374802</v>
      </c>
      <c r="C1429">
        <v>181.25288291954899</v>
      </c>
      <c r="D1429">
        <v>15.0085634746548</v>
      </c>
      <c r="E1429">
        <v>5.1118891248109302</v>
      </c>
      <c r="F1429">
        <v>0.32122482044928702</v>
      </c>
      <c r="G1429">
        <v>0.93704859493689496</v>
      </c>
      <c r="H1429">
        <v>14.5502958579881</v>
      </c>
      <c r="I1429">
        <v>3.1394360757049</v>
      </c>
    </row>
    <row r="1430" spans="1:9" x14ac:dyDescent="0.25">
      <c r="A1430">
        <v>1428</v>
      </c>
      <c r="B1430">
        <v>123.183238636363</v>
      </c>
      <c r="C1430">
        <v>197.10124049619799</v>
      </c>
      <c r="D1430">
        <v>23.4806908769032</v>
      </c>
      <c r="E1430">
        <v>7.5390244208035098</v>
      </c>
      <c r="F1430">
        <v>0.56672862685651304</v>
      </c>
      <c r="G1430">
        <v>0.94081341174181099</v>
      </c>
      <c r="H1430">
        <v>13.1257035647279</v>
      </c>
      <c r="I1430">
        <v>3.5338491295938099</v>
      </c>
    </row>
    <row r="1431" spans="1:9" x14ac:dyDescent="0.25">
      <c r="A1431">
        <v>1429</v>
      </c>
      <c r="B1431">
        <v>92.101307189542396</v>
      </c>
      <c r="C1431">
        <v>165.96960137654099</v>
      </c>
      <c r="D1431">
        <v>15.6837890868667</v>
      </c>
      <c r="E1431">
        <v>11.908199402272199</v>
      </c>
      <c r="F1431">
        <v>0.43281665197492802</v>
      </c>
      <c r="G1431">
        <v>0.88585845292198495</v>
      </c>
      <c r="H1431">
        <v>14.606625258799101</v>
      </c>
      <c r="I1431">
        <v>4.7809397749834499</v>
      </c>
    </row>
    <row r="1432" spans="1:9" x14ac:dyDescent="0.25">
      <c r="A1432">
        <v>1430</v>
      </c>
      <c r="B1432">
        <v>70.572387624051302</v>
      </c>
      <c r="C1432">
        <v>175.61400799418601</v>
      </c>
      <c r="D1432">
        <v>15.520926760479</v>
      </c>
      <c r="E1432">
        <v>6.79150487848392</v>
      </c>
      <c r="F1432">
        <v>0.41202216960919802</v>
      </c>
      <c r="G1432">
        <v>0.92071031469583398</v>
      </c>
      <c r="H1432">
        <v>14.5549348230912</v>
      </c>
      <c r="I1432">
        <v>3.3728593668915399</v>
      </c>
    </row>
    <row r="1433" spans="1:9" x14ac:dyDescent="0.25">
      <c r="A1433">
        <v>1431</v>
      </c>
      <c r="B1433">
        <v>63.524594078318998</v>
      </c>
      <c r="C1433">
        <v>138.161517059598</v>
      </c>
      <c r="D1433">
        <v>15.337359320588</v>
      </c>
      <c r="E1433">
        <v>8.9609789015218198</v>
      </c>
      <c r="F1433">
        <v>0.37383953800436098</v>
      </c>
      <c r="G1433">
        <v>0.80397744726097298</v>
      </c>
      <c r="H1433">
        <v>13.1585760517799</v>
      </c>
      <c r="I1433">
        <v>3.3213230950974602</v>
      </c>
    </row>
    <row r="1434" spans="1:9" x14ac:dyDescent="0.25">
      <c r="A1434">
        <v>1432</v>
      </c>
      <c r="B1434">
        <v>49.682475272635003</v>
      </c>
      <c r="C1434">
        <v>149.50507491541799</v>
      </c>
      <c r="D1434">
        <v>10.2160339413382</v>
      </c>
      <c r="E1434">
        <v>13.09813863586</v>
      </c>
      <c r="F1434">
        <v>0.29985535620693299</v>
      </c>
      <c r="G1434">
        <v>0.86678809201644302</v>
      </c>
      <c r="H1434">
        <v>13.8577939835916</v>
      </c>
      <c r="I1434">
        <v>7.92388582874311</v>
      </c>
    </row>
    <row r="1435" spans="1:9" x14ac:dyDescent="0.25">
      <c r="A1435">
        <v>1433</v>
      </c>
      <c r="B1435">
        <v>98.712303760496496</v>
      </c>
      <c r="C1435">
        <v>152.03710812539899</v>
      </c>
      <c r="D1435">
        <v>15.3249254139266</v>
      </c>
      <c r="E1435">
        <v>20.685003851664899</v>
      </c>
      <c r="F1435">
        <v>0.55337201377108902</v>
      </c>
      <c r="G1435">
        <v>0.79040480759097898</v>
      </c>
      <c r="H1435">
        <v>11.2094017094017</v>
      </c>
      <c r="I1435">
        <v>10.161198288159699</v>
      </c>
    </row>
    <row r="1436" spans="1:9" x14ac:dyDescent="0.25">
      <c r="A1436">
        <v>1434</v>
      </c>
      <c r="B1436">
        <v>56.247970479704797</v>
      </c>
      <c r="C1436">
        <v>208.55959302325499</v>
      </c>
      <c r="D1436">
        <v>13.7056209526072</v>
      </c>
      <c r="E1436">
        <v>7.3667316696948202</v>
      </c>
      <c r="F1436">
        <v>0.34631719415948597</v>
      </c>
      <c r="G1436">
        <v>0.96498934376190904</v>
      </c>
      <c r="H1436">
        <v>15.887356321839</v>
      </c>
      <c r="I1436">
        <v>2.7231308411214901</v>
      </c>
    </row>
    <row r="1437" spans="1:9" x14ac:dyDescent="0.25">
      <c r="A1437">
        <v>1435</v>
      </c>
      <c r="B1437">
        <v>46.019670814933697</v>
      </c>
      <c r="C1437">
        <v>173.54755688175999</v>
      </c>
      <c r="D1437">
        <v>15.0633619086575</v>
      </c>
      <c r="E1437">
        <v>18.6599178738985</v>
      </c>
      <c r="F1437">
        <v>0.27898249931708302</v>
      </c>
      <c r="G1437">
        <v>0.85608250904501604</v>
      </c>
      <c r="H1437">
        <v>15.030967741935401</v>
      </c>
      <c r="I1437">
        <v>6.47595762021189</v>
      </c>
    </row>
    <row r="1438" spans="1:9" x14ac:dyDescent="0.25">
      <c r="A1438">
        <v>1436</v>
      </c>
      <c r="B1438">
        <v>76.2423967317294</v>
      </c>
      <c r="C1438">
        <v>154.900287238407</v>
      </c>
      <c r="D1438">
        <v>16.418474367773999</v>
      </c>
      <c r="E1438">
        <v>6.7493400985129197</v>
      </c>
      <c r="F1438">
        <v>0.458128953469915</v>
      </c>
      <c r="G1438">
        <v>0.90898785554827499</v>
      </c>
      <c r="H1438">
        <v>12.653543307086601</v>
      </c>
      <c r="I1438">
        <v>4.2340349625401297</v>
      </c>
    </row>
    <row r="1439" spans="1:9" x14ac:dyDescent="0.25">
      <c r="A1439">
        <v>1437</v>
      </c>
      <c r="B1439">
        <v>48.349967595593</v>
      </c>
      <c r="C1439">
        <v>204.16941913439601</v>
      </c>
      <c r="D1439">
        <v>10.1202432958434</v>
      </c>
      <c r="E1439">
        <v>8.2069126721273999</v>
      </c>
      <c r="F1439">
        <v>0.29426965263724503</v>
      </c>
      <c r="G1439">
        <v>0.90607264780081198</v>
      </c>
      <c r="H1439">
        <v>11.7334826427771</v>
      </c>
      <c r="I1439">
        <v>2.8560939794419902</v>
      </c>
    </row>
    <row r="1440" spans="1:9" x14ac:dyDescent="0.25">
      <c r="A1440">
        <v>1438</v>
      </c>
      <c r="B1440">
        <v>94.916541916167603</v>
      </c>
      <c r="C1440">
        <v>195.28500496524299</v>
      </c>
      <c r="D1440">
        <v>15.6755367026429</v>
      </c>
      <c r="E1440">
        <v>8.2336898191943195</v>
      </c>
      <c r="F1440">
        <v>0.56659774850867906</v>
      </c>
      <c r="G1440">
        <v>0.87039928118518906</v>
      </c>
      <c r="H1440">
        <v>12.011178861788601</v>
      </c>
      <c r="I1440">
        <v>5.1002638522427404</v>
      </c>
    </row>
    <row r="1441" spans="1:9" x14ac:dyDescent="0.25">
      <c r="A1441">
        <v>1439</v>
      </c>
      <c r="B1441">
        <v>63.687264911337898</v>
      </c>
      <c r="C1441">
        <v>170.248737153805</v>
      </c>
      <c r="D1441">
        <v>15.252645548460499</v>
      </c>
      <c r="E1441">
        <v>6.7762508747719696</v>
      </c>
      <c r="F1441">
        <v>0.39268164976833703</v>
      </c>
      <c r="G1441">
        <v>0.91585970383027504</v>
      </c>
      <c r="H1441">
        <v>17.5471854304635</v>
      </c>
      <c r="I1441">
        <v>4.8303637713437197</v>
      </c>
    </row>
    <row r="1442" spans="1:9" x14ac:dyDescent="0.25">
      <c r="A1442">
        <v>1440</v>
      </c>
      <c r="B1442">
        <v>51.5349293563579</v>
      </c>
      <c r="C1442">
        <v>187.09358793022099</v>
      </c>
      <c r="D1442">
        <v>9.2379135531810199</v>
      </c>
      <c r="E1442">
        <v>7.8325510296568499</v>
      </c>
      <c r="F1442">
        <v>0.306472420391325</v>
      </c>
      <c r="G1442">
        <v>0.93636125252685198</v>
      </c>
      <c r="H1442">
        <v>12.166927899686501</v>
      </c>
      <c r="I1442">
        <v>3.4792066538707598</v>
      </c>
    </row>
    <row r="1443" spans="1:9" x14ac:dyDescent="0.25">
      <c r="A1443">
        <v>1441</v>
      </c>
      <c r="B1443">
        <v>61.057404891304301</v>
      </c>
      <c r="C1443">
        <v>173.89863481228599</v>
      </c>
      <c r="D1443">
        <v>13.1357008470683</v>
      </c>
      <c r="E1443">
        <v>21.8860600088193</v>
      </c>
      <c r="F1443">
        <v>0.35188484338496601</v>
      </c>
      <c r="G1443">
        <v>0.871458771992206</v>
      </c>
      <c r="H1443">
        <v>13.396341463414601</v>
      </c>
      <c r="I1443">
        <v>9.2173324306025695</v>
      </c>
    </row>
    <row r="1444" spans="1:9" x14ac:dyDescent="0.25">
      <c r="A1444">
        <v>1442</v>
      </c>
      <c r="B1444">
        <v>66.504224708837597</v>
      </c>
      <c r="C1444">
        <v>169.424390243902</v>
      </c>
      <c r="D1444">
        <v>10.145782225761099</v>
      </c>
      <c r="E1444">
        <v>5.5983164680358204</v>
      </c>
      <c r="F1444">
        <v>0.35824576100694999</v>
      </c>
      <c r="G1444">
        <v>0.95168234421866404</v>
      </c>
      <c r="H1444">
        <v>11.793581960104</v>
      </c>
      <c r="I1444">
        <v>3.07081303859123</v>
      </c>
    </row>
    <row r="1445" spans="1:9" x14ac:dyDescent="0.25">
      <c r="A1445">
        <v>1443</v>
      </c>
      <c r="B1445">
        <v>53.657171666246498</v>
      </c>
      <c r="C1445">
        <v>203.212246099499</v>
      </c>
      <c r="D1445">
        <v>11.163086851673301</v>
      </c>
      <c r="E1445">
        <v>12.5015391523674</v>
      </c>
      <c r="F1445">
        <v>0.34427045451562899</v>
      </c>
      <c r="G1445">
        <v>0.93186140650043003</v>
      </c>
      <c r="H1445">
        <v>11.288765088207899</v>
      </c>
      <c r="I1445">
        <v>4.15288518738845</v>
      </c>
    </row>
    <row r="1446" spans="1:9" x14ac:dyDescent="0.25">
      <c r="A1446">
        <v>1444</v>
      </c>
      <c r="B1446">
        <v>90.887786049076297</v>
      </c>
      <c r="C1446">
        <v>103.507820646506</v>
      </c>
      <c r="D1446">
        <v>16.209115001506301</v>
      </c>
      <c r="E1446">
        <v>12.039632646814001</v>
      </c>
      <c r="F1446">
        <v>0.51183706300284104</v>
      </c>
      <c r="G1446">
        <v>0.83297158359871204</v>
      </c>
      <c r="H1446">
        <v>11.6525573192239</v>
      </c>
      <c r="I1446">
        <v>4.1755319148936101</v>
      </c>
    </row>
    <row r="1447" spans="1:9" x14ac:dyDescent="0.25">
      <c r="A1447">
        <v>1445</v>
      </c>
      <c r="B1447">
        <v>54.230959057767798</v>
      </c>
      <c r="C1447">
        <v>115.305710896458</v>
      </c>
      <c r="D1447">
        <v>11.1402493162831</v>
      </c>
      <c r="E1447">
        <v>5.9364609666997001</v>
      </c>
      <c r="F1447">
        <v>0.36318557061975598</v>
      </c>
      <c r="G1447">
        <v>0.91109533717213798</v>
      </c>
      <c r="H1447">
        <v>7.9223852342640697</v>
      </c>
      <c r="I1447">
        <v>3.7218045112781901</v>
      </c>
    </row>
    <row r="1448" spans="1:9" x14ac:dyDescent="0.25">
      <c r="A1448">
        <v>1446</v>
      </c>
      <c r="B1448">
        <v>56.6040671971706</v>
      </c>
      <c r="C1448">
        <v>138.273698364084</v>
      </c>
      <c r="D1448">
        <v>9.8655730968618904</v>
      </c>
      <c r="E1448">
        <v>4.2368896578515001</v>
      </c>
      <c r="F1448">
        <v>0.34752927276812001</v>
      </c>
      <c r="G1448">
        <v>0.94775763236259203</v>
      </c>
      <c r="H1448">
        <v>11.3682758620689</v>
      </c>
      <c r="I1448">
        <v>3.2255232950708899</v>
      </c>
    </row>
    <row r="1449" spans="1:9" x14ac:dyDescent="0.25">
      <c r="A1449">
        <v>1447</v>
      </c>
      <c r="B1449">
        <v>49.462930604093799</v>
      </c>
      <c r="C1449">
        <v>157.39465171447</v>
      </c>
      <c r="D1449">
        <v>10.482898552194101</v>
      </c>
      <c r="E1449">
        <v>15.223203032892201</v>
      </c>
      <c r="F1449">
        <v>0.33743972166492398</v>
      </c>
      <c r="G1449">
        <v>0.88400416238028201</v>
      </c>
      <c r="H1449">
        <v>11.2520325203252</v>
      </c>
      <c r="I1449">
        <v>6.2730047972088903</v>
      </c>
    </row>
    <row r="1450" spans="1:9" x14ac:dyDescent="0.25">
      <c r="A1450">
        <v>1448</v>
      </c>
      <c r="B1450">
        <v>53.8717896453322</v>
      </c>
      <c r="C1450">
        <v>157.427361913721</v>
      </c>
      <c r="D1450">
        <v>13.197984037390899</v>
      </c>
      <c r="E1450">
        <v>3.8975419307969501</v>
      </c>
      <c r="F1450">
        <v>0.33804378518054801</v>
      </c>
      <c r="G1450">
        <v>0.94660356952759594</v>
      </c>
      <c r="H1450">
        <v>14.793984962406</v>
      </c>
      <c r="I1450">
        <v>2.6201160541586002</v>
      </c>
    </row>
    <row r="1451" spans="1:9" x14ac:dyDescent="0.25">
      <c r="A1451">
        <v>1449</v>
      </c>
      <c r="B1451">
        <v>56.153970826580199</v>
      </c>
      <c r="C1451">
        <v>159.246809346161</v>
      </c>
      <c r="D1451">
        <v>13.9074343638882</v>
      </c>
      <c r="E1451">
        <v>5.5556863681616697</v>
      </c>
      <c r="F1451">
        <v>0.33653305241085901</v>
      </c>
      <c r="G1451">
        <v>0.90610536712424605</v>
      </c>
      <c r="H1451">
        <v>11.7527386541471</v>
      </c>
      <c r="I1451">
        <v>3.4548825710753999</v>
      </c>
    </row>
    <row r="1452" spans="1:9" x14ac:dyDescent="0.25">
      <c r="A1452">
        <v>1450</v>
      </c>
      <c r="B1452">
        <v>63.275736040609097</v>
      </c>
      <c r="C1452">
        <v>162.78617801047099</v>
      </c>
      <c r="D1452">
        <v>13.2508293042406</v>
      </c>
      <c r="E1452">
        <v>6.6494685493845802</v>
      </c>
      <c r="F1452">
        <v>0.37443108480786802</v>
      </c>
      <c r="G1452">
        <v>0.93054551224894499</v>
      </c>
      <c r="H1452">
        <v>12.3899765074393</v>
      </c>
      <c r="I1452">
        <v>2.7995545657015501</v>
      </c>
    </row>
    <row r="1453" spans="1:9" x14ac:dyDescent="0.25">
      <c r="A1453">
        <v>1451</v>
      </c>
      <c r="B1453">
        <v>49.5364300430792</v>
      </c>
      <c r="C1453">
        <v>151.609979561632</v>
      </c>
      <c r="D1453">
        <v>8.8175579615580393</v>
      </c>
      <c r="E1453">
        <v>4.1957832408626903</v>
      </c>
      <c r="F1453">
        <v>0.28653223839994701</v>
      </c>
      <c r="G1453">
        <v>0.95313705129415005</v>
      </c>
      <c r="H1453">
        <v>12.5816023738872</v>
      </c>
      <c r="I1453">
        <v>2.8347865993574999</v>
      </c>
    </row>
    <row r="1454" spans="1:9" x14ac:dyDescent="0.25">
      <c r="A1454">
        <v>1452</v>
      </c>
      <c r="B1454">
        <v>65.002928257686605</v>
      </c>
      <c r="C1454">
        <v>156.083225178455</v>
      </c>
      <c r="D1454">
        <v>13.9411408680217</v>
      </c>
      <c r="E1454">
        <v>6.4157585218999804</v>
      </c>
      <c r="F1454">
        <v>0.365732303003519</v>
      </c>
      <c r="G1454">
        <v>0.90531035604645904</v>
      </c>
      <c r="H1454">
        <v>12.6551255940257</v>
      </c>
      <c r="I1454">
        <v>3.3730711796913799</v>
      </c>
    </row>
    <row r="1455" spans="1:9" x14ac:dyDescent="0.25">
      <c r="A1455">
        <v>1453</v>
      </c>
      <c r="B1455">
        <v>79.405297532655993</v>
      </c>
      <c r="C1455">
        <v>108.406890684814</v>
      </c>
      <c r="D1455">
        <v>16.647788708661899</v>
      </c>
      <c r="E1455">
        <v>4.5148918661136497</v>
      </c>
      <c r="F1455">
        <v>0.43747541027105502</v>
      </c>
      <c r="G1455">
        <v>0.931289623305808</v>
      </c>
      <c r="H1455">
        <v>15.3809523809523</v>
      </c>
      <c r="I1455">
        <v>3.2857142857142798</v>
      </c>
    </row>
    <row r="1456" spans="1:9" x14ac:dyDescent="0.25">
      <c r="A1456">
        <v>1454</v>
      </c>
      <c r="B1456">
        <v>51.835757575757498</v>
      </c>
      <c r="C1456">
        <v>160.775558166862</v>
      </c>
      <c r="D1456">
        <v>11.752149778916101</v>
      </c>
      <c r="E1456">
        <v>16.414055802889099</v>
      </c>
      <c r="F1456">
        <v>0.31192858112724797</v>
      </c>
      <c r="G1456">
        <v>0.87028660920226897</v>
      </c>
      <c r="H1456">
        <v>11.638136511375899</v>
      </c>
      <c r="I1456">
        <v>4.07201152184349</v>
      </c>
    </row>
    <row r="1457" spans="1:9" x14ac:dyDescent="0.25">
      <c r="A1457">
        <v>1455</v>
      </c>
      <c r="B1457">
        <v>51.912832310838397</v>
      </c>
      <c r="C1457">
        <v>166.638201226436</v>
      </c>
      <c r="D1457">
        <v>10.617986387389999</v>
      </c>
      <c r="E1457">
        <v>7.5552120911281504</v>
      </c>
      <c r="F1457">
        <v>0.32000314093368898</v>
      </c>
      <c r="G1457">
        <v>0.85762488541433801</v>
      </c>
      <c r="H1457">
        <v>11.8231292517006</v>
      </c>
      <c r="I1457">
        <v>3.6853482786228899</v>
      </c>
    </row>
    <row r="1458" spans="1:9" x14ac:dyDescent="0.25">
      <c r="A1458">
        <v>1456</v>
      </c>
      <c r="B1458">
        <v>78.492813141683698</v>
      </c>
      <c r="C1458">
        <v>154.92311019790199</v>
      </c>
      <c r="D1458">
        <v>16.9621952425261</v>
      </c>
      <c r="E1458">
        <v>3.2592852834903598</v>
      </c>
      <c r="F1458">
        <v>0.462402949247256</v>
      </c>
      <c r="G1458">
        <v>0.95107663687294397</v>
      </c>
      <c r="H1458">
        <v>12.6370826010544</v>
      </c>
      <c r="I1458">
        <v>2.8840134153158101</v>
      </c>
    </row>
    <row r="1459" spans="1:9" x14ac:dyDescent="0.25">
      <c r="A1459">
        <v>1457</v>
      </c>
      <c r="B1459">
        <v>55.443817583450802</v>
      </c>
      <c r="C1459">
        <v>182.19979460847199</v>
      </c>
      <c r="D1459">
        <v>13.181315511319101</v>
      </c>
      <c r="E1459">
        <v>3.9133594901994901</v>
      </c>
      <c r="F1459">
        <v>0.333354313749191</v>
      </c>
      <c r="G1459">
        <v>0.92978641831951403</v>
      </c>
      <c r="H1459">
        <v>11.8315972222222</v>
      </c>
      <c r="I1459">
        <v>2.6483857615894002</v>
      </c>
    </row>
    <row r="1460" spans="1:9" x14ac:dyDescent="0.25">
      <c r="A1460">
        <v>1458</v>
      </c>
      <c r="B1460">
        <v>68.3785926660059</v>
      </c>
      <c r="C1460">
        <v>175.909995318352</v>
      </c>
      <c r="D1460">
        <v>10.9800511786879</v>
      </c>
      <c r="E1460">
        <v>4.7191461270570301</v>
      </c>
      <c r="F1460">
        <v>0.40608803515076602</v>
      </c>
      <c r="G1460">
        <v>0.94740551320674904</v>
      </c>
      <c r="H1460">
        <v>11.5314116777531</v>
      </c>
      <c r="I1460">
        <v>3.07692307692307</v>
      </c>
    </row>
    <row r="1461" spans="1:9" x14ac:dyDescent="0.25">
      <c r="A1461">
        <v>1459</v>
      </c>
      <c r="B1461">
        <v>60.363888888888802</v>
      </c>
      <c r="C1461">
        <v>188.08719898605801</v>
      </c>
      <c r="D1461">
        <v>11.773693456337901</v>
      </c>
      <c r="E1461">
        <v>3.2886872016760602</v>
      </c>
      <c r="F1461">
        <v>0.36284731526089198</v>
      </c>
      <c r="G1461">
        <v>0.96045858058964795</v>
      </c>
      <c r="H1461">
        <v>12.6764976958525</v>
      </c>
      <c r="I1461">
        <v>2.7407537865445502</v>
      </c>
    </row>
    <row r="1462" spans="1:9" x14ac:dyDescent="0.25">
      <c r="A1462">
        <v>1460</v>
      </c>
      <c r="B1462">
        <v>63.630918863578103</v>
      </c>
      <c r="C1462">
        <v>163.531604054859</v>
      </c>
      <c r="D1462">
        <v>14.0271938257206</v>
      </c>
      <c r="E1462">
        <v>9.9643393672184697</v>
      </c>
      <c r="F1462">
        <v>0.39343952024175799</v>
      </c>
      <c r="G1462">
        <v>0.92340135442062798</v>
      </c>
      <c r="H1462">
        <v>13.050264550264499</v>
      </c>
      <c r="I1462">
        <v>5.44648318042813</v>
      </c>
    </row>
    <row r="1463" spans="1:9" x14ac:dyDescent="0.25">
      <c r="A1463">
        <v>1461</v>
      </c>
      <c r="B1463">
        <v>79.383832976445305</v>
      </c>
      <c r="C1463">
        <v>154.90217391304299</v>
      </c>
      <c r="D1463">
        <v>15.769617329042401</v>
      </c>
      <c r="E1463">
        <v>6.3664275662553704</v>
      </c>
      <c r="F1463">
        <v>0.44372674332596101</v>
      </c>
      <c r="G1463">
        <v>0.93271077311267703</v>
      </c>
      <c r="H1463">
        <v>9.7796762589928008</v>
      </c>
      <c r="I1463">
        <v>3.9382791121921499</v>
      </c>
    </row>
    <row r="1464" spans="1:9" x14ac:dyDescent="0.25">
      <c r="A1464">
        <v>1462</v>
      </c>
      <c r="B1464">
        <v>68.958212420197299</v>
      </c>
      <c r="C1464">
        <v>127.422105764649</v>
      </c>
      <c r="D1464">
        <v>11.8418430260325</v>
      </c>
      <c r="E1464">
        <v>22.30310081579</v>
      </c>
      <c r="F1464">
        <v>0.39574020374898999</v>
      </c>
      <c r="G1464">
        <v>0.74716926137221495</v>
      </c>
      <c r="H1464">
        <v>8.1765988372092995</v>
      </c>
      <c r="I1464">
        <v>12.860581745235701</v>
      </c>
    </row>
    <row r="1465" spans="1:9" x14ac:dyDescent="0.25">
      <c r="A1465">
        <v>1463</v>
      </c>
      <c r="B1465">
        <v>54.7958047945205</v>
      </c>
      <c r="C1465">
        <v>215.52460015232199</v>
      </c>
      <c r="D1465">
        <v>15.9486493889532</v>
      </c>
      <c r="E1465">
        <v>4.7329487446578398</v>
      </c>
      <c r="F1465">
        <v>0.33056614327583</v>
      </c>
      <c r="G1465">
        <v>0.97542460943104503</v>
      </c>
      <c r="H1465">
        <v>11.0155239327296</v>
      </c>
      <c r="I1465">
        <v>2.1966621560667501</v>
      </c>
    </row>
    <row r="1466" spans="1:9" x14ac:dyDescent="0.25">
      <c r="A1466">
        <v>1464</v>
      </c>
      <c r="B1466">
        <v>58.7478368355995</v>
      </c>
      <c r="C1466">
        <v>153.328126544735</v>
      </c>
      <c r="D1466">
        <v>17.1877064869749</v>
      </c>
      <c r="E1466">
        <v>5.5824025110303399</v>
      </c>
      <c r="F1466">
        <v>0.37259292452902198</v>
      </c>
      <c r="G1466">
        <v>0.89731590781436299</v>
      </c>
      <c r="H1466">
        <v>11.6877192982456</v>
      </c>
      <c r="I1466">
        <v>4.4546714721375098</v>
      </c>
    </row>
    <row r="1467" spans="1:9" x14ac:dyDescent="0.25">
      <c r="A1467">
        <v>1465</v>
      </c>
      <c r="B1467">
        <v>97.671755725190806</v>
      </c>
      <c r="C1467">
        <v>141.40390879478801</v>
      </c>
      <c r="D1467">
        <v>16.160711357298499</v>
      </c>
      <c r="E1467">
        <v>14.754110045100999</v>
      </c>
      <c r="F1467">
        <v>0.62750189584383498</v>
      </c>
      <c r="G1467">
        <v>0.84481962789251797</v>
      </c>
      <c r="H1467">
        <v>12.5813148788927</v>
      </c>
      <c r="I1467">
        <v>10.7179707652622</v>
      </c>
    </row>
    <row r="1468" spans="1:9" x14ac:dyDescent="0.25">
      <c r="A1468">
        <v>1466</v>
      </c>
      <c r="B1468">
        <v>43.975757575757498</v>
      </c>
      <c r="C1468">
        <v>157.473585348673</v>
      </c>
      <c r="D1468">
        <v>13.003589954270501</v>
      </c>
      <c r="E1468">
        <v>12.4779756979488</v>
      </c>
      <c r="F1468">
        <v>0.29295946478273399</v>
      </c>
      <c r="G1468">
        <v>0.89581264586156895</v>
      </c>
      <c r="H1468">
        <v>10.091603053435099</v>
      </c>
      <c r="I1468">
        <v>6.2021072796934797</v>
      </c>
    </row>
    <row r="1469" spans="1:9" x14ac:dyDescent="0.25">
      <c r="A1469">
        <v>1467</v>
      </c>
      <c r="B1469">
        <v>86.8926348547717</v>
      </c>
      <c r="C1469">
        <v>156.482435924296</v>
      </c>
      <c r="D1469">
        <v>15.4086919651957</v>
      </c>
      <c r="E1469">
        <v>3.0709574350768301</v>
      </c>
      <c r="F1469">
        <v>0.48879332709534501</v>
      </c>
      <c r="G1469">
        <v>0.961325328441342</v>
      </c>
      <c r="H1469">
        <v>8.9581993569131804</v>
      </c>
      <c r="I1469">
        <v>2.8116246498599402</v>
      </c>
    </row>
    <row r="1470" spans="1:9" x14ac:dyDescent="0.25">
      <c r="A1470">
        <v>1468</v>
      </c>
      <c r="B1470">
        <v>73.652144315861094</v>
      </c>
      <c r="C1470">
        <v>197.12836667191601</v>
      </c>
      <c r="D1470">
        <v>17.700619876331999</v>
      </c>
      <c r="E1470">
        <v>8.2038562511139297</v>
      </c>
      <c r="F1470">
        <v>0.45849877824776802</v>
      </c>
      <c r="G1470">
        <v>0.941469992172561</v>
      </c>
      <c r="H1470">
        <v>16.260018639328901</v>
      </c>
      <c r="I1470">
        <v>4.1343726800296903</v>
      </c>
    </row>
    <row r="1471" spans="1:9" x14ac:dyDescent="0.25">
      <c r="A1471">
        <v>1469</v>
      </c>
      <c r="B1471">
        <v>72.8715734134434</v>
      </c>
      <c r="C1471">
        <v>162.88902188782399</v>
      </c>
      <c r="D1471">
        <v>12.918852980759899</v>
      </c>
      <c r="E1471">
        <v>12.417766270659699</v>
      </c>
      <c r="F1471">
        <v>0.49156881518558099</v>
      </c>
      <c r="G1471">
        <v>0.894994530324564</v>
      </c>
      <c r="H1471">
        <v>14.603841536614601</v>
      </c>
      <c r="I1471">
        <v>5.3775633293124203</v>
      </c>
    </row>
    <row r="1472" spans="1:9" x14ac:dyDescent="0.25">
      <c r="A1472">
        <v>1470</v>
      </c>
      <c r="B1472">
        <v>68.692640692640694</v>
      </c>
      <c r="C1472">
        <v>171.90820543093199</v>
      </c>
      <c r="D1472">
        <v>12.8219242852776</v>
      </c>
      <c r="E1472">
        <v>6.8111533446692096</v>
      </c>
      <c r="F1472">
        <v>0.44470972858077001</v>
      </c>
      <c r="G1472">
        <v>0.90829994821369897</v>
      </c>
      <c r="H1472">
        <v>12.4860234445446</v>
      </c>
      <c r="I1472">
        <v>4.3458505444986804</v>
      </c>
    </row>
    <row r="1473" spans="1:9" x14ac:dyDescent="0.25">
      <c r="A1473">
        <v>1471</v>
      </c>
      <c r="B1473">
        <v>68.971552034569598</v>
      </c>
      <c r="C1473">
        <v>166.05158578525001</v>
      </c>
      <c r="D1473">
        <v>16.6870056829944</v>
      </c>
      <c r="E1473">
        <v>5.9797945325492501</v>
      </c>
      <c r="F1473">
        <v>0.44201041174086197</v>
      </c>
      <c r="G1473">
        <v>0.92594555878295304</v>
      </c>
      <c r="H1473">
        <v>10.9795686719636</v>
      </c>
      <c r="I1473">
        <v>4.3219954648526002</v>
      </c>
    </row>
    <row r="1474" spans="1:9" x14ac:dyDescent="0.25">
      <c r="A1474">
        <v>1472</v>
      </c>
      <c r="B1474">
        <v>77.8023663453111</v>
      </c>
      <c r="C1474">
        <v>191.83574200454899</v>
      </c>
      <c r="D1474">
        <v>19.174390732352801</v>
      </c>
      <c r="E1474">
        <v>5.7283254510354604</v>
      </c>
      <c r="F1474">
        <v>0.45328114035663802</v>
      </c>
      <c r="G1474">
        <v>0.94282046662421404</v>
      </c>
      <c r="H1474">
        <v>12.942307692307599</v>
      </c>
      <c r="I1474">
        <v>3.6272852368783099</v>
      </c>
    </row>
    <row r="1475" spans="1:9" x14ac:dyDescent="0.25">
      <c r="A1475">
        <v>1473</v>
      </c>
      <c r="B1475">
        <v>80.902207001522001</v>
      </c>
      <c r="C1475">
        <v>180.440772750381</v>
      </c>
      <c r="D1475">
        <v>15.8343290626506</v>
      </c>
      <c r="E1475">
        <v>13.3496038039002</v>
      </c>
      <c r="F1475">
        <v>0.45961755567578899</v>
      </c>
      <c r="G1475">
        <v>0.83062264534723296</v>
      </c>
      <c r="H1475">
        <v>11.847772277227699</v>
      </c>
      <c r="I1475">
        <v>8.4146634615384599</v>
      </c>
    </row>
    <row r="1476" spans="1:9" x14ac:dyDescent="0.25">
      <c r="A1476">
        <v>1474</v>
      </c>
      <c r="B1476">
        <v>70.727897838899807</v>
      </c>
      <c r="C1476">
        <v>218.882879719051</v>
      </c>
      <c r="D1476">
        <v>15.0413627818974</v>
      </c>
      <c r="E1476">
        <v>2.69506363602305</v>
      </c>
      <c r="F1476">
        <v>0.38522988749762199</v>
      </c>
      <c r="G1476">
        <v>0.97459057792056303</v>
      </c>
      <c r="H1476">
        <v>16.8897795591182</v>
      </c>
      <c r="I1476">
        <v>2.3257855822550799</v>
      </c>
    </row>
    <row r="1477" spans="1:9" x14ac:dyDescent="0.25">
      <c r="A1477">
        <v>1475</v>
      </c>
      <c r="B1477">
        <v>101.535648319172</v>
      </c>
      <c r="C1477">
        <v>160.88170914542701</v>
      </c>
      <c r="D1477">
        <v>11.842946365864799</v>
      </c>
      <c r="E1477">
        <v>7.7677269189009204</v>
      </c>
      <c r="F1477">
        <v>0.56591282248445895</v>
      </c>
      <c r="G1477">
        <v>0.93792417957872298</v>
      </c>
      <c r="H1477">
        <v>8.4788235294117609</v>
      </c>
      <c r="I1477">
        <v>3.6792321116928401</v>
      </c>
    </row>
    <row r="1478" spans="1:9" x14ac:dyDescent="0.25">
      <c r="A1478">
        <v>1476</v>
      </c>
      <c r="B1478">
        <v>58.512503290339502</v>
      </c>
      <c r="C1478">
        <v>150.444444444444</v>
      </c>
      <c r="D1478">
        <v>15.2013004605509</v>
      </c>
      <c r="E1478">
        <v>7.4603999398032901</v>
      </c>
      <c r="F1478">
        <v>0.43738183169820399</v>
      </c>
      <c r="G1478">
        <v>0.91365129822518798</v>
      </c>
      <c r="H1478">
        <v>11.4405458089668</v>
      </c>
      <c r="I1478">
        <v>4.6379137412236702</v>
      </c>
    </row>
    <row r="1479" spans="1:9" x14ac:dyDescent="0.25">
      <c r="A1479">
        <v>1477</v>
      </c>
      <c r="B1479">
        <v>44.471319796954297</v>
      </c>
      <c r="C1479">
        <v>154.93693045563501</v>
      </c>
      <c r="D1479">
        <v>10.306911573158899</v>
      </c>
      <c r="E1479">
        <v>13.5093751327431</v>
      </c>
      <c r="F1479">
        <v>0.351724845541107</v>
      </c>
      <c r="G1479">
        <v>0.877184925413107</v>
      </c>
      <c r="H1479">
        <v>12.5258928571428</v>
      </c>
      <c r="I1479">
        <v>6.1527421834956399</v>
      </c>
    </row>
    <row r="1480" spans="1:9" x14ac:dyDescent="0.25">
      <c r="A1480">
        <v>1478</v>
      </c>
      <c r="B1480">
        <v>81.125632153313802</v>
      </c>
      <c r="C1480">
        <v>163.50405367626499</v>
      </c>
      <c r="D1480">
        <v>13.001573394514001</v>
      </c>
      <c r="E1480">
        <v>4.67767887758135</v>
      </c>
      <c r="F1480">
        <v>0.46925254616960699</v>
      </c>
      <c r="G1480">
        <v>0.93646134533830705</v>
      </c>
      <c r="H1480">
        <v>8.1610017889087594</v>
      </c>
      <c r="I1480">
        <v>3.42318150917743</v>
      </c>
    </row>
    <row r="1481" spans="1:9" x14ac:dyDescent="0.25">
      <c r="A1481">
        <v>1479</v>
      </c>
      <c r="B1481">
        <v>48.0162200282087</v>
      </c>
      <c r="C1481">
        <v>163.03288364249499</v>
      </c>
      <c r="D1481">
        <v>11.2909743903736</v>
      </c>
      <c r="E1481">
        <v>4.8856845586912598</v>
      </c>
      <c r="F1481">
        <v>0.35376636438206199</v>
      </c>
      <c r="G1481">
        <v>0.92912406606610098</v>
      </c>
      <c r="H1481">
        <v>14.206212251941301</v>
      </c>
      <c r="I1481">
        <v>3.2150433944069401</v>
      </c>
    </row>
    <row r="1482" spans="1:9" x14ac:dyDescent="0.25">
      <c r="A1482">
        <v>1480</v>
      </c>
      <c r="B1482">
        <v>42.456850715746398</v>
      </c>
      <c r="C1482">
        <v>150.51446759259201</v>
      </c>
      <c r="D1482">
        <v>8.2164406424238798</v>
      </c>
      <c r="E1482">
        <v>13.002729376723901</v>
      </c>
      <c r="F1482">
        <v>0.303245732681305</v>
      </c>
      <c r="G1482">
        <v>0.89170939045558295</v>
      </c>
      <c r="H1482">
        <v>11.8181108508977</v>
      </c>
      <c r="I1482">
        <v>5.1244837758112096</v>
      </c>
    </row>
    <row r="1483" spans="1:9" x14ac:dyDescent="0.25">
      <c r="A1483">
        <v>1481</v>
      </c>
      <c r="B1483">
        <v>43.692307692307601</v>
      </c>
      <c r="C1483">
        <v>178.35759751917701</v>
      </c>
      <c r="D1483">
        <v>7.4472895055756396</v>
      </c>
      <c r="E1483">
        <v>3.98732085143646</v>
      </c>
      <c r="F1483">
        <v>0.30041621056599099</v>
      </c>
      <c r="G1483">
        <v>0.94349762272980298</v>
      </c>
      <c r="H1483">
        <v>11.2690238278247</v>
      </c>
      <c r="I1483">
        <v>2.85066666666666</v>
      </c>
    </row>
    <row r="1484" spans="1:9" x14ac:dyDescent="0.25">
      <c r="A1484">
        <v>1482</v>
      </c>
      <c r="B1484">
        <v>105.91089837997001</v>
      </c>
      <c r="C1484">
        <v>136.26339869281</v>
      </c>
      <c r="D1484">
        <v>13.7689812406896</v>
      </c>
      <c r="E1484">
        <v>4.8635532833917203</v>
      </c>
      <c r="F1484">
        <v>0.57950267656454002</v>
      </c>
      <c r="G1484">
        <v>0.95679878374379701</v>
      </c>
      <c r="H1484">
        <v>7.8002364066193799</v>
      </c>
      <c r="I1484">
        <v>3.0588235294117601</v>
      </c>
    </row>
    <row r="1485" spans="1:9" x14ac:dyDescent="0.25">
      <c r="A1485">
        <v>1483</v>
      </c>
      <c r="B1485">
        <v>89.217299578058999</v>
      </c>
      <c r="C1485">
        <v>132.793997271487</v>
      </c>
      <c r="D1485">
        <v>14.6740872201883</v>
      </c>
      <c r="E1485">
        <v>9.0913128548233502</v>
      </c>
      <c r="F1485">
        <v>0.46844001084956399</v>
      </c>
      <c r="G1485">
        <v>0.83924610037586</v>
      </c>
      <c r="H1485">
        <v>9.5409219190968901</v>
      </c>
      <c r="I1485">
        <v>6.4147891392258796</v>
      </c>
    </row>
    <row r="1486" spans="1:9" x14ac:dyDescent="0.25">
      <c r="A1486">
        <v>1484</v>
      </c>
      <c r="B1486">
        <v>72.034127266263695</v>
      </c>
      <c r="C1486">
        <v>155.31994866153201</v>
      </c>
      <c r="D1486">
        <v>19.589991457315701</v>
      </c>
      <c r="E1486">
        <v>7.3696805206509604</v>
      </c>
      <c r="F1486">
        <v>0.41091945633543497</v>
      </c>
      <c r="G1486">
        <v>0.90023165646043202</v>
      </c>
      <c r="H1486">
        <v>16.406411582213</v>
      </c>
      <c r="I1486">
        <v>5.0427031509121001</v>
      </c>
    </row>
    <row r="1487" spans="1:9" x14ac:dyDescent="0.25">
      <c r="A1487">
        <v>1485</v>
      </c>
      <c r="B1487">
        <v>78.4648493543759</v>
      </c>
      <c r="C1487">
        <v>102.956056248002</v>
      </c>
      <c r="D1487">
        <v>17.854962811505899</v>
      </c>
      <c r="E1487">
        <v>6.9404962538677397</v>
      </c>
      <c r="F1487">
        <v>0.44328955555341998</v>
      </c>
      <c r="G1487">
        <v>0.91033056094314202</v>
      </c>
      <c r="H1487">
        <v>20.213687150837899</v>
      </c>
      <c r="I1487">
        <v>3.9553239017125801</v>
      </c>
    </row>
    <row r="1488" spans="1:9" x14ac:dyDescent="0.25">
      <c r="A1488">
        <v>1486</v>
      </c>
      <c r="B1488">
        <v>98.049154541879602</v>
      </c>
      <c r="C1488">
        <v>189.85489067894099</v>
      </c>
      <c r="D1488">
        <v>18.6996549759068</v>
      </c>
      <c r="E1488">
        <v>3.4777282035193702</v>
      </c>
      <c r="F1488">
        <v>0.56079126575676697</v>
      </c>
      <c r="G1488">
        <v>0.95871057746318999</v>
      </c>
      <c r="H1488">
        <v>9.0179401993355395</v>
      </c>
      <c r="I1488">
        <v>2.6451710566151898</v>
      </c>
    </row>
    <row r="1489" spans="1:9" x14ac:dyDescent="0.25">
      <c r="A1489">
        <v>1487</v>
      </c>
      <c r="B1489">
        <v>78.096521739130395</v>
      </c>
      <c r="C1489">
        <v>187.01203389830499</v>
      </c>
      <c r="D1489">
        <v>13.9336196308656</v>
      </c>
      <c r="E1489">
        <v>11.914370653402001</v>
      </c>
      <c r="F1489">
        <v>0.42589552081258802</v>
      </c>
      <c r="G1489">
        <v>0.90369148746829497</v>
      </c>
      <c r="H1489">
        <v>10.018888888888799</v>
      </c>
      <c r="I1489">
        <v>4.5236985236985197</v>
      </c>
    </row>
    <row r="1490" spans="1:9" x14ac:dyDescent="0.25">
      <c r="A1490">
        <v>1488</v>
      </c>
      <c r="B1490">
        <v>84.832436793975205</v>
      </c>
      <c r="C1490">
        <v>188.36707452725199</v>
      </c>
      <c r="D1490">
        <v>17.887856749076501</v>
      </c>
      <c r="E1490">
        <v>4.2150302339603503</v>
      </c>
      <c r="F1490">
        <v>0.43176889631848298</v>
      </c>
      <c r="G1490">
        <v>0.94276534920674004</v>
      </c>
      <c r="H1490">
        <v>14.412345679012301</v>
      </c>
      <c r="I1490">
        <v>2.9966024915062199</v>
      </c>
    </row>
    <row r="1491" spans="1:9" x14ac:dyDescent="0.25">
      <c r="A1491">
        <v>1489</v>
      </c>
      <c r="B1491">
        <v>104.110935856992</v>
      </c>
      <c r="C1491">
        <v>186.11068100358401</v>
      </c>
      <c r="D1491">
        <v>17.991609104740999</v>
      </c>
      <c r="E1491">
        <v>6.7953869474537498</v>
      </c>
      <c r="F1491">
        <v>0.52825996115347496</v>
      </c>
      <c r="G1491">
        <v>0.93218679875853105</v>
      </c>
      <c r="H1491">
        <v>13.9582712369597</v>
      </c>
      <c r="I1491">
        <v>3.1849287169042699</v>
      </c>
    </row>
    <row r="1492" spans="1:9" x14ac:dyDescent="0.25">
      <c r="A1492">
        <v>1490</v>
      </c>
      <c r="B1492">
        <v>73.234223300970797</v>
      </c>
      <c r="C1492">
        <v>93.611208748291304</v>
      </c>
      <c r="D1492">
        <v>16.260761742765599</v>
      </c>
      <c r="E1492">
        <v>9.9830056398228599</v>
      </c>
      <c r="F1492">
        <v>0.417647886090596</v>
      </c>
      <c r="G1492">
        <v>0.83942178793478694</v>
      </c>
      <c r="H1492">
        <v>17.774999999999999</v>
      </c>
      <c r="I1492">
        <v>6.1730290456431502</v>
      </c>
    </row>
    <row r="1493" spans="1:9" x14ac:dyDescent="0.25">
      <c r="A1493">
        <v>1491</v>
      </c>
      <c r="B1493">
        <v>54.851103804603099</v>
      </c>
      <c r="C1493">
        <v>196.42134994206199</v>
      </c>
      <c r="D1493">
        <v>13.8792315033491</v>
      </c>
      <c r="E1493">
        <v>4.3370338753375597</v>
      </c>
      <c r="F1493">
        <v>0.32167024646174502</v>
      </c>
      <c r="G1493">
        <v>0.95188658134705695</v>
      </c>
      <c r="H1493">
        <v>22.049798115746899</v>
      </c>
      <c r="I1493">
        <v>2.59975010412328</v>
      </c>
    </row>
    <row r="1494" spans="1:9" x14ac:dyDescent="0.25">
      <c r="A1494">
        <v>1492</v>
      </c>
      <c r="B1494">
        <v>49.823608496907703</v>
      </c>
      <c r="C1494">
        <v>158.32800617215901</v>
      </c>
      <c r="D1494">
        <v>11.6506267342294</v>
      </c>
      <c r="E1494">
        <v>5.1391724775665697</v>
      </c>
      <c r="F1494">
        <v>0.31919845352077397</v>
      </c>
      <c r="G1494">
        <v>0.93783955066897695</v>
      </c>
      <c r="H1494">
        <v>14.2862669245647</v>
      </c>
      <c r="I1494">
        <v>3.7708887706226699</v>
      </c>
    </row>
    <row r="1495" spans="1:9" x14ac:dyDescent="0.25">
      <c r="A1495">
        <v>1493</v>
      </c>
      <c r="B1495">
        <v>43.046182846371302</v>
      </c>
      <c r="C1495">
        <v>144.193967029112</v>
      </c>
      <c r="D1495">
        <v>11.351386599539101</v>
      </c>
      <c r="E1495">
        <v>6.2380502734930401</v>
      </c>
      <c r="F1495">
        <v>0.27527737834386601</v>
      </c>
      <c r="G1495">
        <v>0.92248257156936098</v>
      </c>
      <c r="H1495">
        <v>15.6242105263157</v>
      </c>
      <c r="I1495">
        <v>4.6386010362694297</v>
      </c>
    </row>
    <row r="1496" spans="1:9" x14ac:dyDescent="0.25">
      <c r="A1496">
        <v>1494</v>
      </c>
      <c r="B1496">
        <v>46.119082195759503</v>
      </c>
      <c r="C1496">
        <v>170.12816868040699</v>
      </c>
      <c r="D1496">
        <v>11.551739628308701</v>
      </c>
      <c r="E1496">
        <v>8.1690800539423307</v>
      </c>
      <c r="F1496">
        <v>0.28954747742260301</v>
      </c>
      <c r="G1496">
        <v>0.911464550227848</v>
      </c>
      <c r="H1496">
        <v>17.9339250493096</v>
      </c>
      <c r="I1496">
        <v>3.1923076923076898</v>
      </c>
    </row>
    <row r="1497" spans="1:9" x14ac:dyDescent="0.25">
      <c r="A1497">
        <v>1495</v>
      </c>
      <c r="B1497">
        <v>50.622950819672099</v>
      </c>
      <c r="C1497">
        <v>173.29849480601999</v>
      </c>
      <c r="D1497">
        <v>13.7756415639421</v>
      </c>
      <c r="E1497">
        <v>15.4161805211243</v>
      </c>
      <c r="F1497">
        <v>0.316226826574871</v>
      </c>
      <c r="G1497">
        <v>0.87438294482017098</v>
      </c>
      <c r="H1497">
        <v>14.8977505112474</v>
      </c>
      <c r="I1497">
        <v>6.8993945039590097</v>
      </c>
    </row>
    <row r="1498" spans="1:9" x14ac:dyDescent="0.25">
      <c r="A1498">
        <v>1496</v>
      </c>
      <c r="B1498">
        <v>49.676633917129401</v>
      </c>
      <c r="C1498">
        <v>114.169895076674</v>
      </c>
      <c r="D1498">
        <v>12.305352705261299</v>
      </c>
      <c r="E1498">
        <v>4.6507774946312104</v>
      </c>
      <c r="F1498">
        <v>0.304670640225218</v>
      </c>
      <c r="G1498">
        <v>0.92147588804597702</v>
      </c>
      <c r="H1498">
        <v>18.310387984981201</v>
      </c>
      <c r="I1498">
        <v>3.7908404154862998</v>
      </c>
    </row>
    <row r="1499" spans="1:9" x14ac:dyDescent="0.25">
      <c r="A1499">
        <v>1497</v>
      </c>
      <c r="B1499">
        <v>60.164918170373397</v>
      </c>
      <c r="C1499">
        <v>162.08140140661601</v>
      </c>
      <c r="D1499">
        <v>15.115754054265899</v>
      </c>
      <c r="E1499">
        <v>6.3227029473695202</v>
      </c>
      <c r="F1499">
        <v>0.344429871064377</v>
      </c>
      <c r="G1499">
        <v>0.93675567602300003</v>
      </c>
      <c r="H1499">
        <v>18.634491634491599</v>
      </c>
      <c r="I1499">
        <v>3.9424792371577899</v>
      </c>
    </row>
    <row r="1500" spans="1:9" x14ac:dyDescent="0.25">
      <c r="A1500">
        <v>1498</v>
      </c>
      <c r="B1500">
        <v>52.295890410958897</v>
      </c>
      <c r="C1500">
        <v>142.49609464736901</v>
      </c>
      <c r="D1500">
        <v>15.4382295903049</v>
      </c>
      <c r="E1500">
        <v>4.9786861042683404</v>
      </c>
      <c r="F1500">
        <v>0.346318026610477</v>
      </c>
      <c r="G1500">
        <v>0.92344253154772904</v>
      </c>
      <c r="H1500">
        <v>16.181690140844999</v>
      </c>
      <c r="I1500">
        <v>3.3921232876712302</v>
      </c>
    </row>
    <row r="1501" spans="1:9" x14ac:dyDescent="0.25">
      <c r="A1501">
        <v>1499</v>
      </c>
      <c r="B1501">
        <v>55.453142536475802</v>
      </c>
      <c r="C1501">
        <v>219.641158668396</v>
      </c>
      <c r="D1501">
        <v>14.082401148632099</v>
      </c>
      <c r="E1501">
        <v>4.2269267215312896</v>
      </c>
      <c r="F1501">
        <v>0.37160435277201498</v>
      </c>
      <c r="G1501">
        <v>0.96970056753688405</v>
      </c>
      <c r="H1501">
        <v>14.429880843263</v>
      </c>
      <c r="I1501">
        <v>2.2595717066839698</v>
      </c>
    </row>
    <row r="1502" spans="1:9" x14ac:dyDescent="0.25">
      <c r="A1502">
        <v>1500</v>
      </c>
      <c r="B1502">
        <v>50.388914873713702</v>
      </c>
      <c r="C1502">
        <v>172.425994793603</v>
      </c>
      <c r="D1502">
        <v>15.071301029612901</v>
      </c>
      <c r="E1502">
        <v>5.8199245797320902</v>
      </c>
      <c r="F1502">
        <v>0.34425427929972002</v>
      </c>
      <c r="G1502">
        <v>0.930509092578235</v>
      </c>
      <c r="H1502">
        <v>9.9917898193760202</v>
      </c>
      <c r="I1502">
        <v>3.8851409052092198</v>
      </c>
    </row>
    <row r="1503" spans="1:9" x14ac:dyDescent="0.25">
      <c r="A1503">
        <v>1501</v>
      </c>
      <c r="B1503">
        <v>38.019496344435403</v>
      </c>
      <c r="C1503">
        <v>165.84667359667301</v>
      </c>
      <c r="D1503">
        <v>10.4969996391913</v>
      </c>
      <c r="E1503">
        <v>9.9175333699978108</v>
      </c>
      <c r="F1503">
        <v>0.28684231575775399</v>
      </c>
      <c r="G1503">
        <v>0.88181834767924305</v>
      </c>
      <c r="H1503">
        <v>17.473180076628299</v>
      </c>
      <c r="I1503">
        <v>5.9985443959243003</v>
      </c>
    </row>
    <row r="1504" spans="1:9" x14ac:dyDescent="0.25">
      <c r="A1504">
        <v>1502</v>
      </c>
      <c r="B1504">
        <v>45.359386686611799</v>
      </c>
      <c r="C1504">
        <v>192.29578844270301</v>
      </c>
      <c r="D1504">
        <v>11.402338548769899</v>
      </c>
      <c r="E1504">
        <v>4.5446066333419299</v>
      </c>
      <c r="F1504">
        <v>0.297053419323414</v>
      </c>
      <c r="G1504">
        <v>0.93572803500931401</v>
      </c>
      <c r="H1504">
        <v>12.7413366336633</v>
      </c>
      <c r="I1504">
        <v>2.8783008036739299</v>
      </c>
    </row>
    <row r="1505" spans="1:9" x14ac:dyDescent="0.25">
      <c r="A1505">
        <v>1503</v>
      </c>
      <c r="B1505">
        <v>46.345019476905897</v>
      </c>
      <c r="C1505">
        <v>167.20095313741001</v>
      </c>
      <c r="D1505">
        <v>11.641153945279401</v>
      </c>
      <c r="E1505">
        <v>13.6165623247671</v>
      </c>
      <c r="F1505">
        <v>0.30154211177183399</v>
      </c>
      <c r="G1505">
        <v>0.86241478542852601</v>
      </c>
      <c r="H1505">
        <v>10.6751968503937</v>
      </c>
      <c r="I1505">
        <v>8.1584269662921294</v>
      </c>
    </row>
    <row r="1506" spans="1:9" x14ac:dyDescent="0.25">
      <c r="A1506">
        <v>1504</v>
      </c>
      <c r="B1506">
        <v>51.370194384449199</v>
      </c>
      <c r="C1506">
        <v>187.07779313811699</v>
      </c>
      <c r="D1506">
        <v>12.626991956920699</v>
      </c>
      <c r="E1506">
        <v>4.62469623467062</v>
      </c>
      <c r="F1506">
        <v>0.317930201463683</v>
      </c>
      <c r="G1506">
        <v>0.95418074713021594</v>
      </c>
      <c r="H1506">
        <v>13.862718707940701</v>
      </c>
      <c r="I1506">
        <v>2.98041202296521</v>
      </c>
    </row>
    <row r="1507" spans="1:9" x14ac:dyDescent="0.25">
      <c r="A1507">
        <v>1505</v>
      </c>
      <c r="B1507">
        <v>75.3859470468431</v>
      </c>
      <c r="C1507">
        <v>178.49023543033499</v>
      </c>
      <c r="D1507">
        <v>12.1518618115921</v>
      </c>
      <c r="E1507">
        <v>5.7841230860953496</v>
      </c>
      <c r="F1507">
        <v>0.37932387257586497</v>
      </c>
      <c r="G1507">
        <v>0.93350063998127697</v>
      </c>
      <c r="H1507">
        <v>19.544510385756599</v>
      </c>
      <c r="I1507">
        <v>3.5128438281427599</v>
      </c>
    </row>
    <row r="1508" spans="1:9" x14ac:dyDescent="0.25">
      <c r="A1508">
        <v>1506</v>
      </c>
      <c r="B1508">
        <v>65.915976694265495</v>
      </c>
      <c r="C1508">
        <v>168.29398974996101</v>
      </c>
      <c r="D1508">
        <v>14.3408477226822</v>
      </c>
      <c r="E1508">
        <v>5.2134807608380402</v>
      </c>
      <c r="F1508">
        <v>0.37402386084993</v>
      </c>
      <c r="G1508">
        <v>0.94082678184379498</v>
      </c>
      <c r="H1508">
        <v>17.185491276400299</v>
      </c>
      <c r="I1508">
        <v>3.1730841121495299</v>
      </c>
    </row>
    <row r="1509" spans="1:9" x14ac:dyDescent="0.25">
      <c r="A1509">
        <v>1507</v>
      </c>
      <c r="B1509">
        <v>66.107220216606393</v>
      </c>
      <c r="C1509">
        <v>179.87372675828601</v>
      </c>
      <c r="D1509">
        <v>20.876421290992699</v>
      </c>
      <c r="E1509">
        <v>5.6591171759124004</v>
      </c>
      <c r="F1509">
        <v>0.39150839118044001</v>
      </c>
      <c r="G1509">
        <v>0.95181897793390902</v>
      </c>
      <c r="H1509">
        <v>14.229262672811</v>
      </c>
      <c r="I1509">
        <v>2.9206930209858402</v>
      </c>
    </row>
    <row r="1510" spans="1:9" x14ac:dyDescent="0.25">
      <c r="A1510">
        <v>1508</v>
      </c>
      <c r="B1510">
        <v>46.805658056580498</v>
      </c>
      <c r="C1510">
        <v>176.596575342465</v>
      </c>
      <c r="D1510">
        <v>10.825025330152799</v>
      </c>
      <c r="E1510">
        <v>18.3528651579146</v>
      </c>
      <c r="F1510">
        <v>0.30839452859445798</v>
      </c>
      <c r="G1510">
        <v>0.89655190417784703</v>
      </c>
      <c r="H1510">
        <v>15.3194303153611</v>
      </c>
      <c r="I1510">
        <v>7.0932203389830502</v>
      </c>
    </row>
    <row r="1511" spans="1:9" x14ac:dyDescent="0.25">
      <c r="A1511">
        <v>1509</v>
      </c>
      <c r="B1511">
        <v>131.004566210045</v>
      </c>
      <c r="C1511">
        <v>148.873363898543</v>
      </c>
      <c r="D1511">
        <v>26.061307717987599</v>
      </c>
      <c r="E1511">
        <v>6.7562413358728399</v>
      </c>
      <c r="F1511">
        <v>0.59466191716842798</v>
      </c>
      <c r="G1511">
        <v>0.920154575254017</v>
      </c>
      <c r="H1511">
        <v>15.9190371991247</v>
      </c>
      <c r="I1511">
        <v>3.8111640571817502</v>
      </c>
    </row>
    <row r="1512" spans="1:9" x14ac:dyDescent="0.25">
      <c r="A1512">
        <v>1510</v>
      </c>
      <c r="B1512">
        <v>80.817576564580506</v>
      </c>
      <c r="C1512">
        <v>162.92031156381</v>
      </c>
      <c r="D1512">
        <v>13.2989796665847</v>
      </c>
      <c r="E1512">
        <v>20.516231593557102</v>
      </c>
      <c r="F1512">
        <v>0.40263285213029298</v>
      </c>
      <c r="G1512">
        <v>0.84427471153238498</v>
      </c>
      <c r="H1512">
        <v>15.9494252873563</v>
      </c>
      <c r="I1512">
        <v>8.3980582524271803</v>
      </c>
    </row>
    <row r="1513" spans="1:9" x14ac:dyDescent="0.25">
      <c r="A1513">
        <v>1511</v>
      </c>
      <c r="B1513">
        <v>72.689963429500196</v>
      </c>
      <c r="C1513">
        <v>185.037127128408</v>
      </c>
      <c r="D1513">
        <v>21.5403993034544</v>
      </c>
      <c r="E1513">
        <v>4.63228904501202</v>
      </c>
      <c r="F1513">
        <v>0.41369758764013698</v>
      </c>
      <c r="G1513">
        <v>0.95567098171591602</v>
      </c>
      <c r="H1513">
        <v>14.9742647058823</v>
      </c>
      <c r="I1513">
        <v>2.7523543773979702</v>
      </c>
    </row>
    <row r="1514" spans="1:9" x14ac:dyDescent="0.25">
      <c r="A1514">
        <v>1512</v>
      </c>
      <c r="B1514">
        <v>52.938681948423998</v>
      </c>
      <c r="C1514">
        <v>172.69030782029901</v>
      </c>
      <c r="D1514">
        <v>16.5552377287977</v>
      </c>
      <c r="E1514">
        <v>4.1166656424509203</v>
      </c>
      <c r="F1514">
        <v>0.32042010540044202</v>
      </c>
      <c r="G1514">
        <v>0.94165381524386604</v>
      </c>
      <c r="H1514">
        <v>15.257425742574201</v>
      </c>
      <c r="I1514">
        <v>2.94787141615986</v>
      </c>
    </row>
    <row r="1515" spans="1:9" x14ac:dyDescent="0.25">
      <c r="A1515">
        <v>1513</v>
      </c>
      <c r="B1515">
        <v>82.328479906814195</v>
      </c>
      <c r="C1515">
        <v>131.056218057921</v>
      </c>
      <c r="D1515">
        <v>13.756657462424201</v>
      </c>
      <c r="E1515">
        <v>3.9447802912029899</v>
      </c>
      <c r="F1515">
        <v>0.46309942388736403</v>
      </c>
      <c r="G1515">
        <v>0.96416046378680098</v>
      </c>
      <c r="H1515">
        <v>12.8384991843393</v>
      </c>
      <c r="I1515">
        <v>2.9837201246969101</v>
      </c>
    </row>
    <row r="1516" spans="1:9" x14ac:dyDescent="0.25">
      <c r="A1516">
        <v>1514</v>
      </c>
      <c r="B1516">
        <v>114.288577154308</v>
      </c>
      <c r="C1516">
        <v>202.57368981111901</v>
      </c>
      <c r="D1516">
        <v>16.917366353787301</v>
      </c>
      <c r="E1516">
        <v>4.9954578443661104</v>
      </c>
      <c r="F1516">
        <v>0.62106597130425301</v>
      </c>
      <c r="G1516">
        <v>0.94980465659246904</v>
      </c>
      <c r="H1516">
        <v>8.91279069767441</v>
      </c>
      <c r="I1516">
        <v>2.9049308265342302</v>
      </c>
    </row>
    <row r="1517" spans="1:9" x14ac:dyDescent="0.25">
      <c r="A1517">
        <v>1515</v>
      </c>
      <c r="B1517">
        <v>48.417351129363396</v>
      </c>
      <c r="C1517">
        <v>200.05446378439001</v>
      </c>
      <c r="D1517">
        <v>16.950581836788398</v>
      </c>
      <c r="E1517">
        <v>3.9788216964601499</v>
      </c>
      <c r="F1517">
        <v>0.307511234338466</v>
      </c>
      <c r="G1517">
        <v>0.96535548466702203</v>
      </c>
      <c r="H1517">
        <v>13.1890625</v>
      </c>
      <c r="I1517">
        <v>2.7256598874945901</v>
      </c>
    </row>
    <row r="1518" spans="1:9" x14ac:dyDescent="0.25">
      <c r="A1518">
        <v>1516</v>
      </c>
      <c r="B1518">
        <v>60.343133137337198</v>
      </c>
      <c r="C1518">
        <v>160.47314802009799</v>
      </c>
      <c r="D1518">
        <v>15.7389009474992</v>
      </c>
      <c r="E1518">
        <v>7.4165733192015404</v>
      </c>
      <c r="F1518">
        <v>0.396288836356396</v>
      </c>
      <c r="G1518">
        <v>0.92876222380402496</v>
      </c>
      <c r="H1518">
        <v>11.4063694267515</v>
      </c>
      <c r="I1518">
        <v>2.7906555595798599</v>
      </c>
    </row>
    <row r="1519" spans="1:9" x14ac:dyDescent="0.25">
      <c r="A1519">
        <v>1517</v>
      </c>
      <c r="B1519">
        <v>93.7449933244325</v>
      </c>
      <c r="C1519">
        <v>155.228229937393</v>
      </c>
      <c r="D1519">
        <v>20.327107846038199</v>
      </c>
      <c r="E1519">
        <v>11.775749138133</v>
      </c>
      <c r="F1519">
        <v>0.585573244392111</v>
      </c>
      <c r="G1519">
        <v>0.85408272463643597</v>
      </c>
      <c r="H1519">
        <v>11.448217317487201</v>
      </c>
      <c r="I1519">
        <v>5.9381044487427399</v>
      </c>
    </row>
    <row r="1520" spans="1:9" x14ac:dyDescent="0.25">
      <c r="A1520">
        <v>1518</v>
      </c>
      <c r="B1520">
        <v>55.567893401015198</v>
      </c>
      <c r="C1520">
        <v>115.891284866136</v>
      </c>
      <c r="D1520">
        <v>14.6968679846137</v>
      </c>
      <c r="E1520">
        <v>7.4557354155141997</v>
      </c>
      <c r="F1520">
        <v>0.36229830352992498</v>
      </c>
      <c r="G1520">
        <v>0.88305946129261603</v>
      </c>
      <c r="H1520">
        <v>12.323321554770301</v>
      </c>
      <c r="I1520">
        <v>4.68087492989343</v>
      </c>
    </row>
    <row r="1521" spans="1:9" x14ac:dyDescent="0.25">
      <c r="A1521">
        <v>1519</v>
      </c>
      <c r="B1521">
        <v>59.225948808472999</v>
      </c>
      <c r="C1521">
        <v>151.23119901664899</v>
      </c>
      <c r="D1521">
        <v>15.970713408149599</v>
      </c>
      <c r="E1521">
        <v>4.7344106295058097</v>
      </c>
      <c r="F1521">
        <v>0.38524806911062698</v>
      </c>
      <c r="G1521">
        <v>0.9409797455301</v>
      </c>
      <c r="H1521">
        <v>11.1884615384615</v>
      </c>
      <c r="I1521">
        <v>2.9694501018329902</v>
      </c>
    </row>
    <row r="1522" spans="1:9" x14ac:dyDescent="0.25">
      <c r="A1522">
        <v>1520</v>
      </c>
      <c r="B1522">
        <v>69.372195336559599</v>
      </c>
      <c r="C1522">
        <v>175.68208726156499</v>
      </c>
      <c r="D1522">
        <v>16.331599048244499</v>
      </c>
      <c r="E1522">
        <v>8.7994915557565605</v>
      </c>
      <c r="F1522">
        <v>0.44753929665530801</v>
      </c>
      <c r="G1522">
        <v>0.88038823020113099</v>
      </c>
      <c r="H1522">
        <v>11.168831168831099</v>
      </c>
      <c r="I1522">
        <v>5.6895604395604398</v>
      </c>
    </row>
    <row r="1523" spans="1:9" x14ac:dyDescent="0.25">
      <c r="A1523">
        <v>1521</v>
      </c>
      <c r="B1523">
        <v>69.361317747077507</v>
      </c>
      <c r="C1523">
        <v>169.57567389875001</v>
      </c>
      <c r="D1523">
        <v>16.151914043704899</v>
      </c>
      <c r="E1523">
        <v>6.1995917202559099</v>
      </c>
      <c r="F1523">
        <v>0.40336018536672502</v>
      </c>
      <c r="G1523">
        <v>0.946332053768841</v>
      </c>
      <c r="H1523">
        <v>14.8388554216867</v>
      </c>
      <c r="I1523">
        <v>3.95796256520405</v>
      </c>
    </row>
    <row r="1524" spans="1:9" x14ac:dyDescent="0.25">
      <c r="A1524">
        <v>1522</v>
      </c>
      <c r="B1524">
        <v>55.135973597359701</v>
      </c>
      <c r="C1524">
        <v>191.85894206549099</v>
      </c>
      <c r="D1524">
        <v>17.065085840545201</v>
      </c>
      <c r="E1524">
        <v>14.5279501966395</v>
      </c>
      <c r="F1524">
        <v>0.35737864070382702</v>
      </c>
      <c r="G1524">
        <v>0.89679320650216998</v>
      </c>
      <c r="H1524">
        <v>14.3413729128014</v>
      </c>
      <c r="I1524">
        <v>5.7540760869565197</v>
      </c>
    </row>
    <row r="1525" spans="1:9" x14ac:dyDescent="0.25">
      <c r="A1525">
        <v>1523</v>
      </c>
      <c r="B1525">
        <v>106.658929722759</v>
      </c>
      <c r="C1525">
        <v>177.060379088963</v>
      </c>
      <c r="D1525">
        <v>21.7747772537607</v>
      </c>
      <c r="E1525">
        <v>4.0376391427565697</v>
      </c>
      <c r="F1525">
        <v>0.56794081269313001</v>
      </c>
      <c r="G1525">
        <v>0.95031360749689697</v>
      </c>
      <c r="H1525">
        <v>11.467713787085501</v>
      </c>
      <c r="I1525">
        <v>2.8691867694603301</v>
      </c>
    </row>
    <row r="1526" spans="1:9" x14ac:dyDescent="0.25">
      <c r="A1526">
        <v>1524</v>
      </c>
      <c r="B1526">
        <v>75.380697050938295</v>
      </c>
      <c r="C1526">
        <v>164.563543936092</v>
      </c>
      <c r="D1526">
        <v>21.515998226319301</v>
      </c>
      <c r="E1526">
        <v>5.4779342077911801</v>
      </c>
      <c r="F1526">
        <v>0.44468306959119602</v>
      </c>
      <c r="G1526">
        <v>0.90941696763050694</v>
      </c>
      <c r="H1526">
        <v>13.977112676056301</v>
      </c>
      <c r="I1526">
        <v>3.59097320169252</v>
      </c>
    </row>
    <row r="1527" spans="1:9" x14ac:dyDescent="0.25">
      <c r="A1527">
        <v>1525</v>
      </c>
      <c r="B1527">
        <v>75.743357487922694</v>
      </c>
      <c r="C1527">
        <v>170.958183990442</v>
      </c>
      <c r="D1527">
        <v>17.443627750950998</v>
      </c>
      <c r="E1527">
        <v>6.2508098820233897</v>
      </c>
      <c r="F1527">
        <v>0.44960756966594401</v>
      </c>
      <c r="G1527">
        <v>0.94321688515587898</v>
      </c>
      <c r="H1527">
        <v>13.8616071428571</v>
      </c>
      <c r="I1527">
        <v>3.6019714479945599</v>
      </c>
    </row>
    <row r="1528" spans="1:9" x14ac:dyDescent="0.25">
      <c r="A1528">
        <v>1526</v>
      </c>
      <c r="B1528">
        <v>78.815690488984401</v>
      </c>
      <c r="C1528">
        <v>157.79760774634499</v>
      </c>
      <c r="D1528">
        <v>23.613762299322801</v>
      </c>
      <c r="E1528">
        <v>5.3889579363331297</v>
      </c>
      <c r="F1528">
        <v>0.50562776351863503</v>
      </c>
      <c r="G1528">
        <v>0.92608138606428203</v>
      </c>
      <c r="H1528">
        <v>10.011267605633799</v>
      </c>
      <c r="I1528">
        <v>3.3528801245459201</v>
      </c>
    </row>
    <row r="1529" spans="1:9" x14ac:dyDescent="0.25">
      <c r="A1529">
        <v>1527</v>
      </c>
      <c r="B1529">
        <v>59.856302521008402</v>
      </c>
      <c r="C1529">
        <v>137.96653851630299</v>
      </c>
      <c r="D1529">
        <v>15.4840505560646</v>
      </c>
      <c r="E1529">
        <v>6.5346221549642101</v>
      </c>
      <c r="F1529">
        <v>0.38364876379459001</v>
      </c>
      <c r="G1529">
        <v>0.87233602351872797</v>
      </c>
      <c r="H1529">
        <v>10.2114137483787</v>
      </c>
      <c r="I1529">
        <v>5.0625850340136003</v>
      </c>
    </row>
    <row r="1530" spans="1:9" x14ac:dyDescent="0.25">
      <c r="A1530">
        <v>1528</v>
      </c>
      <c r="B1530">
        <v>52.524480214621001</v>
      </c>
      <c r="C1530">
        <v>182.77471264367799</v>
      </c>
      <c r="D1530">
        <v>12.039668852223601</v>
      </c>
      <c r="E1530">
        <v>7.8137040526341703</v>
      </c>
      <c r="F1530">
        <v>0.343547467532754</v>
      </c>
      <c r="G1530">
        <v>0.91285908834610197</v>
      </c>
      <c r="H1530">
        <v>9.75357535753575</v>
      </c>
      <c r="I1530">
        <v>4.0895218718209501</v>
      </c>
    </row>
    <row r="1531" spans="1:9" x14ac:dyDescent="0.25">
      <c r="A1531">
        <v>1529</v>
      </c>
      <c r="B1531">
        <v>47.930960086299798</v>
      </c>
      <c r="C1531">
        <v>183.39279112754099</v>
      </c>
      <c r="D1531">
        <v>12.4074385875446</v>
      </c>
      <c r="E1531">
        <v>4.1208706179074701</v>
      </c>
      <c r="F1531">
        <v>0.319878717986114</v>
      </c>
      <c r="G1531">
        <v>0.93317725164288601</v>
      </c>
      <c r="H1531">
        <v>13.279220779220701</v>
      </c>
      <c r="I1531">
        <v>2.93881713120326</v>
      </c>
    </row>
    <row r="1532" spans="1:9" x14ac:dyDescent="0.25">
      <c r="A1532">
        <v>1530</v>
      </c>
      <c r="B1532">
        <v>54.018273184102299</v>
      </c>
      <c r="C1532">
        <v>142.92313092313</v>
      </c>
      <c r="D1532">
        <v>12.7965645564016</v>
      </c>
      <c r="E1532">
        <v>7.0359395716120101</v>
      </c>
      <c r="F1532">
        <v>0.36387118654018902</v>
      </c>
      <c r="G1532">
        <v>0.88416606719348401</v>
      </c>
      <c r="H1532">
        <v>10.551192145862499</v>
      </c>
      <c r="I1532">
        <v>5.2121961269056403</v>
      </c>
    </row>
    <row r="1533" spans="1:9" x14ac:dyDescent="0.25">
      <c r="A1533">
        <v>1531</v>
      </c>
      <c r="B1533">
        <v>104.894126357354</v>
      </c>
      <c r="C1533">
        <v>103.85781766650901</v>
      </c>
      <c r="D1533">
        <v>13.491355685577799</v>
      </c>
      <c r="E1533">
        <v>8.5765937789506594</v>
      </c>
      <c r="F1533">
        <v>0.552193862818528</v>
      </c>
      <c r="G1533">
        <v>0.83609409643598098</v>
      </c>
      <c r="H1533">
        <v>6.4506283662477504</v>
      </c>
      <c r="I1533">
        <v>5.3957597173144798</v>
      </c>
    </row>
    <row r="1534" spans="1:9" x14ac:dyDescent="0.25">
      <c r="A1534">
        <v>1532</v>
      </c>
      <c r="B1534">
        <v>59.855474452554702</v>
      </c>
      <c r="C1534">
        <v>175.190990990991</v>
      </c>
      <c r="D1534">
        <v>11.929549398970799</v>
      </c>
      <c r="E1534">
        <v>7.5884282405568602</v>
      </c>
      <c r="F1534">
        <v>0.34602910868217102</v>
      </c>
      <c r="G1534">
        <v>0.930512716448614</v>
      </c>
      <c r="H1534">
        <v>9.1414267834793499</v>
      </c>
      <c r="I1534">
        <v>3.46449546182594</v>
      </c>
    </row>
    <row r="1535" spans="1:9" x14ac:dyDescent="0.25">
      <c r="A1535">
        <v>1533</v>
      </c>
      <c r="B1535">
        <v>55.2874692874692</v>
      </c>
      <c r="C1535">
        <v>202.618866822429</v>
      </c>
      <c r="D1535">
        <v>20.121052540763198</v>
      </c>
      <c r="E1535">
        <v>6.2161847184769403</v>
      </c>
      <c r="F1535">
        <v>0.36855923935842999</v>
      </c>
      <c r="G1535">
        <v>0.95653979360311103</v>
      </c>
      <c r="H1535">
        <v>13.032894736842101</v>
      </c>
      <c r="I1535">
        <v>3.1717171717171699</v>
      </c>
    </row>
    <row r="1536" spans="1:9" x14ac:dyDescent="0.25">
      <c r="A1536">
        <v>1534</v>
      </c>
      <c r="B1536">
        <v>36.372187384728797</v>
      </c>
      <c r="C1536">
        <v>169.86742807575499</v>
      </c>
      <c r="D1536">
        <v>11.0352619305398</v>
      </c>
      <c r="E1536">
        <v>4.7503746387563401</v>
      </c>
      <c r="F1536">
        <v>0.27395085456934098</v>
      </c>
      <c r="G1536">
        <v>0.92674839084133398</v>
      </c>
      <c r="H1536">
        <v>10.288321167883201</v>
      </c>
      <c r="I1536">
        <v>3.38726265822784</v>
      </c>
    </row>
    <row r="1537" spans="1:9" x14ac:dyDescent="0.25">
      <c r="A1537">
        <v>1535</v>
      </c>
      <c r="B1537">
        <v>27.014092140921399</v>
      </c>
      <c r="C1537">
        <v>166.87734147356699</v>
      </c>
      <c r="D1537">
        <v>9.9279145367202108</v>
      </c>
      <c r="E1537">
        <v>6.1558273023998504</v>
      </c>
      <c r="F1537">
        <v>0.20859116534255601</v>
      </c>
      <c r="G1537">
        <v>0.91749878991535505</v>
      </c>
      <c r="H1537">
        <v>14.082539682539601</v>
      </c>
      <c r="I1537">
        <v>4.9649766511007298</v>
      </c>
    </row>
    <row r="1538" spans="1:9" x14ac:dyDescent="0.25">
      <c r="A1538">
        <v>1536</v>
      </c>
      <c r="B1538">
        <v>96.429000000000002</v>
      </c>
      <c r="C1538">
        <v>155.04556460488601</v>
      </c>
      <c r="D1538">
        <v>10.3364222856202</v>
      </c>
      <c r="E1538">
        <v>16.5321981090847</v>
      </c>
      <c r="F1538">
        <v>0.50259134524400395</v>
      </c>
      <c r="G1538">
        <v>0.88503010718221697</v>
      </c>
      <c r="H1538">
        <v>9.2679589509692093</v>
      </c>
      <c r="I1538">
        <v>5.7831050228310499</v>
      </c>
    </row>
    <row r="1539" spans="1:9" x14ac:dyDescent="0.25">
      <c r="A1539">
        <v>1537</v>
      </c>
      <c r="B1539">
        <v>74.941528239202597</v>
      </c>
      <c r="C1539">
        <v>149.95741734464201</v>
      </c>
      <c r="D1539">
        <v>13.573519619972799</v>
      </c>
      <c r="E1539">
        <v>12.2608084295233</v>
      </c>
      <c r="F1539">
        <v>0.45532872123942703</v>
      </c>
      <c r="G1539">
        <v>0.88468482617525301</v>
      </c>
      <c r="H1539">
        <v>9.8734030197444795</v>
      </c>
      <c r="I1539">
        <v>5.4196323816973004</v>
      </c>
    </row>
    <row r="1540" spans="1:9" x14ac:dyDescent="0.25">
      <c r="A1540">
        <v>1538</v>
      </c>
      <c r="B1540">
        <v>67.639294571507307</v>
      </c>
      <c r="C1540">
        <v>193.14623087096101</v>
      </c>
      <c r="D1540">
        <v>16.065593335574501</v>
      </c>
      <c r="E1540">
        <v>4.5550937579125002</v>
      </c>
      <c r="F1540">
        <v>0.42962806949506899</v>
      </c>
      <c r="G1540">
        <v>0.95727122416457899</v>
      </c>
      <c r="H1540">
        <v>9.8576850094876605</v>
      </c>
      <c r="I1540">
        <v>2.8538587848932599</v>
      </c>
    </row>
    <row r="1541" spans="1:9" x14ac:dyDescent="0.25">
      <c r="A1541">
        <v>1539</v>
      </c>
      <c r="B1541">
        <v>45.280336029869297</v>
      </c>
      <c r="C1541">
        <v>179.32235494880501</v>
      </c>
      <c r="D1541">
        <v>10.7091202899924</v>
      </c>
      <c r="E1541">
        <v>8.3765077752499906</v>
      </c>
      <c r="F1541">
        <v>0.30621924982933801</v>
      </c>
      <c r="G1541">
        <v>0.92879376025328597</v>
      </c>
      <c r="H1541">
        <v>14.474505723204899</v>
      </c>
      <c r="I1541">
        <v>3.0809190809190801</v>
      </c>
    </row>
    <row r="1542" spans="1:9" x14ac:dyDescent="0.25">
      <c r="A1542">
        <v>1540</v>
      </c>
      <c r="B1542">
        <v>123.254701553556</v>
      </c>
      <c r="C1542">
        <v>170.021920880913</v>
      </c>
      <c r="D1542">
        <v>11.204855289804801</v>
      </c>
      <c r="E1542">
        <v>4.5641642533352904</v>
      </c>
      <c r="F1542">
        <v>0.60087487206398604</v>
      </c>
      <c r="G1542">
        <v>0.946811162663731</v>
      </c>
      <c r="H1542">
        <v>7.2694763729246397</v>
      </c>
      <c r="I1542">
        <v>2.8315265162613499</v>
      </c>
    </row>
    <row r="1543" spans="1:9" x14ac:dyDescent="0.25">
      <c r="A1543">
        <v>1541</v>
      </c>
      <c r="B1543">
        <v>95.574552683896599</v>
      </c>
      <c r="C1543">
        <v>187.38781788351099</v>
      </c>
      <c r="D1543">
        <v>11.124718083353899</v>
      </c>
      <c r="E1543">
        <v>4.6398520788748501</v>
      </c>
      <c r="F1543">
        <v>0.48210244542456299</v>
      </c>
      <c r="G1543">
        <v>0.93618093710516004</v>
      </c>
      <c r="H1543">
        <v>9.9076751946607295</v>
      </c>
      <c r="I1543">
        <v>3.2444803446418899</v>
      </c>
    </row>
    <row r="1544" spans="1:9" x14ac:dyDescent="0.25">
      <c r="A1544">
        <v>1542</v>
      </c>
      <c r="B1544">
        <v>98.934789696772</v>
      </c>
      <c r="C1544">
        <v>165.59975216852499</v>
      </c>
      <c r="D1544">
        <v>13.6122530335939</v>
      </c>
      <c r="E1544">
        <v>7.8508704493051198</v>
      </c>
      <c r="F1544">
        <v>0.50487751232827105</v>
      </c>
      <c r="G1544">
        <v>0.93019431390531004</v>
      </c>
      <c r="H1544">
        <v>9.9137737961926096</v>
      </c>
      <c r="I1544">
        <v>4.6749226006191904</v>
      </c>
    </row>
    <row r="1545" spans="1:9" x14ac:dyDescent="0.25">
      <c r="A1545">
        <v>1543</v>
      </c>
      <c r="B1545">
        <v>50.307800421644401</v>
      </c>
      <c r="C1545">
        <v>172.477876106194</v>
      </c>
      <c r="D1545">
        <v>13.834789258483401</v>
      </c>
      <c r="E1545">
        <v>5.4092633511735597</v>
      </c>
      <c r="F1545">
        <v>0.31746753088562102</v>
      </c>
      <c r="G1545">
        <v>0.929998302519633</v>
      </c>
      <c r="H1545">
        <v>16.264604810996499</v>
      </c>
      <c r="I1545">
        <v>3.1213114754098301</v>
      </c>
    </row>
    <row r="1546" spans="1:9" x14ac:dyDescent="0.25">
      <c r="A1546">
        <v>1544</v>
      </c>
      <c r="B1546">
        <v>44.817283163265301</v>
      </c>
      <c r="C1546">
        <v>140.527976440891</v>
      </c>
      <c r="D1546">
        <v>14.9436260306971</v>
      </c>
      <c r="E1546">
        <v>8.1318296750128205</v>
      </c>
      <c r="F1546">
        <v>0.27912799903112101</v>
      </c>
      <c r="G1546">
        <v>0.87325319275885105</v>
      </c>
      <c r="H1546">
        <v>16.412748171368801</v>
      </c>
      <c r="I1546">
        <v>5.2549728752260396</v>
      </c>
    </row>
    <row r="1547" spans="1:9" x14ac:dyDescent="0.25">
      <c r="A1547">
        <v>1545</v>
      </c>
      <c r="B1547">
        <v>47.934905347060699</v>
      </c>
      <c r="C1547">
        <v>200.58072737966799</v>
      </c>
      <c r="D1547">
        <v>10.8366581057095</v>
      </c>
      <c r="E1547">
        <v>3.2921911840234599</v>
      </c>
      <c r="F1547">
        <v>0.290906374759969</v>
      </c>
      <c r="G1547">
        <v>0.97147962955588896</v>
      </c>
      <c r="H1547">
        <v>13.6185344827586</v>
      </c>
      <c r="I1547">
        <v>2.4371757925072002</v>
      </c>
    </row>
    <row r="1548" spans="1:9" x14ac:dyDescent="0.25">
      <c r="A1548">
        <v>1546</v>
      </c>
      <c r="B1548">
        <v>56.776445510258398</v>
      </c>
      <c r="C1548">
        <v>164.074686293436</v>
      </c>
      <c r="D1548">
        <v>13.635186666238001</v>
      </c>
      <c r="E1548">
        <v>5.0547767985015204</v>
      </c>
      <c r="F1548">
        <v>0.35024733010075398</v>
      </c>
      <c r="G1548">
        <v>0.93373109340933602</v>
      </c>
      <c r="H1548">
        <v>12.1368136813681</v>
      </c>
      <c r="I1548">
        <v>3.1313240043057</v>
      </c>
    </row>
    <row r="1549" spans="1:9" x14ac:dyDescent="0.25">
      <c r="A1549">
        <v>1547</v>
      </c>
      <c r="B1549">
        <v>58.341739411574501</v>
      </c>
      <c r="C1549">
        <v>157.61102362204701</v>
      </c>
      <c r="D1549">
        <v>12.019918018696799</v>
      </c>
      <c r="E1549">
        <v>6.6800116500730198</v>
      </c>
      <c r="F1549">
        <v>0.35152394593545899</v>
      </c>
      <c r="G1549">
        <v>0.86769889417344404</v>
      </c>
      <c r="H1549">
        <v>12.4569327731092</v>
      </c>
      <c r="I1549">
        <v>4.0087966220971101</v>
      </c>
    </row>
    <row r="1550" spans="1:9" x14ac:dyDescent="0.25">
      <c r="A1550">
        <v>1548</v>
      </c>
      <c r="B1550">
        <v>54.949305386302697</v>
      </c>
      <c r="C1550">
        <v>150.38208556149701</v>
      </c>
      <c r="D1550">
        <v>13.950798396530701</v>
      </c>
      <c r="E1550">
        <v>4.8672071879940599</v>
      </c>
      <c r="F1550">
        <v>0.34951735787348798</v>
      </c>
      <c r="G1550">
        <v>0.93394732665665703</v>
      </c>
      <c r="H1550">
        <v>9.0218531468531395</v>
      </c>
      <c r="I1550">
        <v>3.3883890317052199</v>
      </c>
    </row>
    <row r="1551" spans="1:9" x14ac:dyDescent="0.25">
      <c r="A1551">
        <v>1549</v>
      </c>
      <c r="B1551">
        <v>46.954041204437402</v>
      </c>
      <c r="C1551">
        <v>175.49378998870901</v>
      </c>
      <c r="D1551">
        <v>11.8777894176469</v>
      </c>
      <c r="E1551">
        <v>14.5823056652633</v>
      </c>
      <c r="F1551">
        <v>0.29577170717467699</v>
      </c>
      <c r="G1551">
        <v>0.86498227802421601</v>
      </c>
      <c r="H1551">
        <v>14.966666666666599</v>
      </c>
      <c r="I1551">
        <v>6.81670929241261</v>
      </c>
    </row>
    <row r="1552" spans="1:9" x14ac:dyDescent="0.25">
      <c r="A1552">
        <v>1550</v>
      </c>
      <c r="B1552">
        <v>46.484142914492097</v>
      </c>
      <c r="C1552">
        <v>145.852060693049</v>
      </c>
      <c r="D1552">
        <v>13.433275096767</v>
      </c>
      <c r="E1552">
        <v>5.8930085771383798</v>
      </c>
      <c r="F1552">
        <v>0.300890027407404</v>
      </c>
      <c r="G1552">
        <v>0.90446821957621804</v>
      </c>
      <c r="H1552">
        <v>14.4506866416978</v>
      </c>
      <c r="I1552">
        <v>3.85549232626314</v>
      </c>
    </row>
    <row r="1553" spans="1:9" x14ac:dyDescent="0.25">
      <c r="A1553">
        <v>1551</v>
      </c>
      <c r="B1553">
        <v>43.018422295701399</v>
      </c>
      <c r="C1553">
        <v>169.761593254833</v>
      </c>
      <c r="D1553">
        <v>13.013569487394401</v>
      </c>
      <c r="E1553">
        <v>4.3158314455866096</v>
      </c>
      <c r="F1553">
        <v>0.28248043424035102</v>
      </c>
      <c r="G1553">
        <v>0.94020696127769199</v>
      </c>
      <c r="H1553">
        <v>15.224093264248699</v>
      </c>
      <c r="I1553">
        <v>2.8779322328410002</v>
      </c>
    </row>
    <row r="1554" spans="1:9" x14ac:dyDescent="0.25">
      <c r="A1554">
        <v>1552</v>
      </c>
      <c r="B1554">
        <v>51.608901860634802</v>
      </c>
      <c r="C1554">
        <v>152.118523775727</v>
      </c>
      <c r="D1554">
        <v>12.3057358838045</v>
      </c>
      <c r="E1554">
        <v>6.0864138297459096</v>
      </c>
      <c r="F1554">
        <v>0.32315258371823102</v>
      </c>
      <c r="G1554">
        <v>0.93616279367094501</v>
      </c>
      <c r="H1554">
        <v>16.545816733067699</v>
      </c>
      <c r="I1554">
        <v>3.6056751467710302</v>
      </c>
    </row>
    <row r="1555" spans="1:9" x14ac:dyDescent="0.25">
      <c r="A1555">
        <v>1553</v>
      </c>
      <c r="B1555">
        <v>51.216601815823601</v>
      </c>
      <c r="C1555">
        <v>193.53283853801901</v>
      </c>
      <c r="D1555">
        <v>13.396421473539201</v>
      </c>
      <c r="E1555">
        <v>4.08201779231835</v>
      </c>
      <c r="F1555">
        <v>0.31530988570804203</v>
      </c>
      <c r="G1555">
        <v>0.95693775778532697</v>
      </c>
      <c r="H1555">
        <v>15.948542024013699</v>
      </c>
      <c r="I1555">
        <v>3.0249648382559702</v>
      </c>
    </row>
    <row r="1556" spans="1:9" x14ac:dyDescent="0.25">
      <c r="A1556">
        <v>1554</v>
      </c>
      <c r="B1556">
        <v>62.9811866859623</v>
      </c>
      <c r="C1556">
        <v>153.83172917358101</v>
      </c>
      <c r="D1556">
        <v>12.7358836902779</v>
      </c>
      <c r="E1556">
        <v>18.134831578832799</v>
      </c>
      <c r="F1556">
        <v>0.38367744861693898</v>
      </c>
      <c r="G1556">
        <v>0.88275750553538601</v>
      </c>
      <c r="H1556">
        <v>12.573294629898401</v>
      </c>
      <c r="I1556">
        <v>6.3570081709616497</v>
      </c>
    </row>
    <row r="1557" spans="1:9" x14ac:dyDescent="0.25">
      <c r="A1557">
        <v>1555</v>
      </c>
      <c r="B1557">
        <v>56.911073567808302</v>
      </c>
      <c r="C1557">
        <v>162.057725802438</v>
      </c>
      <c r="D1557">
        <v>11.3250212730015</v>
      </c>
      <c r="E1557">
        <v>8.5482196754799293</v>
      </c>
      <c r="F1557">
        <v>0.35435319623414602</v>
      </c>
      <c r="G1557">
        <v>0.92119269212974797</v>
      </c>
      <c r="H1557">
        <v>9.1585014409221905</v>
      </c>
      <c r="I1557">
        <v>4.5438770451165098</v>
      </c>
    </row>
    <row r="1558" spans="1:9" x14ac:dyDescent="0.25">
      <c r="A1558">
        <v>1556</v>
      </c>
      <c r="B1558">
        <v>49.124701512337403</v>
      </c>
      <c r="C1558">
        <v>139.732175502742</v>
      </c>
      <c r="D1558">
        <v>10.790995311188899</v>
      </c>
      <c r="E1558">
        <v>11.739576940758599</v>
      </c>
      <c r="F1558">
        <v>0.31694887582818099</v>
      </c>
      <c r="G1558">
        <v>0.70484870198766003</v>
      </c>
      <c r="H1558">
        <v>13.412921348314599</v>
      </c>
      <c r="I1558">
        <v>3.4887365328109698</v>
      </c>
    </row>
    <row r="1559" spans="1:9" x14ac:dyDescent="0.25">
      <c r="A1559">
        <v>1557</v>
      </c>
      <c r="B1559">
        <v>43.955175600739302</v>
      </c>
      <c r="C1559">
        <v>108.881785895484</v>
      </c>
      <c r="D1559">
        <v>10.4081150807811</v>
      </c>
      <c r="E1559">
        <v>8.1310753694356901</v>
      </c>
      <c r="F1559">
        <v>0.289835322908298</v>
      </c>
      <c r="G1559">
        <v>0.75481188061035598</v>
      </c>
      <c r="H1559">
        <v>11.943673469387701</v>
      </c>
      <c r="I1559">
        <v>5.4285714285714199</v>
      </c>
    </row>
    <row r="1560" spans="1:9" x14ac:dyDescent="0.25">
      <c r="A1560">
        <v>1558</v>
      </c>
      <c r="B1560">
        <v>83.047745358090097</v>
      </c>
      <c r="C1560">
        <v>171.96923907177501</v>
      </c>
      <c r="D1560">
        <v>14.9888268771806</v>
      </c>
      <c r="E1560">
        <v>5.3216684115722499</v>
      </c>
      <c r="F1560">
        <v>0.50234284504693305</v>
      </c>
      <c r="G1560">
        <v>0.93926124490597895</v>
      </c>
      <c r="H1560">
        <v>9.0766961651917395</v>
      </c>
      <c r="I1560">
        <v>3.4496927803379398</v>
      </c>
    </row>
    <row r="1561" spans="1:9" x14ac:dyDescent="0.25">
      <c r="A1561">
        <v>1559</v>
      </c>
      <c r="B1561">
        <v>63.392653578214002</v>
      </c>
      <c r="C1561">
        <v>199.07523616734099</v>
      </c>
      <c r="D1561">
        <v>14.308032500492599</v>
      </c>
      <c r="E1561">
        <v>14.447356882684099</v>
      </c>
      <c r="F1561">
        <v>0.37097135200210601</v>
      </c>
      <c r="G1561">
        <v>0.89345637076833095</v>
      </c>
      <c r="H1561">
        <v>18.468227424749099</v>
      </c>
      <c r="I1561">
        <v>7.2288461538461499</v>
      </c>
    </row>
    <row r="1562" spans="1:9" x14ac:dyDescent="0.25">
      <c r="A1562">
        <v>1560</v>
      </c>
      <c r="B1562">
        <v>58.052883178966198</v>
      </c>
      <c r="C1562">
        <v>178.83142639206699</v>
      </c>
      <c r="D1562">
        <v>13.231609215256199</v>
      </c>
      <c r="E1562">
        <v>9.8705019101248297</v>
      </c>
      <c r="F1562">
        <v>0.34761276411564301</v>
      </c>
      <c r="G1562">
        <v>0.93516812625451695</v>
      </c>
      <c r="H1562">
        <v>8.7612704918032698</v>
      </c>
      <c r="I1562">
        <v>4.7443262411347504</v>
      </c>
    </row>
    <row r="1563" spans="1:9" x14ac:dyDescent="0.25">
      <c r="A1563">
        <v>1561</v>
      </c>
      <c r="B1563">
        <v>56.691451031771997</v>
      </c>
      <c r="C1563">
        <v>152.85863681102299</v>
      </c>
      <c r="D1563">
        <v>14.362434018329299</v>
      </c>
      <c r="E1563">
        <v>8.6255675216677492</v>
      </c>
      <c r="F1563">
        <v>0.35836094475123198</v>
      </c>
      <c r="G1563">
        <v>0.90429489513358696</v>
      </c>
      <c r="H1563">
        <v>11.3769751693002</v>
      </c>
      <c r="I1563">
        <v>4.6773124435070796</v>
      </c>
    </row>
    <row r="1564" spans="1:9" x14ac:dyDescent="0.25">
      <c r="A1564">
        <v>1562</v>
      </c>
      <c r="B1564">
        <v>49.246005426590202</v>
      </c>
      <c r="C1564">
        <v>167.91258547403399</v>
      </c>
      <c r="D1564">
        <v>12.6741502629375</v>
      </c>
      <c r="E1564">
        <v>10.6176788875099</v>
      </c>
      <c r="F1564">
        <v>0.29809418681991101</v>
      </c>
      <c r="G1564">
        <v>0.85001511599939195</v>
      </c>
      <c r="H1564">
        <v>12.8569979716024</v>
      </c>
      <c r="I1564">
        <v>9.7899099099099107</v>
      </c>
    </row>
    <row r="1565" spans="1:9" x14ac:dyDescent="0.25">
      <c r="A1565">
        <v>1563</v>
      </c>
      <c r="B1565">
        <v>71.100835231586899</v>
      </c>
      <c r="C1565">
        <v>184.35164835164801</v>
      </c>
      <c r="D1565">
        <v>12.1572401593666</v>
      </c>
      <c r="E1565">
        <v>4.74326161762726</v>
      </c>
      <c r="F1565">
        <v>0.440420641704595</v>
      </c>
      <c r="G1565">
        <v>0.92842526813109005</v>
      </c>
      <c r="H1565">
        <v>5.9439366240097504</v>
      </c>
      <c r="I1565">
        <v>3.0397766922540099</v>
      </c>
    </row>
    <row r="1566" spans="1:9" x14ac:dyDescent="0.25">
      <c r="A1566">
        <v>1564</v>
      </c>
      <c r="B1566">
        <v>76.761623219564598</v>
      </c>
      <c r="C1566">
        <v>189.948356807511</v>
      </c>
      <c r="D1566">
        <v>13.9426355740129</v>
      </c>
      <c r="E1566">
        <v>13.210145038109401</v>
      </c>
      <c r="F1566">
        <v>0.42529855767397501</v>
      </c>
      <c r="G1566">
        <v>0.93866575042098399</v>
      </c>
      <c r="H1566">
        <v>10.6415804327375</v>
      </c>
      <c r="I1566">
        <v>3.8942544941839898</v>
      </c>
    </row>
    <row r="1567" spans="1:9" x14ac:dyDescent="0.25">
      <c r="A1567">
        <v>1565</v>
      </c>
      <c r="B1567">
        <v>89.710506706408296</v>
      </c>
      <c r="C1567">
        <v>170.792574127525</v>
      </c>
      <c r="D1567">
        <v>15.4507542259785</v>
      </c>
      <c r="E1567">
        <v>5.97542702368668</v>
      </c>
      <c r="F1567">
        <v>0.47731199622446302</v>
      </c>
      <c r="G1567">
        <v>0.93165614822465803</v>
      </c>
      <c r="H1567">
        <v>10.7221542227662</v>
      </c>
      <c r="I1567">
        <v>3.4896650035637902</v>
      </c>
    </row>
    <row r="1568" spans="1:9" x14ac:dyDescent="0.25">
      <c r="A1568">
        <v>1566</v>
      </c>
      <c r="B1568">
        <v>89.206370272063694</v>
      </c>
      <c r="C1568">
        <v>152.720982645931</v>
      </c>
      <c r="D1568">
        <v>14.7338660052988</v>
      </c>
      <c r="E1568">
        <v>11.578529013898301</v>
      </c>
      <c r="F1568">
        <v>0.46896082202585099</v>
      </c>
      <c r="G1568">
        <v>0.89103619663656597</v>
      </c>
      <c r="H1568">
        <v>12.058174523570701</v>
      </c>
      <c r="I1568">
        <v>4.6725274725274701</v>
      </c>
    </row>
    <row r="1569" spans="1:9" x14ac:dyDescent="0.25">
      <c r="A1569">
        <v>1567</v>
      </c>
      <c r="B1569">
        <v>85.338283828382799</v>
      </c>
      <c r="C1569">
        <v>164.06125211505901</v>
      </c>
      <c r="D1569">
        <v>15.497516665496001</v>
      </c>
      <c r="E1569">
        <v>5.5537646982850104</v>
      </c>
      <c r="F1569">
        <v>0.46890456913002299</v>
      </c>
      <c r="G1569">
        <v>0.93318365079681098</v>
      </c>
      <c r="H1569">
        <v>11.1132502831257</v>
      </c>
      <c r="I1569">
        <v>4.2987155963302701</v>
      </c>
    </row>
    <row r="1570" spans="1:9" x14ac:dyDescent="0.25">
      <c r="A1570">
        <v>1568</v>
      </c>
      <c r="B1570">
        <v>64.809482758620604</v>
      </c>
      <c r="C1570">
        <v>140.18878941222201</v>
      </c>
      <c r="D1570">
        <v>12.248043323310901</v>
      </c>
      <c r="E1570">
        <v>17.800715923853701</v>
      </c>
      <c r="F1570">
        <v>0.41124709790917302</v>
      </c>
      <c r="G1570">
        <v>0.88077050288452496</v>
      </c>
      <c r="H1570">
        <v>11.6742770167427</v>
      </c>
      <c r="I1570">
        <v>7.0709732256693503</v>
      </c>
    </row>
    <row r="1571" spans="1:9" x14ac:dyDescent="0.25">
      <c r="A1571">
        <v>1569</v>
      </c>
      <c r="B1571">
        <v>59.526680062513897</v>
      </c>
      <c r="C1571">
        <v>136.368662186927</v>
      </c>
      <c r="D1571">
        <v>13.6145267502016</v>
      </c>
      <c r="E1571">
        <v>3.8399574589590602</v>
      </c>
      <c r="F1571">
        <v>0.37459693563423901</v>
      </c>
      <c r="G1571">
        <v>0.95784137427475302</v>
      </c>
      <c r="H1571">
        <v>12.206235011990399</v>
      </c>
      <c r="I1571">
        <v>3.1215057771151602</v>
      </c>
    </row>
    <row r="1572" spans="1:9" x14ac:dyDescent="0.25">
      <c r="A1572">
        <v>1570</v>
      </c>
      <c r="B1572">
        <v>62.781607174256997</v>
      </c>
      <c r="C1572">
        <v>190.14136732329001</v>
      </c>
      <c r="D1572">
        <v>15.1334068481902</v>
      </c>
      <c r="E1572">
        <v>11.2172145260107</v>
      </c>
      <c r="F1572">
        <v>0.405597677060341</v>
      </c>
      <c r="G1572">
        <v>0.90439262842721702</v>
      </c>
      <c r="H1572">
        <v>8.38138332255979</v>
      </c>
      <c r="I1572">
        <v>5.7849338700402502</v>
      </c>
    </row>
    <row r="1573" spans="1:9" x14ac:dyDescent="0.25">
      <c r="A1573">
        <v>1571</v>
      </c>
      <c r="B1573">
        <v>64.742539200809304</v>
      </c>
      <c r="C1573">
        <v>155.39324603721499</v>
      </c>
      <c r="D1573">
        <v>12.2699766910369</v>
      </c>
      <c r="E1573">
        <v>4.7547584936553102</v>
      </c>
      <c r="F1573">
        <v>0.37630362728475603</v>
      </c>
      <c r="G1573">
        <v>0.93518716103791599</v>
      </c>
      <c r="H1573">
        <v>11.8397887323943</v>
      </c>
      <c r="I1573">
        <v>4.1476895197825403</v>
      </c>
    </row>
    <row r="1574" spans="1:9" x14ac:dyDescent="0.25">
      <c r="A1574">
        <v>1572</v>
      </c>
      <c r="B1574">
        <v>61.793669871794798</v>
      </c>
      <c r="C1574">
        <v>175.88960833859699</v>
      </c>
      <c r="D1574">
        <v>13.6712596837209</v>
      </c>
      <c r="E1574">
        <v>4.7149618078792397</v>
      </c>
      <c r="F1574">
        <v>0.34618865132561</v>
      </c>
      <c r="G1574">
        <v>0.92851144487494897</v>
      </c>
      <c r="H1574">
        <v>14.568677792041001</v>
      </c>
      <c r="I1574">
        <v>2.5698924731182702</v>
      </c>
    </row>
    <row r="1575" spans="1:9" x14ac:dyDescent="0.25">
      <c r="A1575">
        <v>1573</v>
      </c>
      <c r="B1575">
        <v>68.586972083034993</v>
      </c>
      <c r="C1575">
        <v>132.23175100761301</v>
      </c>
      <c r="D1575">
        <v>12.523069131844901</v>
      </c>
      <c r="E1575">
        <v>4.8022968480996999</v>
      </c>
      <c r="F1575">
        <v>0.42193094733013897</v>
      </c>
      <c r="G1575">
        <v>0.94111297033533403</v>
      </c>
      <c r="H1575">
        <v>12.370197904540101</v>
      </c>
      <c r="I1575">
        <v>3.16551126516464</v>
      </c>
    </row>
    <row r="1576" spans="1:9" x14ac:dyDescent="0.25">
      <c r="A1576">
        <v>1574</v>
      </c>
      <c r="B1576">
        <v>41.058559681036598</v>
      </c>
      <c r="C1576">
        <v>167.00774068698499</v>
      </c>
      <c r="D1576">
        <v>9.9416844186099294</v>
      </c>
      <c r="E1576">
        <v>4.4702898252708101</v>
      </c>
      <c r="F1576">
        <v>0.266670681794067</v>
      </c>
      <c r="G1576">
        <v>0.92897578910901302</v>
      </c>
      <c r="H1576">
        <v>16.305282005371499</v>
      </c>
      <c r="I1576">
        <v>3.2415204678362501</v>
      </c>
    </row>
    <row r="1577" spans="1:9" x14ac:dyDescent="0.25">
      <c r="A1577">
        <v>1575</v>
      </c>
      <c r="B1577">
        <v>39.320620927558402</v>
      </c>
      <c r="C1577">
        <v>106.862625911774</v>
      </c>
      <c r="D1577">
        <v>10.555994276995699</v>
      </c>
      <c r="E1577">
        <v>4.9882518649647896</v>
      </c>
      <c r="F1577">
        <v>0.25022918774203201</v>
      </c>
      <c r="G1577">
        <v>0.93375565683318196</v>
      </c>
      <c r="H1577">
        <v>16.907040328092901</v>
      </c>
      <c r="I1577">
        <v>4.1143882024711003</v>
      </c>
    </row>
    <row r="1578" spans="1:9" x14ac:dyDescent="0.25">
      <c r="A1578">
        <v>1576</v>
      </c>
      <c r="B1578">
        <v>38.059115044247697</v>
      </c>
      <c r="C1578">
        <v>159.70683870967699</v>
      </c>
      <c r="D1578">
        <v>11.693385586453999</v>
      </c>
      <c r="E1578">
        <v>5.8656126105093298</v>
      </c>
      <c r="F1578">
        <v>0.25447003502559401</v>
      </c>
      <c r="G1578">
        <v>0.90540916271762295</v>
      </c>
      <c r="H1578">
        <v>15.0460299194476</v>
      </c>
      <c r="I1578">
        <v>3.9984756097560901</v>
      </c>
    </row>
    <row r="1579" spans="1:9" x14ac:dyDescent="0.25">
      <c r="A1579">
        <v>1577</v>
      </c>
      <c r="B1579">
        <v>42.501589544330599</v>
      </c>
      <c r="C1579">
        <v>198.457188841201</v>
      </c>
      <c r="D1579">
        <v>13.6333341618934</v>
      </c>
      <c r="E1579">
        <v>4.4515141652566497</v>
      </c>
      <c r="F1579">
        <v>0.269055300618048</v>
      </c>
      <c r="G1579">
        <v>0.94593724065637197</v>
      </c>
      <c r="H1579">
        <v>16.397740112994299</v>
      </c>
      <c r="I1579">
        <v>2.6577469441691401</v>
      </c>
    </row>
    <row r="1580" spans="1:9" x14ac:dyDescent="0.25">
      <c r="A1580">
        <v>1578</v>
      </c>
      <c r="B1580">
        <v>37.0408236994219</v>
      </c>
      <c r="C1580">
        <v>183.06453934740799</v>
      </c>
      <c r="D1580">
        <v>10.7789532620549</v>
      </c>
      <c r="E1580">
        <v>4.7133177723463398</v>
      </c>
      <c r="F1580">
        <v>0.24254555671953101</v>
      </c>
      <c r="G1580">
        <v>0.94637592657685099</v>
      </c>
      <c r="H1580">
        <v>16.686295503211898</v>
      </c>
      <c r="I1580">
        <v>3.1872635561160099</v>
      </c>
    </row>
    <row r="1581" spans="1:9" x14ac:dyDescent="0.25">
      <c r="A1581">
        <v>1579</v>
      </c>
      <c r="B1581">
        <v>46.5479791036568</v>
      </c>
      <c r="C1581">
        <v>180.101648664013</v>
      </c>
      <c r="D1581">
        <v>11.643084561429299</v>
      </c>
      <c r="E1581">
        <v>5.5490282182108599</v>
      </c>
      <c r="F1581">
        <v>0.29569142970534701</v>
      </c>
      <c r="G1581">
        <v>0.945393568300394</v>
      </c>
      <c r="H1581">
        <v>16.758449304174899</v>
      </c>
      <c r="I1581">
        <v>3.9623205741626699</v>
      </c>
    </row>
    <row r="1582" spans="1:9" x14ac:dyDescent="0.25">
      <c r="A1582">
        <v>1580</v>
      </c>
      <c r="B1582">
        <v>63.906072644721903</v>
      </c>
      <c r="C1582">
        <v>180.45440251572299</v>
      </c>
      <c r="D1582">
        <v>11.8258253299628</v>
      </c>
      <c r="E1582">
        <v>8.8858658944037003</v>
      </c>
      <c r="F1582">
        <v>0.362310756518329</v>
      </c>
      <c r="G1582">
        <v>0.87163169478444902</v>
      </c>
      <c r="H1582">
        <v>13.7447447447447</v>
      </c>
      <c r="I1582">
        <v>6.7075835475578396</v>
      </c>
    </row>
    <row r="1583" spans="1:9" x14ac:dyDescent="0.25">
      <c r="A1583">
        <v>1581</v>
      </c>
      <c r="B1583">
        <v>66.227980826842398</v>
      </c>
      <c r="C1583">
        <v>179.00778508771899</v>
      </c>
      <c r="D1583">
        <v>16.0679495074918</v>
      </c>
      <c r="E1583">
        <v>5.46435265321748</v>
      </c>
      <c r="F1583">
        <v>0.418222846524124</v>
      </c>
      <c r="G1583">
        <v>0.92925859503076103</v>
      </c>
      <c r="H1583">
        <v>9.2563580874872802</v>
      </c>
      <c r="I1583">
        <v>2.7677796642142898</v>
      </c>
    </row>
    <row r="1584" spans="1:9" x14ac:dyDescent="0.25">
      <c r="A1584">
        <v>1582</v>
      </c>
      <c r="B1584">
        <v>64.058256248769894</v>
      </c>
      <c r="C1584">
        <v>179.64726562499999</v>
      </c>
      <c r="D1584">
        <v>13.8103723270704</v>
      </c>
      <c r="E1584">
        <v>6.8015340121936196</v>
      </c>
      <c r="F1584">
        <v>0.428550325703553</v>
      </c>
      <c r="G1584">
        <v>0.92769076650830995</v>
      </c>
      <c r="H1584">
        <v>9.9067073170731703</v>
      </c>
      <c r="I1584">
        <v>3.7687499999999998</v>
      </c>
    </row>
    <row r="1585" spans="1:9" x14ac:dyDescent="0.25">
      <c r="A1585">
        <v>1583</v>
      </c>
      <c r="B1585">
        <v>56.860112359550499</v>
      </c>
      <c r="C1585">
        <v>196.11834094368299</v>
      </c>
      <c r="D1585">
        <v>12.6732525550647</v>
      </c>
      <c r="E1585">
        <v>10.928458303919101</v>
      </c>
      <c r="F1585">
        <v>0.34458773354789202</v>
      </c>
      <c r="G1585">
        <v>0.94714807155584002</v>
      </c>
      <c r="H1585">
        <v>12.6724137931034</v>
      </c>
      <c r="I1585">
        <v>3.8846918489065598</v>
      </c>
    </row>
    <row r="1586" spans="1:9" x14ac:dyDescent="0.25">
      <c r="A1586">
        <v>1584</v>
      </c>
      <c r="B1586">
        <v>65.313688610240305</v>
      </c>
      <c r="C1586">
        <v>146.98225923243999</v>
      </c>
      <c r="D1586">
        <v>14.938061975689999</v>
      </c>
      <c r="E1586">
        <v>8.2330758253596894</v>
      </c>
      <c r="F1586">
        <v>0.43227392684434901</v>
      </c>
      <c r="G1586">
        <v>0.94861731144519601</v>
      </c>
      <c r="H1586">
        <v>13.045786330457799</v>
      </c>
      <c r="I1586">
        <v>4.1292346298619798</v>
      </c>
    </row>
    <row r="1587" spans="1:9" x14ac:dyDescent="0.25">
      <c r="A1587">
        <v>1585</v>
      </c>
      <c r="B1587">
        <v>64.342872867363695</v>
      </c>
      <c r="C1587">
        <v>185.156384814495</v>
      </c>
      <c r="D1587">
        <v>14.428157987475601</v>
      </c>
      <c r="E1587">
        <v>10.629269390507901</v>
      </c>
      <c r="F1587">
        <v>0.424820116914367</v>
      </c>
      <c r="G1587">
        <v>0.925072801526719</v>
      </c>
      <c r="H1587">
        <v>12.499378109452699</v>
      </c>
      <c r="I1587">
        <v>5.2468043264503397</v>
      </c>
    </row>
    <row r="1588" spans="1:9" x14ac:dyDescent="0.25">
      <c r="A1588">
        <v>1586</v>
      </c>
      <c r="B1588">
        <v>61.1975257731958</v>
      </c>
      <c r="C1588">
        <v>137.47226207556099</v>
      </c>
      <c r="D1588">
        <v>12.1750189593982</v>
      </c>
      <c r="E1588">
        <v>3.3213179812621698</v>
      </c>
      <c r="F1588">
        <v>0.40099583745339601</v>
      </c>
      <c r="G1588">
        <v>0.95584484351889298</v>
      </c>
      <c r="H1588">
        <v>11.6494464944649</v>
      </c>
      <c r="I1588">
        <v>2.9018789144050099</v>
      </c>
    </row>
    <row r="1589" spans="1:9" x14ac:dyDescent="0.25">
      <c r="A1589">
        <v>1587</v>
      </c>
      <c r="B1589">
        <v>63.287291169451002</v>
      </c>
      <c r="C1589">
        <v>169.24859858639999</v>
      </c>
      <c r="D1589">
        <v>13.4223918214592</v>
      </c>
      <c r="E1589">
        <v>12.1957631540044</v>
      </c>
      <c r="F1589">
        <v>0.38954741168858598</v>
      </c>
      <c r="G1589">
        <v>0.89885438123537298</v>
      </c>
      <c r="H1589">
        <v>13.9563492063492</v>
      </c>
      <c r="I1589">
        <v>6.9941573033707796</v>
      </c>
    </row>
    <row r="1590" spans="1:9" x14ac:dyDescent="0.25">
      <c r="A1590">
        <v>1588</v>
      </c>
      <c r="B1590">
        <v>50.8147713950762</v>
      </c>
      <c r="C1590">
        <v>173.65380604796599</v>
      </c>
      <c r="D1590">
        <v>10.256455598996499</v>
      </c>
      <c r="E1590">
        <v>25.418069808551799</v>
      </c>
      <c r="F1590">
        <v>0.322058207741654</v>
      </c>
      <c r="G1590">
        <v>0.85007746487509195</v>
      </c>
      <c r="H1590">
        <v>14.380188679245199</v>
      </c>
      <c r="I1590">
        <v>8.2995951417004008</v>
      </c>
    </row>
    <row r="1591" spans="1:9" x14ac:dyDescent="0.25">
      <c r="A1591">
        <v>1589</v>
      </c>
      <c r="B1591">
        <v>45.7625543693159</v>
      </c>
      <c r="C1591">
        <v>159.31062035290199</v>
      </c>
      <c r="D1591">
        <v>9.0459901766204496</v>
      </c>
      <c r="E1591">
        <v>7.6333233606297197</v>
      </c>
      <c r="F1591">
        <v>0.30038424953020498</v>
      </c>
      <c r="G1591">
        <v>0.89787866267146299</v>
      </c>
      <c r="H1591">
        <v>11.259287925696499</v>
      </c>
      <c r="I1591">
        <v>5.8555247923483504</v>
      </c>
    </row>
    <row r="1592" spans="1:9" x14ac:dyDescent="0.25">
      <c r="A1592">
        <v>1590</v>
      </c>
      <c r="B1592">
        <v>60.903807615230399</v>
      </c>
      <c r="C1592">
        <v>163.412742867145</v>
      </c>
      <c r="D1592">
        <v>12.543721754006899</v>
      </c>
      <c r="E1592">
        <v>8.5830622257581197</v>
      </c>
      <c r="F1592">
        <v>0.36751159017204699</v>
      </c>
      <c r="G1592">
        <v>0.92735791963353598</v>
      </c>
      <c r="H1592">
        <v>8.7907585004359206</v>
      </c>
      <c r="I1592">
        <v>4.6426400347372896</v>
      </c>
    </row>
    <row r="1593" spans="1:9" x14ac:dyDescent="0.25">
      <c r="A1593">
        <v>1591</v>
      </c>
      <c r="B1593">
        <v>60.823177786347799</v>
      </c>
      <c r="C1593">
        <v>180.51634214186299</v>
      </c>
      <c r="D1593">
        <v>11.15733338753</v>
      </c>
      <c r="E1593">
        <v>4.4837921654952</v>
      </c>
      <c r="F1593">
        <v>0.36026753729084099</v>
      </c>
      <c r="G1593">
        <v>0.95471619236115202</v>
      </c>
      <c r="H1593">
        <v>7.93895348837209</v>
      </c>
      <c r="I1593">
        <v>2.9138155045474199</v>
      </c>
    </row>
    <row r="1594" spans="1:9" x14ac:dyDescent="0.25">
      <c r="A1594">
        <v>1592</v>
      </c>
      <c r="B1594">
        <v>60.122720753943803</v>
      </c>
      <c r="C1594">
        <v>191.87949427103899</v>
      </c>
      <c r="D1594">
        <v>11.3251608662962</v>
      </c>
      <c r="E1594">
        <v>6.2984901501659296</v>
      </c>
      <c r="F1594">
        <v>0.38303443056759301</v>
      </c>
      <c r="G1594">
        <v>0.94550228145840998</v>
      </c>
      <c r="H1594">
        <v>7.93862815884476</v>
      </c>
      <c r="I1594">
        <v>3.5994152046783601</v>
      </c>
    </row>
    <row r="1595" spans="1:9" x14ac:dyDescent="0.25">
      <c r="A1595">
        <v>1593</v>
      </c>
      <c r="B1595">
        <v>65.097379978797505</v>
      </c>
      <c r="C1595">
        <v>185.78563411896701</v>
      </c>
      <c r="D1595">
        <v>12.644766041120899</v>
      </c>
      <c r="E1595">
        <v>7.8506725581142502</v>
      </c>
      <c r="F1595">
        <v>0.41043833108550798</v>
      </c>
      <c r="G1595">
        <v>0.92783843894227602</v>
      </c>
      <c r="H1595">
        <v>8.2277286135693206</v>
      </c>
      <c r="I1595">
        <v>3.0841194968553398</v>
      </c>
    </row>
    <row r="1596" spans="1:9" x14ac:dyDescent="0.25">
      <c r="A1596">
        <v>1594</v>
      </c>
      <c r="B1596">
        <v>60.279521674140497</v>
      </c>
      <c r="C1596">
        <v>161.27242647058799</v>
      </c>
      <c r="D1596">
        <v>12.454844964894299</v>
      </c>
      <c r="E1596">
        <v>8.8172443838199897</v>
      </c>
      <c r="F1596">
        <v>0.377963422757845</v>
      </c>
      <c r="G1596">
        <v>0.92130447075457</v>
      </c>
      <c r="H1596">
        <v>11.8532443905397</v>
      </c>
      <c r="I1596">
        <v>3.1516100178890798</v>
      </c>
    </row>
    <row r="1597" spans="1:9" x14ac:dyDescent="0.25">
      <c r="A1597">
        <v>1595</v>
      </c>
      <c r="B1597">
        <v>58.239428571428498</v>
      </c>
      <c r="C1597">
        <v>183.93182191555701</v>
      </c>
      <c r="D1597">
        <v>13.7461096715412</v>
      </c>
      <c r="E1597">
        <v>8.0161934236835304</v>
      </c>
      <c r="F1597">
        <v>0.38361295798783301</v>
      </c>
      <c r="G1597">
        <v>0.94324321017268398</v>
      </c>
      <c r="H1597">
        <v>7.6237569060773396</v>
      </c>
      <c r="I1597">
        <v>3.13698030634573</v>
      </c>
    </row>
    <row r="1598" spans="1:9" x14ac:dyDescent="0.25">
      <c r="A1598">
        <v>1596</v>
      </c>
      <c r="B1598">
        <v>53.811958405545901</v>
      </c>
      <c r="C1598">
        <v>161.95184648805201</v>
      </c>
      <c r="D1598">
        <v>11.8315807961961</v>
      </c>
      <c r="E1598">
        <v>15.787516901927299</v>
      </c>
      <c r="F1598">
        <v>0.365917942665555</v>
      </c>
      <c r="G1598">
        <v>0.83613683529301897</v>
      </c>
      <c r="H1598">
        <v>5.06392961876832</v>
      </c>
      <c r="I1598">
        <v>10.080578512396601</v>
      </c>
    </row>
    <row r="1599" spans="1:9" x14ac:dyDescent="0.25">
      <c r="A1599">
        <v>1597</v>
      </c>
      <c r="B1599">
        <v>71.150989428029206</v>
      </c>
      <c r="C1599">
        <v>194.54924132598799</v>
      </c>
      <c r="D1599">
        <v>15.5570017453246</v>
      </c>
      <c r="E1599">
        <v>4.9366691977869204</v>
      </c>
      <c r="F1599">
        <v>0.40886986319594198</v>
      </c>
      <c r="G1599">
        <v>0.97730623570581499</v>
      </c>
      <c r="H1599">
        <v>10.501416430594899</v>
      </c>
      <c r="I1599">
        <v>2.7346744812292001</v>
      </c>
    </row>
    <row r="1600" spans="1:9" x14ac:dyDescent="0.25">
      <c r="A1600">
        <v>1598</v>
      </c>
      <c r="B1600">
        <v>62.234012649332399</v>
      </c>
      <c r="C1600">
        <v>195.04791753726099</v>
      </c>
      <c r="D1600">
        <v>13.0691730595641</v>
      </c>
      <c r="E1600">
        <v>3.4672269435751502</v>
      </c>
      <c r="F1600">
        <v>0.36219393838513297</v>
      </c>
      <c r="G1600">
        <v>0.96500320138198503</v>
      </c>
      <c r="H1600">
        <v>10.8368055555555</v>
      </c>
      <c r="I1600">
        <v>2.81284403669724</v>
      </c>
    </row>
    <row r="1601" spans="1:9" x14ac:dyDescent="0.25">
      <c r="A1601">
        <v>1599</v>
      </c>
      <c r="B1601">
        <v>93.019656019655997</v>
      </c>
      <c r="C1601">
        <v>180.16954600240999</v>
      </c>
      <c r="D1601">
        <v>17.196497182879799</v>
      </c>
      <c r="E1601">
        <v>7.9102907985148097</v>
      </c>
      <c r="F1601">
        <v>0.49049163827030801</v>
      </c>
      <c r="G1601">
        <v>0.91037781993480005</v>
      </c>
      <c r="H1601">
        <v>15.419098143236001</v>
      </c>
      <c r="I1601">
        <v>4.8076422058184898</v>
      </c>
    </row>
    <row r="1602" spans="1:9" x14ac:dyDescent="0.25">
      <c r="A1602">
        <v>1600</v>
      </c>
      <c r="B1602">
        <v>54.516601213852198</v>
      </c>
      <c r="C1602">
        <v>173.11523988711099</v>
      </c>
      <c r="D1602">
        <v>12.436507481219801</v>
      </c>
      <c r="E1602">
        <v>7.2902712988183804</v>
      </c>
      <c r="F1602">
        <v>0.36366325948984202</v>
      </c>
      <c r="G1602">
        <v>0.93392358718736801</v>
      </c>
      <c r="H1602">
        <v>10.535672514619799</v>
      </c>
      <c r="I1602">
        <v>4.11403953370501</v>
      </c>
    </row>
    <row r="1603" spans="1:9" x14ac:dyDescent="0.25">
      <c r="A1603">
        <v>1601</v>
      </c>
      <c r="B1603">
        <v>80.820916905444093</v>
      </c>
      <c r="C1603">
        <v>172.36944937832999</v>
      </c>
      <c r="D1603">
        <v>15.887030203036</v>
      </c>
      <c r="E1603">
        <v>5.8464057324908403</v>
      </c>
      <c r="F1603">
        <v>0.46998423657182797</v>
      </c>
      <c r="G1603">
        <v>0.92175879596519295</v>
      </c>
      <c r="H1603">
        <v>9.0034129692832696</v>
      </c>
      <c r="I1603">
        <v>2.8872704243191798</v>
      </c>
    </row>
    <row r="1604" spans="1:9" x14ac:dyDescent="0.25">
      <c r="A1604">
        <v>1602</v>
      </c>
      <c r="B1604">
        <v>79.836962919364296</v>
      </c>
      <c r="C1604">
        <v>167.13540314012499</v>
      </c>
      <c r="D1604">
        <v>14.5986695582676</v>
      </c>
      <c r="E1604">
        <v>4.9810370260213102</v>
      </c>
      <c r="F1604">
        <v>0.48092391377286398</v>
      </c>
      <c r="G1604">
        <v>0.90731662639176602</v>
      </c>
      <c r="H1604">
        <v>8.7541302235179792</v>
      </c>
      <c r="I1604">
        <v>3.0806517311608901</v>
      </c>
    </row>
    <row r="1605" spans="1:9" x14ac:dyDescent="0.25">
      <c r="A1605">
        <v>1603</v>
      </c>
      <c r="B1605">
        <v>58.389197776012701</v>
      </c>
      <c r="C1605">
        <v>180.513642891335</v>
      </c>
      <c r="D1605">
        <v>16.032217689474301</v>
      </c>
      <c r="E1605">
        <v>10.3573734538453</v>
      </c>
      <c r="F1605">
        <v>0.35748765938346999</v>
      </c>
      <c r="G1605">
        <v>0.92168948371146198</v>
      </c>
      <c r="H1605">
        <v>14.5995762711864</v>
      </c>
      <c r="I1605">
        <v>3.84505826499784</v>
      </c>
    </row>
    <row r="1606" spans="1:9" x14ac:dyDescent="0.25">
      <c r="A1606">
        <v>1604</v>
      </c>
      <c r="B1606">
        <v>42.260792639773499</v>
      </c>
      <c r="C1606">
        <v>160.40793799906001</v>
      </c>
      <c r="D1606">
        <v>11.9678857232695</v>
      </c>
      <c r="E1606">
        <v>4.58094598929027</v>
      </c>
      <c r="F1606">
        <v>0.29402613977206599</v>
      </c>
      <c r="G1606">
        <v>0.92895178526032496</v>
      </c>
      <c r="H1606">
        <v>12.217920353982301</v>
      </c>
      <c r="I1606">
        <v>3.07736595897804</v>
      </c>
    </row>
    <row r="1607" spans="1:9" x14ac:dyDescent="0.25">
      <c r="A1607">
        <v>1605</v>
      </c>
      <c r="B1607">
        <v>57.601423487544402</v>
      </c>
      <c r="C1607">
        <v>192.653070547542</v>
      </c>
      <c r="D1607">
        <v>15.637959045164299</v>
      </c>
      <c r="E1607">
        <v>4.6717042289416</v>
      </c>
      <c r="F1607">
        <v>0.38178939300608999</v>
      </c>
      <c r="G1607">
        <v>0.94918479886986995</v>
      </c>
      <c r="H1607">
        <v>13.1650326797385</v>
      </c>
      <c r="I1607">
        <v>3.3621863037005499</v>
      </c>
    </row>
    <row r="1608" spans="1:9" x14ac:dyDescent="0.25">
      <c r="A1608">
        <v>1606</v>
      </c>
      <c r="B1608">
        <v>73.658326817826406</v>
      </c>
      <c r="C1608">
        <v>187.55078567957199</v>
      </c>
      <c r="D1608">
        <v>15.0389561592799</v>
      </c>
      <c r="E1608">
        <v>5.7835761907403898</v>
      </c>
      <c r="F1608">
        <v>0.46708370334913202</v>
      </c>
      <c r="G1608">
        <v>0.93990345434591704</v>
      </c>
      <c r="H1608">
        <v>12.633802816901399</v>
      </c>
      <c r="I1608">
        <v>2.7879188712522001</v>
      </c>
    </row>
    <row r="1609" spans="1:9" x14ac:dyDescent="0.25">
      <c r="A1609">
        <v>1607</v>
      </c>
      <c r="B1609">
        <v>65.087533156498594</v>
      </c>
      <c r="C1609">
        <v>205.54611025244699</v>
      </c>
      <c r="D1609">
        <v>15.6541374608799</v>
      </c>
      <c r="E1609">
        <v>2.59464068705141</v>
      </c>
      <c r="F1609">
        <v>0.40970739896974001</v>
      </c>
      <c r="G1609">
        <v>0.96797315699530095</v>
      </c>
      <c r="H1609">
        <v>13.5280289330922</v>
      </c>
      <c r="I1609">
        <v>2.2790813779331001</v>
      </c>
    </row>
    <row r="1610" spans="1:9" x14ac:dyDescent="0.25">
      <c r="A1610">
        <v>1608</v>
      </c>
      <c r="B1610">
        <v>70.994338651569706</v>
      </c>
      <c r="C1610">
        <v>194.51103767349599</v>
      </c>
      <c r="D1610">
        <v>15.546105249641201</v>
      </c>
      <c r="E1610">
        <v>3.78567111579894</v>
      </c>
      <c r="F1610">
        <v>0.44366876790090098</v>
      </c>
      <c r="G1610">
        <v>0.95795533483103501</v>
      </c>
      <c r="H1610">
        <v>13.1090909090909</v>
      </c>
      <c r="I1610">
        <v>2.5633593459680402</v>
      </c>
    </row>
    <row r="1611" spans="1:9" x14ac:dyDescent="0.25">
      <c r="A1611">
        <v>1609</v>
      </c>
      <c r="B1611">
        <v>40.835688332660403</v>
      </c>
      <c r="C1611">
        <v>165.454020435362</v>
      </c>
      <c r="D1611">
        <v>11.5109280045088</v>
      </c>
      <c r="E1611">
        <v>9.57151740366875</v>
      </c>
      <c r="F1611">
        <v>0.26615240221369602</v>
      </c>
      <c r="G1611">
        <v>0.90579315215662104</v>
      </c>
      <c r="H1611">
        <v>16.3118811881188</v>
      </c>
      <c r="I1611">
        <v>4.9293981481481399</v>
      </c>
    </row>
    <row r="1612" spans="1:9" x14ac:dyDescent="0.25">
      <c r="A1612">
        <v>1610</v>
      </c>
      <c r="B1612">
        <v>36.805564337654097</v>
      </c>
      <c r="C1612">
        <v>166.70986655883499</v>
      </c>
      <c r="D1612">
        <v>10.762774425376501</v>
      </c>
      <c r="E1612">
        <v>10.603567162866501</v>
      </c>
      <c r="F1612">
        <v>0.23613620740486299</v>
      </c>
      <c r="G1612">
        <v>0.90019709264409398</v>
      </c>
      <c r="H1612">
        <v>15.260393873085301</v>
      </c>
      <c r="I1612">
        <v>4.3893091275844602</v>
      </c>
    </row>
    <row r="1613" spans="1:9" x14ac:dyDescent="0.25">
      <c r="A1613">
        <v>1611</v>
      </c>
      <c r="B1613">
        <v>50.040562913907202</v>
      </c>
      <c r="C1613">
        <v>147.12068965517199</v>
      </c>
      <c r="D1613">
        <v>14.252570710877301</v>
      </c>
      <c r="E1613">
        <v>15.681733345413701</v>
      </c>
      <c r="F1613">
        <v>0.31428506245816801</v>
      </c>
      <c r="G1613">
        <v>0.84055598760810402</v>
      </c>
      <c r="H1613">
        <v>14.4486842105263</v>
      </c>
      <c r="I1613">
        <v>7.2940776038121102</v>
      </c>
    </row>
    <row r="1614" spans="1:9" x14ac:dyDescent="0.25">
      <c r="A1614">
        <v>1612</v>
      </c>
      <c r="B1614">
        <v>77.913173652694596</v>
      </c>
      <c r="C1614">
        <v>180.77810821181799</v>
      </c>
      <c r="D1614">
        <v>14.287658022372099</v>
      </c>
      <c r="E1614">
        <v>6.2838627111908201</v>
      </c>
      <c r="F1614">
        <v>0.42954661395603799</v>
      </c>
      <c r="G1614">
        <v>0.94147813616545595</v>
      </c>
      <c r="H1614">
        <v>10.5</v>
      </c>
      <c r="I1614">
        <v>3.6889804325437598</v>
      </c>
    </row>
    <row r="1615" spans="1:9" x14ac:dyDescent="0.25">
      <c r="A1615">
        <v>1613</v>
      </c>
      <c r="B1615">
        <v>65.791886824612206</v>
      </c>
      <c r="C1615">
        <v>161.00220333647999</v>
      </c>
      <c r="D1615">
        <v>12.554601346408701</v>
      </c>
      <c r="E1615">
        <v>8.9650983561419402</v>
      </c>
      <c r="F1615">
        <v>0.40665569711696598</v>
      </c>
      <c r="G1615">
        <v>0.91256910426577698</v>
      </c>
      <c r="H1615">
        <v>6.5888962326503604</v>
      </c>
      <c r="I1615">
        <v>4.0773353751914199</v>
      </c>
    </row>
    <row r="1616" spans="1:9" x14ac:dyDescent="0.25">
      <c r="A1616">
        <v>1614</v>
      </c>
      <c r="B1616">
        <v>48.2574352414454</v>
      </c>
      <c r="C1616">
        <v>133.92786421499201</v>
      </c>
      <c r="D1616">
        <v>11.884528168822399</v>
      </c>
      <c r="E1616">
        <v>8.6214856993867794</v>
      </c>
      <c r="F1616">
        <v>0.29414426535497201</v>
      </c>
      <c r="G1616">
        <v>0.83206762902512299</v>
      </c>
      <c r="H1616">
        <v>13.031991744066</v>
      </c>
      <c r="I1616">
        <v>5.8662930344275397</v>
      </c>
    </row>
    <row r="1617" spans="1:9" x14ac:dyDescent="0.25">
      <c r="A1617">
        <v>1615</v>
      </c>
      <c r="B1617">
        <v>46.937028533945501</v>
      </c>
      <c r="C1617">
        <v>130.3012296444</v>
      </c>
      <c r="D1617">
        <v>11.049308214982799</v>
      </c>
      <c r="E1617">
        <v>4.1398357973256301</v>
      </c>
      <c r="F1617">
        <v>0.28998034000865103</v>
      </c>
      <c r="G1617">
        <v>0.95661742913428605</v>
      </c>
      <c r="H1617">
        <v>13.776688453159</v>
      </c>
      <c r="I1617">
        <v>2.9948945615982199</v>
      </c>
    </row>
    <row r="1618" spans="1:9" x14ac:dyDescent="0.25">
      <c r="A1618">
        <v>1616</v>
      </c>
      <c r="B1618">
        <v>63.174581939799303</v>
      </c>
      <c r="C1618">
        <v>192.54149689041299</v>
      </c>
      <c r="D1618">
        <v>13.209311454658099</v>
      </c>
      <c r="E1618">
        <v>4.0421784466835096</v>
      </c>
      <c r="F1618">
        <v>0.38220142291338599</v>
      </c>
      <c r="G1618">
        <v>0.90271246658240201</v>
      </c>
      <c r="H1618">
        <v>11.399766899766901</v>
      </c>
      <c r="I1618">
        <v>2.5091463414634099</v>
      </c>
    </row>
    <row r="1619" spans="1:9" x14ac:dyDescent="0.25">
      <c r="A1619">
        <v>1617</v>
      </c>
      <c r="B1619">
        <v>61.576791808873701</v>
      </c>
      <c r="C1619">
        <v>145.22733451845599</v>
      </c>
      <c r="D1619">
        <v>13.1858475688193</v>
      </c>
      <c r="E1619">
        <v>6.1012216696207897</v>
      </c>
      <c r="F1619">
        <v>0.37005247286519999</v>
      </c>
      <c r="G1619">
        <v>0.91212101294261005</v>
      </c>
      <c r="H1619">
        <v>11.6930970149253</v>
      </c>
      <c r="I1619">
        <v>4.4058473736372603</v>
      </c>
    </row>
    <row r="1620" spans="1:9" x14ac:dyDescent="0.25">
      <c r="A1620">
        <v>1618</v>
      </c>
      <c r="B1620">
        <v>71.417927823049993</v>
      </c>
      <c r="C1620">
        <v>184.221103117506</v>
      </c>
      <c r="D1620">
        <v>11.977130123577901</v>
      </c>
      <c r="E1620">
        <v>5.0931407045524599</v>
      </c>
      <c r="F1620">
        <v>0.407813597042401</v>
      </c>
      <c r="G1620">
        <v>0.92248748343638898</v>
      </c>
      <c r="H1620">
        <v>10.1782553729456</v>
      </c>
      <c r="I1620">
        <v>2.7573770491803198</v>
      </c>
    </row>
    <row r="1621" spans="1:9" x14ac:dyDescent="0.25">
      <c r="A1621">
        <v>1619</v>
      </c>
      <c r="B1621">
        <v>72.921176470588193</v>
      </c>
      <c r="C1621">
        <v>158.87102263059299</v>
      </c>
      <c r="D1621">
        <v>12.175999479377399</v>
      </c>
      <c r="E1621">
        <v>5.2796274243550299</v>
      </c>
      <c r="F1621">
        <v>0.40517024149547898</v>
      </c>
      <c r="G1621">
        <v>0.92308299485103895</v>
      </c>
      <c r="H1621">
        <v>9.4314516129032206</v>
      </c>
      <c r="I1621">
        <v>3.5344680851063801</v>
      </c>
    </row>
    <row r="1622" spans="1:9" x14ac:dyDescent="0.25">
      <c r="A1622">
        <v>1620</v>
      </c>
      <c r="B1622">
        <v>52.3251847640704</v>
      </c>
      <c r="C1622">
        <v>180.894155748564</v>
      </c>
      <c r="D1622">
        <v>14.4035873381022</v>
      </c>
      <c r="E1622">
        <v>5.89179252806486</v>
      </c>
      <c r="F1622">
        <v>0.31312254824561597</v>
      </c>
      <c r="G1622">
        <v>0.94462317574145305</v>
      </c>
      <c r="H1622">
        <v>16.241830065359402</v>
      </c>
      <c r="I1622">
        <v>2.8486842105263102</v>
      </c>
    </row>
    <row r="1623" spans="1:9" x14ac:dyDescent="0.25">
      <c r="A1623">
        <v>1621</v>
      </c>
      <c r="B1623">
        <v>44.948931991161302</v>
      </c>
      <c r="C1623">
        <v>166.69460476787901</v>
      </c>
      <c r="D1623">
        <v>10.706395447353801</v>
      </c>
      <c r="E1623">
        <v>10.9812128146863</v>
      </c>
      <c r="F1623">
        <v>0.28904426071393402</v>
      </c>
      <c r="G1623">
        <v>0.89205256778394604</v>
      </c>
      <c r="H1623">
        <v>10.4896489648964</v>
      </c>
      <c r="I1623">
        <v>6.0852631578947296</v>
      </c>
    </row>
    <row r="1624" spans="1:9" x14ac:dyDescent="0.25">
      <c r="A1624">
        <v>1622</v>
      </c>
      <c r="B1624">
        <v>53.426902103349697</v>
      </c>
      <c r="C1624">
        <v>187.04298371647499</v>
      </c>
      <c r="D1624">
        <v>10.7876769398239</v>
      </c>
      <c r="E1624">
        <v>6.7574420522689698</v>
      </c>
      <c r="F1624">
        <v>0.32344272621800901</v>
      </c>
      <c r="G1624">
        <v>0.95692659867662899</v>
      </c>
      <c r="H1624">
        <v>9.3727865796831296</v>
      </c>
      <c r="I1624">
        <v>3.1468620579802402</v>
      </c>
    </row>
    <row r="1625" spans="1:9" x14ac:dyDescent="0.25">
      <c r="A1625">
        <v>1623</v>
      </c>
      <c r="B1625">
        <v>62.422261484098897</v>
      </c>
      <c r="C1625">
        <v>160.85653719912401</v>
      </c>
      <c r="D1625">
        <v>13.5107652082008</v>
      </c>
      <c r="E1625">
        <v>11.2968844797992</v>
      </c>
      <c r="F1625">
        <v>0.38081835397429098</v>
      </c>
      <c r="G1625">
        <v>0.87926321349866099</v>
      </c>
      <c r="H1625">
        <v>10.1786833855799</v>
      </c>
      <c r="I1625">
        <v>7.0172892868169097</v>
      </c>
    </row>
    <row r="1626" spans="1:9" x14ac:dyDescent="0.25">
      <c r="A1626">
        <v>1624</v>
      </c>
      <c r="B1626">
        <v>57.243497646767402</v>
      </c>
      <c r="C1626">
        <v>186.41893732969999</v>
      </c>
      <c r="D1626">
        <v>10.964956924674899</v>
      </c>
      <c r="E1626">
        <v>2.9445139015236701</v>
      </c>
      <c r="F1626">
        <v>0.34190606274280999</v>
      </c>
      <c r="G1626">
        <v>0.96756343784255305</v>
      </c>
      <c r="H1626">
        <v>9.5936626281453794</v>
      </c>
      <c r="I1626">
        <v>2.5540136635354398</v>
      </c>
    </row>
    <row r="1627" spans="1:9" x14ac:dyDescent="0.25">
      <c r="A1627">
        <v>1625</v>
      </c>
      <c r="B1627">
        <v>67.926571579503403</v>
      </c>
      <c r="C1627">
        <v>156.53604090156199</v>
      </c>
      <c r="D1627">
        <v>11.9453499684502</v>
      </c>
      <c r="E1627">
        <v>4.69309947208796</v>
      </c>
      <c r="F1627">
        <v>0.39627376729771902</v>
      </c>
      <c r="G1627">
        <v>0.93686754035788</v>
      </c>
      <c r="H1627">
        <v>9.1373679154658891</v>
      </c>
      <c r="I1627">
        <v>2.6324081020254999</v>
      </c>
    </row>
    <row r="1628" spans="1:9" x14ac:dyDescent="0.25">
      <c r="A1628">
        <v>1626</v>
      </c>
      <c r="B1628">
        <v>49.975957257346302</v>
      </c>
      <c r="C1628">
        <v>181.607815662463</v>
      </c>
      <c r="D1628">
        <v>11.7040285339439</v>
      </c>
      <c r="E1628">
        <v>6.5980324353803903</v>
      </c>
      <c r="F1628">
        <v>0.31078604702100698</v>
      </c>
      <c r="G1628">
        <v>0.94029701965536405</v>
      </c>
      <c r="H1628">
        <v>14.3604135893648</v>
      </c>
      <c r="I1628">
        <v>4.5583446404341901</v>
      </c>
    </row>
    <row r="1629" spans="1:9" x14ac:dyDescent="0.25">
      <c r="A1629">
        <v>1627</v>
      </c>
      <c r="B1629">
        <v>66.667660638707105</v>
      </c>
      <c r="C1629">
        <v>200.78869908015699</v>
      </c>
      <c r="D1629">
        <v>14.1027354005479</v>
      </c>
      <c r="E1629">
        <v>13.494751148401299</v>
      </c>
      <c r="F1629">
        <v>0.489833283173715</v>
      </c>
      <c r="G1629">
        <v>0.924808965715187</v>
      </c>
      <c r="H1629">
        <v>4.58167006109979</v>
      </c>
      <c r="I1629">
        <v>5.3922155688622704</v>
      </c>
    </row>
    <row r="1630" spans="1:9" x14ac:dyDescent="0.25">
      <c r="A1630">
        <v>1628</v>
      </c>
      <c r="B1630">
        <v>57.649401100679803</v>
      </c>
      <c r="C1630">
        <v>159.13203807791001</v>
      </c>
      <c r="D1630">
        <v>12.526427891629501</v>
      </c>
      <c r="E1630">
        <v>5.3319071755642602</v>
      </c>
      <c r="F1630">
        <v>0.37218903499328998</v>
      </c>
      <c r="G1630">
        <v>0.95801119367292897</v>
      </c>
      <c r="H1630">
        <v>8.0695652173913004</v>
      </c>
      <c r="I1630">
        <v>3.1585078696244802</v>
      </c>
    </row>
    <row r="1631" spans="1:9" x14ac:dyDescent="0.25">
      <c r="A1631">
        <v>1629</v>
      </c>
      <c r="B1631">
        <v>78.237136465324298</v>
      </c>
      <c r="C1631">
        <v>158.152033947907</v>
      </c>
      <c r="D1631">
        <v>13.536499960247101</v>
      </c>
      <c r="E1631">
        <v>4.8797815107485301</v>
      </c>
      <c r="F1631">
        <v>0.51105202219479395</v>
      </c>
      <c r="G1631">
        <v>0.92877369922212405</v>
      </c>
      <c r="H1631">
        <v>8.08516242317822</v>
      </c>
      <c r="I1631">
        <v>3.7635887360838201</v>
      </c>
    </row>
    <row r="1632" spans="1:9" x14ac:dyDescent="0.25">
      <c r="A1632">
        <v>1630</v>
      </c>
      <c r="B1632">
        <v>98.955131052865397</v>
      </c>
      <c r="C1632">
        <v>170.95892156862701</v>
      </c>
      <c r="D1632">
        <v>15.148787739784501</v>
      </c>
      <c r="E1632">
        <v>4.7398786711663696</v>
      </c>
      <c r="F1632">
        <v>0.56229832211448805</v>
      </c>
      <c r="G1632">
        <v>0.93604141899489901</v>
      </c>
      <c r="H1632">
        <v>10.064900662251601</v>
      </c>
      <c r="I1632">
        <v>2.6964338343648602</v>
      </c>
    </row>
    <row r="1633" spans="1:9" x14ac:dyDescent="0.25">
      <c r="A1633">
        <v>1631</v>
      </c>
      <c r="B1633">
        <v>74.375048885412596</v>
      </c>
      <c r="C1633">
        <v>169.611799702528</v>
      </c>
      <c r="D1633">
        <v>12.984352185960001</v>
      </c>
      <c r="E1633">
        <v>5.67361484309113</v>
      </c>
      <c r="F1633">
        <v>0.42566561973997002</v>
      </c>
      <c r="G1633">
        <v>0.90547304287415598</v>
      </c>
      <c r="H1633">
        <v>10.914919852034499</v>
      </c>
      <c r="I1633">
        <v>3.2314494425220999</v>
      </c>
    </row>
    <row r="1634" spans="1:9" x14ac:dyDescent="0.25">
      <c r="A1634">
        <v>1632</v>
      </c>
      <c r="B1634">
        <v>60.971860710516999</v>
      </c>
      <c r="C1634">
        <v>186.11981095925401</v>
      </c>
      <c r="D1634">
        <v>12.6032527507941</v>
      </c>
      <c r="E1634">
        <v>3.58053552996491</v>
      </c>
      <c r="F1634">
        <v>0.37211133835411297</v>
      </c>
      <c r="G1634">
        <v>0.96527449301122203</v>
      </c>
      <c r="H1634">
        <v>12.4151785714285</v>
      </c>
      <c r="I1634">
        <v>2.79201817001946</v>
      </c>
    </row>
    <row r="1635" spans="1:9" x14ac:dyDescent="0.25">
      <c r="A1635">
        <v>1633</v>
      </c>
      <c r="B1635">
        <v>47.658381808566801</v>
      </c>
      <c r="C1635">
        <v>168.265692529327</v>
      </c>
      <c r="D1635">
        <v>11.8105599176161</v>
      </c>
      <c r="E1635">
        <v>9.4638097175591192</v>
      </c>
      <c r="F1635">
        <v>0.32524616819025998</v>
      </c>
      <c r="G1635">
        <v>0.89542468416576704</v>
      </c>
      <c r="H1635">
        <v>11.533882783882699</v>
      </c>
      <c r="I1635">
        <v>4.5581140350877103</v>
      </c>
    </row>
    <row r="1636" spans="1:9" x14ac:dyDescent="0.25">
      <c r="A1636">
        <v>1634</v>
      </c>
      <c r="B1636">
        <v>46.3689713322091</v>
      </c>
      <c r="C1636">
        <v>165.49879807692301</v>
      </c>
      <c r="D1636">
        <v>13.4864662080158</v>
      </c>
      <c r="E1636">
        <v>6.2046429961140399</v>
      </c>
      <c r="F1636">
        <v>0.30426708299968103</v>
      </c>
      <c r="G1636">
        <v>0.941471431699478</v>
      </c>
      <c r="H1636">
        <v>10.365276211950301</v>
      </c>
      <c r="I1636">
        <v>2.7777036048063999</v>
      </c>
    </row>
    <row r="1637" spans="1:9" x14ac:dyDescent="0.25">
      <c r="A1637">
        <v>1635</v>
      </c>
      <c r="B1637">
        <v>68.223175965665206</v>
      </c>
      <c r="C1637">
        <v>175.72040011541699</v>
      </c>
      <c r="D1637">
        <v>14.1094008550451</v>
      </c>
      <c r="E1637">
        <v>3.4575734540571901</v>
      </c>
      <c r="F1637">
        <v>0.45732989473520202</v>
      </c>
      <c r="G1637">
        <v>0.95199787972792305</v>
      </c>
      <c r="H1637">
        <v>8.3072183098591506</v>
      </c>
      <c r="I1637">
        <v>2.5356937248128899</v>
      </c>
    </row>
    <row r="1638" spans="1:9" x14ac:dyDescent="0.25">
      <c r="A1638">
        <v>1636</v>
      </c>
      <c r="B1638">
        <v>49.483744394618803</v>
      </c>
      <c r="C1638">
        <v>184.26772742995499</v>
      </c>
      <c r="D1638">
        <v>12.509783807574101</v>
      </c>
      <c r="E1638">
        <v>4.6361979549927499</v>
      </c>
      <c r="F1638">
        <v>0.33001442377342</v>
      </c>
      <c r="G1638">
        <v>0.95350368092886995</v>
      </c>
      <c r="H1638">
        <v>8.1208121827411102</v>
      </c>
      <c r="I1638">
        <v>2.9406160685931999</v>
      </c>
    </row>
    <row r="1639" spans="1:9" x14ac:dyDescent="0.25">
      <c r="A1639">
        <v>1637</v>
      </c>
      <c r="B1639">
        <v>57.329537105069797</v>
      </c>
      <c r="C1639">
        <v>190.67281506518501</v>
      </c>
      <c r="D1639">
        <v>14.3702408691216</v>
      </c>
      <c r="E1639">
        <v>2.79506873205034</v>
      </c>
      <c r="F1639">
        <v>0.37475129355489201</v>
      </c>
      <c r="G1639">
        <v>0.97066026587543497</v>
      </c>
      <c r="H1639">
        <v>12.4200477326968</v>
      </c>
      <c r="I1639">
        <v>2.4327887646890201</v>
      </c>
    </row>
    <row r="1640" spans="1:9" x14ac:dyDescent="0.25">
      <c r="A1640">
        <v>1638</v>
      </c>
      <c r="B1640">
        <v>51.510977337110397</v>
      </c>
      <c r="C1640">
        <v>191.275490816972</v>
      </c>
      <c r="D1640">
        <v>12.887336765335499</v>
      </c>
      <c r="E1640">
        <v>2.2289279955299199</v>
      </c>
      <c r="F1640">
        <v>0.33263895222211298</v>
      </c>
      <c r="G1640">
        <v>0.97011196832445201</v>
      </c>
      <c r="H1640">
        <v>11.513356562137</v>
      </c>
      <c r="I1640">
        <v>2.3997461928933999</v>
      </c>
    </row>
    <row r="1641" spans="1:9" x14ac:dyDescent="0.25">
      <c r="A1641">
        <v>1639</v>
      </c>
      <c r="B1641">
        <v>67.728377065111701</v>
      </c>
      <c r="C1641">
        <v>197.259133237822</v>
      </c>
      <c r="D1641">
        <v>17.235649694692398</v>
      </c>
      <c r="E1641">
        <v>6.4913160280442304</v>
      </c>
      <c r="F1641">
        <v>0.44598525373136899</v>
      </c>
      <c r="G1641">
        <v>0.91287257179101899</v>
      </c>
      <c r="H1641">
        <v>12.346264367816</v>
      </c>
      <c r="I1641">
        <v>4.1846220677671502</v>
      </c>
    </row>
    <row r="1642" spans="1:9" x14ac:dyDescent="0.25">
      <c r="A1642">
        <v>1640</v>
      </c>
      <c r="B1642">
        <v>93.308925204274004</v>
      </c>
      <c r="C1642">
        <v>163.79645287688101</v>
      </c>
      <c r="D1642">
        <v>16.331259396541299</v>
      </c>
      <c r="E1642">
        <v>4.3239871790583697</v>
      </c>
      <c r="F1642">
        <v>0.50348542250511397</v>
      </c>
      <c r="G1642">
        <v>0.94193000479798095</v>
      </c>
      <c r="H1642">
        <v>10.1639163916391</v>
      </c>
      <c r="I1642">
        <v>3.1114361702127602</v>
      </c>
    </row>
    <row r="1643" spans="1:9" x14ac:dyDescent="0.25">
      <c r="A1643">
        <v>1641</v>
      </c>
      <c r="B1643">
        <v>92.514488636363595</v>
      </c>
      <c r="C1643">
        <v>199.688705882352</v>
      </c>
      <c r="D1643">
        <v>14.5972372568908</v>
      </c>
      <c r="E1643">
        <v>6.6402543870893602</v>
      </c>
      <c r="F1643">
        <v>0.51960705415483899</v>
      </c>
      <c r="G1643">
        <v>0.93327671189869998</v>
      </c>
      <c r="H1643">
        <v>12.417602996254599</v>
      </c>
      <c r="I1643">
        <v>4.07407407407407</v>
      </c>
    </row>
    <row r="1644" spans="1:9" x14ac:dyDescent="0.25">
      <c r="A1644">
        <v>1642</v>
      </c>
      <c r="B1644">
        <v>70.535661764705793</v>
      </c>
      <c r="C1644">
        <v>118.057840616966</v>
      </c>
      <c r="D1644">
        <v>15.267980489853199</v>
      </c>
      <c r="E1644">
        <v>6.1048111835894696</v>
      </c>
      <c r="F1644">
        <v>0.42848368208757198</v>
      </c>
      <c r="G1644">
        <v>0.91976033522716205</v>
      </c>
      <c r="H1644">
        <v>15.2090452261306</v>
      </c>
      <c r="I1644">
        <v>4.2491582491582403</v>
      </c>
    </row>
    <row r="1645" spans="1:9" x14ac:dyDescent="0.25">
      <c r="A1645">
        <v>1643</v>
      </c>
      <c r="B1645">
        <v>79.235962566844904</v>
      </c>
      <c r="C1645">
        <v>204.58259587020601</v>
      </c>
      <c r="D1645">
        <v>10.819301714134999</v>
      </c>
      <c r="E1645">
        <v>4.8023857777031198</v>
      </c>
      <c r="F1645">
        <v>0.50861212027795899</v>
      </c>
      <c r="G1645">
        <v>0.950786927710074</v>
      </c>
      <c r="H1645">
        <v>5.73068181818181</v>
      </c>
      <c r="I1645">
        <v>2.61773568661213</v>
      </c>
    </row>
    <row r="1646" spans="1:9" x14ac:dyDescent="0.25">
      <c r="A1646">
        <v>1644</v>
      </c>
      <c r="B1646">
        <v>69.638804317741403</v>
      </c>
      <c r="C1646">
        <v>200.899226343979</v>
      </c>
      <c r="D1646">
        <v>11.124358558800999</v>
      </c>
      <c r="E1646">
        <v>7.5393934291596096</v>
      </c>
      <c r="F1646">
        <v>0.46663232104321201</v>
      </c>
      <c r="G1646">
        <v>0.95074147898407801</v>
      </c>
      <c r="H1646">
        <v>5.86673247778874</v>
      </c>
      <c r="I1646">
        <v>3.91794158553546</v>
      </c>
    </row>
    <row r="1647" spans="1:9" x14ac:dyDescent="0.25">
      <c r="A1647">
        <v>1645</v>
      </c>
      <c r="B1647">
        <v>67.9888524590164</v>
      </c>
      <c r="C1647">
        <v>153.69881601702801</v>
      </c>
      <c r="D1647">
        <v>13.659940486436399</v>
      </c>
      <c r="E1647">
        <v>5.0847038306510202</v>
      </c>
      <c r="F1647">
        <v>0.46917170905771599</v>
      </c>
      <c r="G1647">
        <v>0.94119782621536996</v>
      </c>
      <c r="H1647">
        <v>5.9551066217732798</v>
      </c>
      <c r="I1647">
        <v>4.0448540706605201</v>
      </c>
    </row>
    <row r="1648" spans="1:9" x14ac:dyDescent="0.25">
      <c r="A1648">
        <v>1646</v>
      </c>
      <c r="B1648">
        <v>57.046042003231001</v>
      </c>
      <c r="C1648">
        <v>164.06167400881</v>
      </c>
      <c r="D1648">
        <v>12.6674155195282</v>
      </c>
      <c r="E1648">
        <v>15.1755711072491</v>
      </c>
      <c r="F1648">
        <v>0.38905847849403302</v>
      </c>
      <c r="G1648">
        <v>0.88340296081281999</v>
      </c>
      <c r="H1648">
        <v>5.9825581395348797</v>
      </c>
      <c r="I1648">
        <v>7.3023255813953396</v>
      </c>
    </row>
    <row r="1649" spans="1:9" x14ac:dyDescent="0.25">
      <c r="A1649">
        <v>1647</v>
      </c>
      <c r="B1649">
        <v>60.016819012797001</v>
      </c>
      <c r="C1649">
        <v>164.910076089462</v>
      </c>
      <c r="D1649">
        <v>13.875289760308</v>
      </c>
      <c r="E1649">
        <v>6.5793945026086504</v>
      </c>
      <c r="F1649">
        <v>0.44909952543186699</v>
      </c>
      <c r="G1649">
        <v>0.94023719898438696</v>
      </c>
      <c r="H1649">
        <v>5.4009339559706397</v>
      </c>
      <c r="I1649">
        <v>3.4472775564409002</v>
      </c>
    </row>
    <row r="1650" spans="1:9" x14ac:dyDescent="0.25">
      <c r="A1650">
        <v>1648</v>
      </c>
      <c r="B1650">
        <v>56.287167449139197</v>
      </c>
      <c r="C1650">
        <v>216.26923638487301</v>
      </c>
      <c r="D1650">
        <v>11.8280017154074</v>
      </c>
      <c r="E1650">
        <v>5.8443520000281097</v>
      </c>
      <c r="F1650">
        <v>0.38891316730137798</v>
      </c>
      <c r="G1650">
        <v>0.96525727172810305</v>
      </c>
      <c r="H1650">
        <v>6.7850953206239097</v>
      </c>
      <c r="I1650">
        <v>3.1931902294596499</v>
      </c>
    </row>
    <row r="1651" spans="1:9" x14ac:dyDescent="0.25">
      <c r="A1651">
        <v>1649</v>
      </c>
      <c r="B1651">
        <v>138.45913951120099</v>
      </c>
      <c r="C1651">
        <v>150.74219810040699</v>
      </c>
      <c r="D1651">
        <v>17.104636657533501</v>
      </c>
      <c r="E1651">
        <v>6.8959132529123597</v>
      </c>
      <c r="F1651">
        <v>0.80291988626835997</v>
      </c>
      <c r="G1651">
        <v>0.92238178883905797</v>
      </c>
      <c r="H1651">
        <v>4.5883027522935702</v>
      </c>
      <c r="I1651">
        <v>3.56175149700598</v>
      </c>
    </row>
    <row r="1652" spans="1:9" x14ac:dyDescent="0.25">
      <c r="A1652">
        <v>1650</v>
      </c>
      <c r="B1652">
        <v>105.373718546132</v>
      </c>
      <c r="C1652">
        <v>172.363103217158</v>
      </c>
      <c r="D1652">
        <v>14.5558070214491</v>
      </c>
      <c r="E1652">
        <v>3.5476494910853602</v>
      </c>
      <c r="F1652">
        <v>0.59222511470156403</v>
      </c>
      <c r="G1652">
        <v>0.96591813034844898</v>
      </c>
      <c r="H1652">
        <v>6.4234620886981402</v>
      </c>
      <c r="I1652">
        <v>3.0459965928449702</v>
      </c>
    </row>
    <row r="1653" spans="1:9" x14ac:dyDescent="0.25">
      <c r="A1653">
        <v>1651</v>
      </c>
      <c r="B1653">
        <v>57.9192928516525</v>
      </c>
      <c r="C1653">
        <v>165.239175614825</v>
      </c>
      <c r="D1653">
        <v>9.7232730472716202</v>
      </c>
      <c r="E1653">
        <v>6.2832172156575297</v>
      </c>
      <c r="F1653">
        <v>0.405970866271123</v>
      </c>
      <c r="G1653">
        <v>0.92176158398448504</v>
      </c>
      <c r="H1653">
        <v>6.7749546279491799</v>
      </c>
      <c r="I1653">
        <v>4.0755500207555002</v>
      </c>
    </row>
    <row r="1654" spans="1:9" x14ac:dyDescent="0.25">
      <c r="A1654">
        <v>1652</v>
      </c>
      <c r="B1654">
        <v>81.52</v>
      </c>
      <c r="C1654">
        <v>166.95053106358199</v>
      </c>
      <c r="D1654">
        <v>17.545006328263899</v>
      </c>
      <c r="E1654">
        <v>4.9896325013388196</v>
      </c>
      <c r="F1654">
        <v>0.50615609291986496</v>
      </c>
      <c r="G1654">
        <v>0.94504449606053398</v>
      </c>
      <c r="H1654">
        <v>8.4847512038523192</v>
      </c>
      <c r="I1654">
        <v>3.0735607675906098</v>
      </c>
    </row>
    <row r="1655" spans="1:9" x14ac:dyDescent="0.25">
      <c r="A1655">
        <v>1653</v>
      </c>
      <c r="B1655">
        <v>73.262114537444901</v>
      </c>
      <c r="C1655">
        <v>203.306529209622</v>
      </c>
      <c r="D1655">
        <v>14.778862478062001</v>
      </c>
      <c r="E1655">
        <v>3.6350043106568402</v>
      </c>
      <c r="F1655">
        <v>0.45475246555106702</v>
      </c>
      <c r="G1655">
        <v>0.94426688214036303</v>
      </c>
      <c r="H1655">
        <v>8.3493975903614395</v>
      </c>
      <c r="I1655">
        <v>2.5500454959053598</v>
      </c>
    </row>
    <row r="1656" spans="1:9" x14ac:dyDescent="0.25">
      <c r="A1656">
        <v>1654</v>
      </c>
      <c r="B1656">
        <v>68.5509451360073</v>
      </c>
      <c r="C1656">
        <v>163.63520678685001</v>
      </c>
      <c r="D1656">
        <v>13.2629299727715</v>
      </c>
      <c r="E1656">
        <v>13.462256697597899</v>
      </c>
      <c r="F1656">
        <v>0.42309088131435602</v>
      </c>
      <c r="G1656">
        <v>0.88335484675987397</v>
      </c>
      <c r="H1656">
        <v>8.1283422459893</v>
      </c>
      <c r="I1656">
        <v>6.0605536332179897</v>
      </c>
    </row>
    <row r="1657" spans="1:9" x14ac:dyDescent="0.25">
      <c r="A1657">
        <v>1655</v>
      </c>
      <c r="B1657">
        <v>61.4304388422035</v>
      </c>
      <c r="C1657">
        <v>178.60870377288001</v>
      </c>
      <c r="D1657">
        <v>14.0955975702524</v>
      </c>
      <c r="E1657">
        <v>7.81736372731622</v>
      </c>
      <c r="F1657">
        <v>0.41034544539691498</v>
      </c>
      <c r="G1657">
        <v>0.93079971333384703</v>
      </c>
      <c r="H1657">
        <v>7.7603305785123897</v>
      </c>
      <c r="I1657">
        <v>5.3538692712246396</v>
      </c>
    </row>
    <row r="1658" spans="1:9" x14ac:dyDescent="0.25">
      <c r="A1658">
        <v>1656</v>
      </c>
      <c r="B1658">
        <v>66.801035263668695</v>
      </c>
      <c r="C1658">
        <v>166.01142944224301</v>
      </c>
      <c r="D1658">
        <v>13.894535474150601</v>
      </c>
      <c r="E1658">
        <v>4.2885866474951797</v>
      </c>
      <c r="F1658">
        <v>0.44617996676021199</v>
      </c>
      <c r="G1658">
        <v>0.95318078713930099</v>
      </c>
      <c r="H1658">
        <v>6.4070891514500499</v>
      </c>
      <c r="I1658">
        <v>3.50111756817165</v>
      </c>
    </row>
    <row r="1659" spans="1:9" x14ac:dyDescent="0.25">
      <c r="A1659">
        <v>1657</v>
      </c>
      <c r="B1659">
        <v>66.383540372670794</v>
      </c>
      <c r="C1659">
        <v>181.045777426992</v>
      </c>
      <c r="D1659">
        <v>12.627133945965801</v>
      </c>
      <c r="E1659">
        <v>6.7374569894344098</v>
      </c>
      <c r="F1659">
        <v>0.46321111701325202</v>
      </c>
      <c r="G1659">
        <v>0.95044090871201703</v>
      </c>
      <c r="H1659">
        <v>5.8483606557377001</v>
      </c>
      <c r="I1659">
        <v>3.1818181818181799</v>
      </c>
    </row>
    <row r="1660" spans="1:9" x14ac:dyDescent="0.25">
      <c r="A1660">
        <v>1658</v>
      </c>
      <c r="B1660">
        <v>60.055889145496501</v>
      </c>
      <c r="C1660">
        <v>170.86224996453399</v>
      </c>
      <c r="D1660">
        <v>12.9033400157776</v>
      </c>
      <c r="E1660">
        <v>6.9609213046885499</v>
      </c>
      <c r="F1660">
        <v>0.40955687144532299</v>
      </c>
      <c r="G1660">
        <v>0.90240467853893802</v>
      </c>
      <c r="H1660">
        <v>6.8403361344537803</v>
      </c>
      <c r="I1660">
        <v>5.0050825921219797</v>
      </c>
    </row>
    <row r="1661" spans="1:9" x14ac:dyDescent="0.25">
      <c r="A1661">
        <v>1659</v>
      </c>
      <c r="B1661">
        <v>66.594881699661997</v>
      </c>
      <c r="C1661">
        <v>167.192686883813</v>
      </c>
      <c r="D1661">
        <v>14.0968421582419</v>
      </c>
      <c r="E1661">
        <v>5.3903243026538998</v>
      </c>
      <c r="F1661">
        <v>0.43341238032002799</v>
      </c>
      <c r="G1661">
        <v>0.96108728532660004</v>
      </c>
      <c r="H1661">
        <v>7.1664212076583196</v>
      </c>
      <c r="I1661">
        <v>2.74033665835411</v>
      </c>
    </row>
    <row r="1662" spans="1:9" x14ac:dyDescent="0.25">
      <c r="A1662">
        <v>1660</v>
      </c>
      <c r="B1662">
        <v>73.483182640144605</v>
      </c>
      <c r="C1662">
        <v>170.88999525841601</v>
      </c>
      <c r="D1662">
        <v>14.765833050508901</v>
      </c>
      <c r="E1662">
        <v>13.2926800624712</v>
      </c>
      <c r="F1662">
        <v>0.42109299120796101</v>
      </c>
      <c r="G1662">
        <v>0.86923673411827695</v>
      </c>
      <c r="H1662">
        <v>8.5053128689492308</v>
      </c>
      <c r="I1662">
        <v>7.7462686567164099</v>
      </c>
    </row>
    <row r="1663" spans="1:9" x14ac:dyDescent="0.25">
      <c r="A1663">
        <v>1661</v>
      </c>
      <c r="B1663">
        <v>72.944217181108201</v>
      </c>
      <c r="C1663">
        <v>153.36090573012899</v>
      </c>
      <c r="D1663">
        <v>14.432253255089</v>
      </c>
      <c r="E1663">
        <v>11.846252685624499</v>
      </c>
      <c r="F1663">
        <v>0.42683149166137602</v>
      </c>
      <c r="G1663">
        <v>0.86030222974002002</v>
      </c>
      <c r="H1663">
        <v>8.5497005988023904</v>
      </c>
      <c r="I1663">
        <v>7.3678606001936098</v>
      </c>
    </row>
    <row r="1664" spans="1:9" x14ac:dyDescent="0.25">
      <c r="A1664">
        <v>1662</v>
      </c>
      <c r="B1664">
        <v>69.842224744608401</v>
      </c>
      <c r="C1664">
        <v>173.87672160758601</v>
      </c>
      <c r="D1664">
        <v>14.5679511791558</v>
      </c>
      <c r="E1664">
        <v>4.9896413356854801</v>
      </c>
      <c r="F1664">
        <v>0.42086170863198902</v>
      </c>
      <c r="G1664">
        <v>0.94401082485738397</v>
      </c>
      <c r="H1664">
        <v>8.8514619883040897</v>
      </c>
      <c r="I1664">
        <v>2.60730434782608</v>
      </c>
    </row>
    <row r="1665" spans="1:9" x14ac:dyDescent="0.25">
      <c r="A1665">
        <v>1663</v>
      </c>
      <c r="B1665">
        <v>69.594893617021199</v>
      </c>
      <c r="C1665">
        <v>184.241987548997</v>
      </c>
      <c r="D1665">
        <v>17.958277161401199</v>
      </c>
      <c r="E1665">
        <v>3.9086447548986998</v>
      </c>
      <c r="F1665">
        <v>0.444753686848608</v>
      </c>
      <c r="G1665">
        <v>0.953383030278943</v>
      </c>
      <c r="H1665">
        <v>10.100598802395201</v>
      </c>
      <c r="I1665">
        <v>3.1812316715542499</v>
      </c>
    </row>
    <row r="1666" spans="1:9" x14ac:dyDescent="0.25">
      <c r="A1666">
        <v>1664</v>
      </c>
      <c r="B1666">
        <v>62.511503697617002</v>
      </c>
      <c r="C1666">
        <v>176.90442170303101</v>
      </c>
      <c r="D1666">
        <v>15.7821573464465</v>
      </c>
      <c r="E1666">
        <v>9.1821339063712095</v>
      </c>
      <c r="F1666">
        <v>0.40866688201115198</v>
      </c>
      <c r="G1666">
        <v>0.90165279418804101</v>
      </c>
      <c r="H1666">
        <v>9.1984732824427393</v>
      </c>
      <c r="I1666">
        <v>7.5925793792365299</v>
      </c>
    </row>
    <row r="1667" spans="1:9" x14ac:dyDescent="0.25">
      <c r="A1667">
        <v>1665</v>
      </c>
      <c r="B1667">
        <v>67.430656934306498</v>
      </c>
      <c r="C1667">
        <v>205.44045876037001</v>
      </c>
      <c r="D1667">
        <v>14.531514015010099</v>
      </c>
      <c r="E1667">
        <v>8.3712651387827606</v>
      </c>
      <c r="F1667">
        <v>0.44272101158036398</v>
      </c>
      <c r="G1667">
        <v>0.94689476150960405</v>
      </c>
      <c r="H1667">
        <v>9.8821192052980091</v>
      </c>
      <c r="I1667">
        <v>3.9821627647714601</v>
      </c>
    </row>
    <row r="1668" spans="1:9" x14ac:dyDescent="0.25">
      <c r="A1668">
        <v>1666</v>
      </c>
      <c r="B1668">
        <v>65.237739374124203</v>
      </c>
      <c r="C1668">
        <v>155.04528054249101</v>
      </c>
      <c r="D1668">
        <v>16.667111804622401</v>
      </c>
      <c r="E1668">
        <v>7.5899884398208801</v>
      </c>
      <c r="F1668">
        <v>0.43238448888582498</v>
      </c>
      <c r="G1668">
        <v>0.93173203385329395</v>
      </c>
      <c r="H1668">
        <v>12.0311004784689</v>
      </c>
      <c r="I1668">
        <v>4.5862843551796999</v>
      </c>
    </row>
    <row r="1669" spans="1:9" x14ac:dyDescent="0.25">
      <c r="A1669">
        <v>1667</v>
      </c>
      <c r="B1669">
        <v>94.055199999999999</v>
      </c>
      <c r="C1669">
        <v>169.52878653675799</v>
      </c>
      <c r="D1669">
        <v>14.2577471207761</v>
      </c>
      <c r="E1669">
        <v>5.77010320410883</v>
      </c>
      <c r="F1669">
        <v>0.49572463791863502</v>
      </c>
      <c r="G1669">
        <v>0.93173724694201299</v>
      </c>
      <c r="H1669">
        <v>7.7945736434108497</v>
      </c>
      <c r="I1669">
        <v>3.2065643952907599</v>
      </c>
    </row>
    <row r="1670" spans="1:9" x14ac:dyDescent="0.25">
      <c r="A1670">
        <v>1668</v>
      </c>
      <c r="B1670">
        <v>66.029370629370604</v>
      </c>
      <c r="C1670">
        <v>180.67497216035599</v>
      </c>
      <c r="D1670">
        <v>15.3439987684205</v>
      </c>
      <c r="E1670">
        <v>8.5569953083699595</v>
      </c>
      <c r="F1670">
        <v>0.42524549019706498</v>
      </c>
      <c r="G1670">
        <v>0.91022775641593201</v>
      </c>
      <c r="H1670">
        <v>10.7527472527472</v>
      </c>
      <c r="I1670">
        <v>6.4584419345496604</v>
      </c>
    </row>
    <row r="1671" spans="1:9" x14ac:dyDescent="0.25">
      <c r="A1671">
        <v>1669</v>
      </c>
      <c r="B1671">
        <v>94.422675285927397</v>
      </c>
      <c r="C1671">
        <v>154.210105416212</v>
      </c>
      <c r="D1671">
        <v>17.1122994842443</v>
      </c>
      <c r="E1671">
        <v>5.1640678635259896</v>
      </c>
      <c r="F1671">
        <v>0.49770257531569601</v>
      </c>
      <c r="G1671">
        <v>0.91754971767759697</v>
      </c>
      <c r="H1671">
        <v>8.51766513056835</v>
      </c>
      <c r="I1671">
        <v>2.6681792399319302</v>
      </c>
    </row>
    <row r="1672" spans="1:9" x14ac:dyDescent="0.25">
      <c r="A1672">
        <v>1670</v>
      </c>
      <c r="B1672">
        <v>49.66935700834</v>
      </c>
      <c r="C1672">
        <v>203.32453781512601</v>
      </c>
      <c r="D1672">
        <v>13.6332357482062</v>
      </c>
      <c r="E1672">
        <v>6.1685338339296401</v>
      </c>
      <c r="F1672">
        <v>0.31802557901497902</v>
      </c>
      <c r="G1672">
        <v>0.93633449133098701</v>
      </c>
      <c r="H1672">
        <v>15.1200369344413</v>
      </c>
      <c r="I1672">
        <v>3.3932584269662902</v>
      </c>
    </row>
    <row r="1673" spans="1:9" x14ac:dyDescent="0.25">
      <c r="A1673">
        <v>1671</v>
      </c>
      <c r="B1673">
        <v>49.954545454545404</v>
      </c>
      <c r="C1673">
        <v>109.18315252073999</v>
      </c>
      <c r="D1673">
        <v>14.680824564930299</v>
      </c>
      <c r="E1673">
        <v>8.9984300176707706</v>
      </c>
      <c r="F1673">
        <v>0.32181520338485298</v>
      </c>
      <c r="G1673">
        <v>0.82420927490797402</v>
      </c>
      <c r="H1673">
        <v>13.9513184584178</v>
      </c>
      <c r="I1673">
        <v>6.9852142426071202</v>
      </c>
    </row>
    <row r="1674" spans="1:9" x14ac:dyDescent="0.25">
      <c r="A1674">
        <v>1672</v>
      </c>
      <c r="B1674">
        <v>58.382316313823097</v>
      </c>
      <c r="C1674">
        <v>206.02609830361001</v>
      </c>
      <c r="D1674">
        <v>15.5797322154434</v>
      </c>
      <c r="E1674">
        <v>7.0265275669030496</v>
      </c>
      <c r="F1674">
        <v>0.36593433278628401</v>
      </c>
      <c r="G1674">
        <v>0.94963480227300201</v>
      </c>
      <c r="H1674">
        <v>11.896265560165901</v>
      </c>
      <c r="I1674">
        <v>3.2711416490486198</v>
      </c>
    </row>
    <row r="1675" spans="1:9" x14ac:dyDescent="0.25">
      <c r="A1675">
        <v>1673</v>
      </c>
      <c r="B1675">
        <v>56.796169136248601</v>
      </c>
      <c r="C1675">
        <v>202.57368981111901</v>
      </c>
      <c r="D1675">
        <v>16.193390337946401</v>
      </c>
      <c r="E1675">
        <v>4.9954578443661104</v>
      </c>
      <c r="F1675">
        <v>0.34944688361892101</v>
      </c>
      <c r="G1675">
        <v>0.94980465659246904</v>
      </c>
      <c r="H1675">
        <v>14.1609195402298</v>
      </c>
      <c r="I1675">
        <v>2.9049308265342302</v>
      </c>
    </row>
    <row r="1676" spans="1:9" x14ac:dyDescent="0.25">
      <c r="A1676">
        <v>1674</v>
      </c>
      <c r="B1676">
        <v>46.1325174825174</v>
      </c>
      <c r="C1676">
        <v>169.50260730044101</v>
      </c>
      <c r="D1676">
        <v>12.469161622353701</v>
      </c>
      <c r="E1676">
        <v>16.020008962076901</v>
      </c>
      <c r="F1676">
        <v>0.28465006341702098</v>
      </c>
      <c r="G1676">
        <v>0.83073099359914304</v>
      </c>
      <c r="H1676">
        <v>15.3352017937219</v>
      </c>
      <c r="I1676">
        <v>8.0729270729270706</v>
      </c>
    </row>
    <row r="1677" spans="1:9" x14ac:dyDescent="0.25">
      <c r="A1677">
        <v>1675</v>
      </c>
      <c r="B1677">
        <v>83.0053380782918</v>
      </c>
      <c r="C1677">
        <v>164.218934227256</v>
      </c>
      <c r="D1677">
        <v>15.0421107581376</v>
      </c>
      <c r="E1677">
        <v>3.9793324953140101</v>
      </c>
      <c r="F1677">
        <v>0.45809062266573802</v>
      </c>
      <c r="G1677">
        <v>0.94288626680268595</v>
      </c>
      <c r="H1677">
        <v>12.2228047182175</v>
      </c>
      <c r="I1677">
        <v>3.6660073467081098</v>
      </c>
    </row>
    <row r="1678" spans="1:9" x14ac:dyDescent="0.25">
      <c r="A1678">
        <v>1676</v>
      </c>
      <c r="B1678">
        <v>47.883726899383902</v>
      </c>
      <c r="C1678">
        <v>175.10860578729799</v>
      </c>
      <c r="D1678">
        <v>12.8222559845457</v>
      </c>
      <c r="E1678">
        <v>6.8589321594058701</v>
      </c>
      <c r="F1678">
        <v>0.349048020814194</v>
      </c>
      <c r="G1678">
        <v>0.944160338214316</v>
      </c>
      <c r="H1678">
        <v>8.2867132867132796</v>
      </c>
      <c r="I1678">
        <v>2.9763056092843301</v>
      </c>
    </row>
    <row r="1679" spans="1:9" x14ac:dyDescent="0.25">
      <c r="A1679">
        <v>1677</v>
      </c>
      <c r="B1679">
        <v>43.610634173359102</v>
      </c>
      <c r="C1679">
        <v>164.64511209394499</v>
      </c>
      <c r="D1679">
        <v>12.9141827114995</v>
      </c>
      <c r="E1679">
        <v>5.1677838490418697</v>
      </c>
      <c r="F1679">
        <v>0.32628369222391801</v>
      </c>
      <c r="G1679">
        <v>0.94352872275928901</v>
      </c>
      <c r="H1679">
        <v>9.0899209486165997</v>
      </c>
      <c r="I1679">
        <v>3.2573687994248699</v>
      </c>
    </row>
    <row r="1680" spans="1:9" x14ac:dyDescent="0.25">
      <c r="A1680">
        <v>1678</v>
      </c>
      <c r="B1680">
        <v>42.963516881939697</v>
      </c>
      <c r="C1680">
        <v>149.64894664303901</v>
      </c>
      <c r="D1680">
        <v>12.252657108276701</v>
      </c>
      <c r="E1680">
        <v>4.09630262418721</v>
      </c>
      <c r="F1680">
        <v>0.32790117191117402</v>
      </c>
      <c r="G1680">
        <v>0.94906058626715994</v>
      </c>
      <c r="H1680">
        <v>8.8265560165975092</v>
      </c>
      <c r="I1680">
        <v>3.0255239118753301</v>
      </c>
    </row>
    <row r="1681" spans="1:9" x14ac:dyDescent="0.25">
      <c r="A1681">
        <v>1679</v>
      </c>
      <c r="B1681">
        <v>66.985683297180003</v>
      </c>
      <c r="C1681">
        <v>174.88542696999599</v>
      </c>
      <c r="D1681">
        <v>15.0251636731558</v>
      </c>
      <c r="E1681">
        <v>6.1080955688143197</v>
      </c>
      <c r="F1681">
        <v>0.44115404538681602</v>
      </c>
      <c r="G1681">
        <v>0.93277416936254498</v>
      </c>
      <c r="H1681">
        <v>9.1436388508891895</v>
      </c>
      <c r="I1681">
        <v>3.3782938811969601</v>
      </c>
    </row>
    <row r="1682" spans="1:9" x14ac:dyDescent="0.25">
      <c r="A1682">
        <v>1680</v>
      </c>
      <c r="B1682">
        <v>79.320570570570496</v>
      </c>
      <c r="C1682">
        <v>179.88762652344499</v>
      </c>
      <c r="D1682">
        <v>18.5108343481064</v>
      </c>
      <c r="E1682">
        <v>8.7032947296264993</v>
      </c>
      <c r="F1682">
        <v>0.55131429749386496</v>
      </c>
      <c r="G1682">
        <v>0.93257570798891498</v>
      </c>
      <c r="H1682">
        <v>8.9508571428571404</v>
      </c>
      <c r="I1682">
        <v>4.1616379310344804</v>
      </c>
    </row>
    <row r="1683" spans="1:9" x14ac:dyDescent="0.25">
      <c r="A1683">
        <v>1681</v>
      </c>
      <c r="B1683">
        <v>59.557215886747898</v>
      </c>
      <c r="C1683">
        <v>171.92101226993799</v>
      </c>
      <c r="D1683">
        <v>16.6453301960997</v>
      </c>
      <c r="E1683">
        <v>17.576276892583198</v>
      </c>
      <c r="F1683">
        <v>0.39704230131229401</v>
      </c>
      <c r="G1683">
        <v>0.85866564324265005</v>
      </c>
      <c r="H1683">
        <v>12.172653534183</v>
      </c>
      <c r="I1683">
        <v>10.909508196721299</v>
      </c>
    </row>
    <row r="1684" spans="1:9" x14ac:dyDescent="0.25">
      <c r="A1684">
        <v>1682</v>
      </c>
      <c r="B1684">
        <v>63.911602209944697</v>
      </c>
      <c r="C1684">
        <v>189.325118381403</v>
      </c>
      <c r="D1684">
        <v>14.292315086971101</v>
      </c>
      <c r="E1684">
        <v>4.6851679002264701</v>
      </c>
      <c r="F1684">
        <v>0.37176548993561898</v>
      </c>
      <c r="G1684">
        <v>0.95769928611126698</v>
      </c>
      <c r="H1684">
        <v>16.299386503067399</v>
      </c>
      <c r="I1684">
        <v>2.8626911314984702</v>
      </c>
    </row>
    <row r="1685" spans="1:9" x14ac:dyDescent="0.25">
      <c r="A1685">
        <v>1683</v>
      </c>
      <c r="B1685">
        <v>100.252519596864</v>
      </c>
      <c r="C1685">
        <v>145.54854368932001</v>
      </c>
      <c r="D1685">
        <v>21.804911166671999</v>
      </c>
      <c r="E1685">
        <v>20.203577324674701</v>
      </c>
      <c r="F1685">
        <v>0.57309219589645599</v>
      </c>
      <c r="G1685">
        <v>0.77681129614025701</v>
      </c>
      <c r="H1685">
        <v>12.740203193033301</v>
      </c>
      <c r="I1685">
        <v>9.94</v>
      </c>
    </row>
    <row r="1686" spans="1:9" x14ac:dyDescent="0.25">
      <c r="A1686">
        <v>1684</v>
      </c>
      <c r="B1686">
        <v>66.412511759172105</v>
      </c>
      <c r="C1686">
        <v>201.03375260157401</v>
      </c>
      <c r="D1686">
        <v>11.761910302092501</v>
      </c>
      <c r="E1686">
        <v>2.3918165438590999</v>
      </c>
      <c r="F1686">
        <v>0.39570338829178398</v>
      </c>
      <c r="G1686">
        <v>0.97168322658300399</v>
      </c>
      <c r="H1686">
        <v>11.431838170624401</v>
      </c>
      <c r="I1686">
        <v>2.2258507135016399</v>
      </c>
    </row>
    <row r="1687" spans="1:9" x14ac:dyDescent="0.25">
      <c r="A1687">
        <v>1685</v>
      </c>
      <c r="B1687">
        <v>62.343335103558097</v>
      </c>
      <c r="C1687">
        <v>150.19668425018801</v>
      </c>
      <c r="D1687">
        <v>11.280697396539001</v>
      </c>
      <c r="E1687">
        <v>2.9588569620725398</v>
      </c>
      <c r="F1687">
        <v>0.40098014396777798</v>
      </c>
      <c r="G1687">
        <v>0.96957753581480099</v>
      </c>
      <c r="H1687">
        <v>11.1719153329891</v>
      </c>
      <c r="I1687">
        <v>2.4799301919720702</v>
      </c>
    </row>
    <row r="1688" spans="1:9" x14ac:dyDescent="0.25">
      <c r="A1688">
        <v>1686</v>
      </c>
      <c r="B1688">
        <v>55.252109932914898</v>
      </c>
      <c r="C1688">
        <v>171.22547127801599</v>
      </c>
      <c r="D1688">
        <v>11.306411782631599</v>
      </c>
      <c r="E1688">
        <v>7.5921776921416502</v>
      </c>
      <c r="F1688">
        <v>0.34278526502908102</v>
      </c>
      <c r="G1688">
        <v>0.93296453301161097</v>
      </c>
      <c r="H1688">
        <v>10.2590266875981</v>
      </c>
      <c r="I1688">
        <v>3.27001733102253</v>
      </c>
    </row>
    <row r="1689" spans="1:9" x14ac:dyDescent="0.25">
      <c r="A1689">
        <v>1687</v>
      </c>
      <c r="B1689">
        <v>68.868856985091099</v>
      </c>
      <c r="C1689">
        <v>167.02301380828399</v>
      </c>
      <c r="D1689">
        <v>13.6845092835397</v>
      </c>
      <c r="E1689">
        <v>4.6177120569817003</v>
      </c>
      <c r="F1689">
        <v>0.41651516165980002</v>
      </c>
      <c r="G1689">
        <v>0.91493331990965499</v>
      </c>
      <c r="H1689">
        <v>11.163021868787199</v>
      </c>
      <c r="I1689">
        <v>3.1475118483412299</v>
      </c>
    </row>
    <row r="1690" spans="1:9" x14ac:dyDescent="0.25">
      <c r="A1690">
        <v>1688</v>
      </c>
      <c r="B1690">
        <v>65.6191217689193</v>
      </c>
      <c r="C1690">
        <v>151.145396219871</v>
      </c>
      <c r="D1690">
        <v>13.256743944865899</v>
      </c>
      <c r="E1690">
        <v>7.35569320454875</v>
      </c>
      <c r="F1690">
        <v>0.421489856138549</v>
      </c>
      <c r="G1690">
        <v>0.90399766859266895</v>
      </c>
      <c r="H1690">
        <v>11.515759312320901</v>
      </c>
      <c r="I1690">
        <v>3.6488607594936702</v>
      </c>
    </row>
    <row r="1691" spans="1:9" x14ac:dyDescent="0.25">
      <c r="A1691">
        <v>1689</v>
      </c>
      <c r="B1691">
        <v>70.834722222222197</v>
      </c>
      <c r="C1691">
        <v>198.49412276882799</v>
      </c>
      <c r="D1691">
        <v>26.350767750370199</v>
      </c>
      <c r="E1691">
        <v>9.5890567311492791</v>
      </c>
      <c r="F1691">
        <v>0.40652929715564001</v>
      </c>
      <c r="G1691">
        <v>0.924617147795045</v>
      </c>
      <c r="H1691">
        <v>24.1057401812688</v>
      </c>
      <c r="I1691">
        <v>3.7804218496484499</v>
      </c>
    </row>
    <row r="1692" spans="1:9" x14ac:dyDescent="0.25">
      <c r="A1692">
        <v>1690</v>
      </c>
      <c r="B1692">
        <v>61.228463128876598</v>
      </c>
      <c r="C1692">
        <v>83.2495496970689</v>
      </c>
      <c r="D1692">
        <v>15.172197097459099</v>
      </c>
      <c r="E1692">
        <v>6.8414604805363703</v>
      </c>
      <c r="F1692">
        <v>0.37319908396122398</v>
      </c>
      <c r="G1692">
        <v>0.87523882598574099</v>
      </c>
      <c r="H1692">
        <v>18.338912133891199</v>
      </c>
      <c r="I1692">
        <v>5.5731958762886498</v>
      </c>
    </row>
    <row r="1693" spans="1:9" x14ac:dyDescent="0.25">
      <c r="A1693">
        <v>1691</v>
      </c>
      <c r="B1693">
        <v>65.260899653979195</v>
      </c>
      <c r="C1693">
        <v>165.66999782750301</v>
      </c>
      <c r="D1693">
        <v>22.790373746887099</v>
      </c>
      <c r="E1693">
        <v>5.4140275054811102</v>
      </c>
      <c r="F1693">
        <v>0.38508471416109602</v>
      </c>
      <c r="G1693">
        <v>0.92946636617061396</v>
      </c>
      <c r="H1693">
        <v>22.096774193548299</v>
      </c>
      <c r="I1693">
        <v>3.3269333333333302</v>
      </c>
    </row>
    <row r="1694" spans="1:9" x14ac:dyDescent="0.25">
      <c r="A1694">
        <v>1692</v>
      </c>
      <c r="B1694">
        <v>55.074770863482797</v>
      </c>
      <c r="C1694">
        <v>195.30883309483499</v>
      </c>
      <c r="D1694">
        <v>13.256885467891999</v>
      </c>
      <c r="E1694">
        <v>4.68601530732664</v>
      </c>
      <c r="F1694">
        <v>0.36416647305149502</v>
      </c>
      <c r="G1694">
        <v>0.95085786468525102</v>
      </c>
      <c r="H1694">
        <v>12.275307980717701</v>
      </c>
      <c r="I1694">
        <v>2.9166971136280599</v>
      </c>
    </row>
    <row r="1695" spans="1:9" x14ac:dyDescent="0.25">
      <c r="A1695">
        <v>1693</v>
      </c>
      <c r="B1695">
        <v>62.364037409564098</v>
      </c>
      <c r="C1695">
        <v>167.306425041186</v>
      </c>
      <c r="D1695">
        <v>13.6395918819518</v>
      </c>
      <c r="E1695">
        <v>7.5945808169570999</v>
      </c>
      <c r="F1695">
        <v>0.40302297456170599</v>
      </c>
      <c r="G1695">
        <v>0.90056177182483999</v>
      </c>
      <c r="H1695">
        <v>10.021304067140001</v>
      </c>
      <c r="I1695">
        <v>4.8288100208768201</v>
      </c>
    </row>
    <row r="1696" spans="1:9" x14ac:dyDescent="0.25">
      <c r="A1696">
        <v>1694</v>
      </c>
      <c r="B1696">
        <v>63.459273527793002</v>
      </c>
      <c r="C1696">
        <v>152.789480387162</v>
      </c>
      <c r="D1696">
        <v>14.6397810778059</v>
      </c>
      <c r="E1696">
        <v>7.0650046542188401</v>
      </c>
      <c r="F1696">
        <v>0.38514824006467302</v>
      </c>
      <c r="G1696">
        <v>0.88882168222473801</v>
      </c>
      <c r="H1696">
        <v>12.211685823754699</v>
      </c>
      <c r="I1696">
        <v>3.30531732418524</v>
      </c>
    </row>
    <row r="1697" spans="1:9" x14ac:dyDescent="0.25">
      <c r="A1697">
        <v>1695</v>
      </c>
      <c r="B1697">
        <v>51.738308732238899</v>
      </c>
      <c r="C1697">
        <v>142.13778429933899</v>
      </c>
      <c r="D1697">
        <v>14.381920697147301</v>
      </c>
      <c r="E1697">
        <v>4.1825831189609204</v>
      </c>
      <c r="F1697">
        <v>0.34373214689579901</v>
      </c>
      <c r="G1697">
        <v>0.96982404747291395</v>
      </c>
      <c r="H1697">
        <v>7.4588815789473601</v>
      </c>
      <c r="I1697">
        <v>3.1380243572395101</v>
      </c>
    </row>
    <row r="1698" spans="1:9" x14ac:dyDescent="0.25">
      <c r="A1698">
        <v>1696</v>
      </c>
      <c r="B1698">
        <v>62.092302878598197</v>
      </c>
      <c r="C1698">
        <v>167.334170403587</v>
      </c>
      <c r="D1698">
        <v>11.5845070820383</v>
      </c>
      <c r="E1698">
        <v>3.2810214022183102</v>
      </c>
      <c r="F1698">
        <v>0.384250532024692</v>
      </c>
      <c r="G1698">
        <v>0.96340683515314596</v>
      </c>
      <c r="H1698">
        <v>8.7638095238095204</v>
      </c>
      <c r="I1698">
        <v>2.7876963350785302</v>
      </c>
    </row>
    <row r="1699" spans="1:9" x14ac:dyDescent="0.25">
      <c r="A1699">
        <v>1697</v>
      </c>
      <c r="B1699">
        <v>61.481622306717298</v>
      </c>
      <c r="C1699">
        <v>184.13004828797099</v>
      </c>
      <c r="D1699">
        <v>13.026101491047299</v>
      </c>
      <c r="E1699">
        <v>6.7569014305639001</v>
      </c>
      <c r="F1699">
        <v>0.38680471716017301</v>
      </c>
      <c r="G1699">
        <v>0.94394364318741097</v>
      </c>
      <c r="H1699">
        <v>9.3391066545122996</v>
      </c>
      <c r="I1699">
        <v>3.40462427745664</v>
      </c>
    </row>
    <row r="1700" spans="1:9" x14ac:dyDescent="0.25">
      <c r="A1700">
        <v>1698</v>
      </c>
      <c r="B1700">
        <v>95.906203995793902</v>
      </c>
      <c r="C1700">
        <v>166.66560628742499</v>
      </c>
      <c r="D1700">
        <v>11.236864437809899</v>
      </c>
      <c r="E1700">
        <v>9.2411496586006496</v>
      </c>
      <c r="F1700">
        <v>0.52220092294799603</v>
      </c>
      <c r="G1700">
        <v>0.89725611484234602</v>
      </c>
      <c r="H1700">
        <v>7.7374343585896401</v>
      </c>
      <c r="I1700">
        <v>5.74628571428571</v>
      </c>
    </row>
    <row r="1701" spans="1:9" x14ac:dyDescent="0.25">
      <c r="A1701">
        <v>1699</v>
      </c>
      <c r="B1701">
        <v>86.226141078838097</v>
      </c>
      <c r="C1701">
        <v>194.24786162326501</v>
      </c>
      <c r="D1701">
        <v>15.8295413352586</v>
      </c>
      <c r="E1701">
        <v>5.6203933332926299</v>
      </c>
      <c r="F1701">
        <v>0.52485896120713404</v>
      </c>
      <c r="G1701">
        <v>0.94429103173209095</v>
      </c>
      <c r="H1701">
        <v>8.1979166666666607</v>
      </c>
      <c r="I1701">
        <v>2.9804955192408999</v>
      </c>
    </row>
    <row r="1702" spans="1:9" x14ac:dyDescent="0.25">
      <c r="A1702">
        <v>1700</v>
      </c>
      <c r="B1702">
        <v>77.989054290718002</v>
      </c>
      <c r="C1702">
        <v>169.806312148724</v>
      </c>
      <c r="D1702">
        <v>13.4609561616883</v>
      </c>
      <c r="E1702">
        <v>5.6196349864704196</v>
      </c>
      <c r="F1702">
        <v>0.49330265582813598</v>
      </c>
      <c r="G1702">
        <v>0.93565245226424698</v>
      </c>
      <c r="H1702">
        <v>7.524</v>
      </c>
      <c r="I1702">
        <v>4.0253897550111297</v>
      </c>
    </row>
    <row r="1703" spans="1:9" x14ac:dyDescent="0.25">
      <c r="A1703">
        <v>1701</v>
      </c>
      <c r="B1703">
        <v>83.964994663820704</v>
      </c>
      <c r="C1703">
        <v>204.674322538003</v>
      </c>
      <c r="D1703">
        <v>13.4371874369832</v>
      </c>
      <c r="E1703">
        <v>4.7539090556147396</v>
      </c>
      <c r="F1703">
        <v>0.489839823370053</v>
      </c>
      <c r="G1703">
        <v>0.94368845941055302</v>
      </c>
      <c r="H1703">
        <v>7.5169491525423702</v>
      </c>
      <c r="I1703">
        <v>3.2327780279153502</v>
      </c>
    </row>
    <row r="1704" spans="1:9" x14ac:dyDescent="0.25">
      <c r="A1704">
        <v>1702</v>
      </c>
      <c r="B1704">
        <v>83.510325318246103</v>
      </c>
      <c r="C1704">
        <v>200.25572384642399</v>
      </c>
      <c r="D1704">
        <v>13.410200820001901</v>
      </c>
      <c r="E1704">
        <v>7.4622059242018999</v>
      </c>
      <c r="F1704">
        <v>0.49453736779093599</v>
      </c>
      <c r="G1704">
        <v>0.93829654055987999</v>
      </c>
      <c r="H1704">
        <v>6.9552806850618403</v>
      </c>
      <c r="I1704">
        <v>3.3125581395348802</v>
      </c>
    </row>
    <row r="1705" spans="1:9" x14ac:dyDescent="0.25">
      <c r="A1705">
        <v>1703</v>
      </c>
      <c r="B1705">
        <v>78.235102040816301</v>
      </c>
      <c r="C1705">
        <v>175.955760586704</v>
      </c>
      <c r="D1705">
        <v>11.4254206589729</v>
      </c>
      <c r="E1705">
        <v>4.39838689137349</v>
      </c>
      <c r="F1705">
        <v>0.45749013929746901</v>
      </c>
      <c r="G1705">
        <v>0.94577816532508896</v>
      </c>
      <c r="H1705">
        <v>7.22822822822822</v>
      </c>
      <c r="I1705">
        <v>3.37968495382944</v>
      </c>
    </row>
    <row r="1706" spans="1:9" x14ac:dyDescent="0.25">
      <c r="A1706">
        <v>1704</v>
      </c>
      <c r="B1706">
        <v>72.396704964231503</v>
      </c>
      <c r="C1706">
        <v>81.569526627218906</v>
      </c>
      <c r="D1706">
        <v>9.7947285370086092</v>
      </c>
      <c r="E1706">
        <v>5.95288854460075</v>
      </c>
      <c r="F1706">
        <v>0.45706841809301202</v>
      </c>
      <c r="G1706">
        <v>0.71860721811352102</v>
      </c>
      <c r="H1706">
        <v>5.5106580166821102</v>
      </c>
      <c r="I1706">
        <v>4.0959915611814299</v>
      </c>
    </row>
    <row r="1707" spans="1:9" x14ac:dyDescent="0.25">
      <c r="A1707">
        <v>1705</v>
      </c>
      <c r="B1707">
        <v>75.725457260171694</v>
      </c>
      <c r="C1707">
        <v>213.89721663313199</v>
      </c>
      <c r="D1707">
        <v>11.1056814486344</v>
      </c>
      <c r="E1707">
        <v>2.5474041506585499</v>
      </c>
      <c r="F1707">
        <v>0.43431741785036099</v>
      </c>
      <c r="G1707">
        <v>0.97562188224767499</v>
      </c>
      <c r="H1707">
        <v>9.8072880168185002</v>
      </c>
      <c r="I1707">
        <v>2.2641255605381101</v>
      </c>
    </row>
    <row r="1708" spans="1:9" x14ac:dyDescent="0.25">
      <c r="A1708">
        <v>1706</v>
      </c>
      <c r="B1708">
        <v>70.410559495665794</v>
      </c>
      <c r="C1708">
        <v>192.60687145456399</v>
      </c>
      <c r="D1708">
        <v>10.609911007454199</v>
      </c>
      <c r="E1708">
        <v>3.37909532634285</v>
      </c>
      <c r="F1708">
        <v>0.40982162943789202</v>
      </c>
      <c r="G1708">
        <v>0.97243048642712704</v>
      </c>
      <c r="H1708">
        <v>9.7654966392830396</v>
      </c>
      <c r="I1708">
        <v>2.6445609436435098</v>
      </c>
    </row>
    <row r="1709" spans="1:9" x14ac:dyDescent="0.25">
      <c r="A1709">
        <v>1707</v>
      </c>
      <c r="B1709">
        <v>66.871256647075199</v>
      </c>
      <c r="C1709">
        <v>163.773066004258</v>
      </c>
      <c r="D1709">
        <v>12.8995427301505</v>
      </c>
      <c r="E1709">
        <v>7.96640336536794</v>
      </c>
      <c r="F1709">
        <v>0.39217221204184999</v>
      </c>
      <c r="G1709">
        <v>0.91255875716161605</v>
      </c>
      <c r="H1709">
        <v>10.732408325074299</v>
      </c>
      <c r="I1709">
        <v>5.13466518682944</v>
      </c>
    </row>
    <row r="1710" spans="1:9" x14ac:dyDescent="0.25">
      <c r="A1710">
        <v>1708</v>
      </c>
      <c r="B1710">
        <v>58.054054054053999</v>
      </c>
      <c r="C1710">
        <v>95.935857805254997</v>
      </c>
      <c r="D1710">
        <v>12.373095328248199</v>
      </c>
      <c r="E1710">
        <v>7.1529803884308798</v>
      </c>
      <c r="F1710">
        <v>0.36818956958598498</v>
      </c>
      <c r="G1710">
        <v>0.87115730344282305</v>
      </c>
      <c r="H1710">
        <v>13.0049079754601</v>
      </c>
      <c r="I1710">
        <v>5.0725581395348804</v>
      </c>
    </row>
    <row r="1711" spans="1:9" x14ac:dyDescent="0.25">
      <c r="A1711">
        <v>1709</v>
      </c>
      <c r="B1711">
        <v>60.403248924987999</v>
      </c>
      <c r="C1711">
        <v>147.34610647324399</v>
      </c>
      <c r="D1711">
        <v>15.112725941514601</v>
      </c>
      <c r="E1711">
        <v>5.2669752897179496</v>
      </c>
      <c r="F1711">
        <v>0.38762987094970702</v>
      </c>
      <c r="G1711">
        <v>0.91351893446978005</v>
      </c>
      <c r="H1711">
        <v>13.702513966480399</v>
      </c>
      <c r="I1711">
        <v>3.8180876769071399</v>
      </c>
    </row>
    <row r="1712" spans="1:9" x14ac:dyDescent="0.25">
      <c r="A1712">
        <v>1710</v>
      </c>
      <c r="B1712">
        <v>58.674772036474103</v>
      </c>
      <c r="C1712">
        <v>173.866151392467</v>
      </c>
      <c r="D1712">
        <v>15.857898668360701</v>
      </c>
      <c r="E1712">
        <v>3.9547646344129501</v>
      </c>
      <c r="F1712">
        <v>0.378195947275073</v>
      </c>
      <c r="G1712">
        <v>0.955515454648586</v>
      </c>
      <c r="H1712">
        <v>14.3304195804195</v>
      </c>
      <c r="I1712">
        <v>2.5899624445203102</v>
      </c>
    </row>
    <row r="1713" spans="1:9" x14ac:dyDescent="0.25">
      <c r="A1713">
        <v>1711</v>
      </c>
      <c r="B1713">
        <v>77.529462365591399</v>
      </c>
      <c r="C1713">
        <v>216.72932330827001</v>
      </c>
      <c r="D1713">
        <v>13.4978012040983</v>
      </c>
      <c r="E1713">
        <v>3.19895826191435</v>
      </c>
      <c r="F1713">
        <v>0.46393332232864098</v>
      </c>
      <c r="G1713">
        <v>0.97170236998009496</v>
      </c>
      <c r="H1713">
        <v>9.33205128205128</v>
      </c>
      <c r="I1713">
        <v>2.6086261980830598</v>
      </c>
    </row>
    <row r="1714" spans="1:9" x14ac:dyDescent="0.25">
      <c r="A1714">
        <v>1712</v>
      </c>
      <c r="B1714">
        <v>75.934065934065899</v>
      </c>
      <c r="C1714">
        <v>189.70158608339699</v>
      </c>
      <c r="D1714">
        <v>18.303810123590399</v>
      </c>
      <c r="E1714">
        <v>4.5484909089505701</v>
      </c>
      <c r="F1714">
        <v>0.456852025691518</v>
      </c>
      <c r="G1714">
        <v>0.94658963929773898</v>
      </c>
      <c r="H1714">
        <v>8.7853333333333303</v>
      </c>
      <c r="I1714">
        <v>2.9818181818181801</v>
      </c>
    </row>
    <row r="1715" spans="1:9" x14ac:dyDescent="0.25">
      <c r="A1715">
        <v>1713</v>
      </c>
      <c r="B1715">
        <v>89.163846153846094</v>
      </c>
      <c r="C1715">
        <v>167.31122519772401</v>
      </c>
      <c r="D1715">
        <v>13.5911198601606</v>
      </c>
      <c r="E1715">
        <v>4.5595046986704304</v>
      </c>
      <c r="F1715">
        <v>0.52869930271908905</v>
      </c>
      <c r="G1715">
        <v>0.95259511036882305</v>
      </c>
      <c r="H1715">
        <v>7.9199029126213496</v>
      </c>
      <c r="I1715">
        <v>2.91184479237576</v>
      </c>
    </row>
    <row r="1716" spans="1:9" x14ac:dyDescent="0.25">
      <c r="A1716">
        <v>1714</v>
      </c>
      <c r="B1716">
        <v>61.7900552486187</v>
      </c>
      <c r="C1716">
        <v>191.60237426601901</v>
      </c>
      <c r="D1716">
        <v>14.425549406783601</v>
      </c>
      <c r="E1716">
        <v>3.66033594201487</v>
      </c>
      <c r="F1716">
        <v>0.369707412216989</v>
      </c>
      <c r="G1716">
        <v>0.95876058615062199</v>
      </c>
      <c r="H1716">
        <v>11.1038858049167</v>
      </c>
      <c r="I1716">
        <v>2.7721014492753602</v>
      </c>
    </row>
    <row r="1717" spans="1:9" x14ac:dyDescent="0.25">
      <c r="A1717">
        <v>1715</v>
      </c>
      <c r="B1717">
        <v>67.549481245011904</v>
      </c>
      <c r="C1717">
        <v>165.16515370332101</v>
      </c>
      <c r="D1717">
        <v>16.3697105628919</v>
      </c>
      <c r="E1717">
        <v>4.6435407276197704</v>
      </c>
      <c r="F1717">
        <v>0.39691599721514698</v>
      </c>
      <c r="G1717">
        <v>0.94892719979779505</v>
      </c>
      <c r="H1717">
        <v>12.438005390835499</v>
      </c>
      <c r="I1717">
        <v>2.86337817638266</v>
      </c>
    </row>
    <row r="1718" spans="1:9" x14ac:dyDescent="0.25">
      <c r="A1718">
        <v>1716</v>
      </c>
      <c r="B1718">
        <v>83.193932520555705</v>
      </c>
      <c r="C1718">
        <v>183.34842897182401</v>
      </c>
      <c r="D1718">
        <v>12.8931548529801</v>
      </c>
      <c r="E1718">
        <v>5.4828382327114102</v>
      </c>
      <c r="F1718">
        <v>0.50299871998706902</v>
      </c>
      <c r="G1718">
        <v>0.95503993381765395</v>
      </c>
      <c r="H1718">
        <v>6.6210317460317398</v>
      </c>
      <c r="I1718">
        <v>3.0435388366422802</v>
      </c>
    </row>
    <row r="1719" spans="1:9" x14ac:dyDescent="0.25">
      <c r="A1719">
        <v>1717</v>
      </c>
      <c r="B1719">
        <v>75.399296050058595</v>
      </c>
      <c r="C1719">
        <v>159.81068192656099</v>
      </c>
      <c r="D1719">
        <v>13.778704084446</v>
      </c>
      <c r="E1719">
        <v>13.078061378709601</v>
      </c>
      <c r="F1719">
        <v>0.48124513768279098</v>
      </c>
      <c r="G1719">
        <v>0.87982121579360495</v>
      </c>
      <c r="H1719">
        <v>7.6009791921664602</v>
      </c>
      <c r="I1719">
        <v>6.5953307392996097</v>
      </c>
    </row>
    <row r="1720" spans="1:9" x14ac:dyDescent="0.25">
      <c r="A1720">
        <v>1718</v>
      </c>
      <c r="B1720">
        <v>71.593241042345198</v>
      </c>
      <c r="C1720">
        <v>153.106102810838</v>
      </c>
      <c r="D1720">
        <v>14.9262935018749</v>
      </c>
      <c r="E1720">
        <v>10.54273632258</v>
      </c>
      <c r="F1720">
        <v>0.49393502826618801</v>
      </c>
      <c r="G1720">
        <v>0.83574986795316997</v>
      </c>
      <c r="H1720">
        <v>8.4697732997481108</v>
      </c>
      <c r="I1720">
        <v>7.71386430678466</v>
      </c>
    </row>
    <row r="1721" spans="1:9" x14ac:dyDescent="0.25">
      <c r="A1721">
        <v>1719</v>
      </c>
      <c r="B1721">
        <v>50.236141559661696</v>
      </c>
      <c r="C1721">
        <v>166.27476737821499</v>
      </c>
      <c r="D1721">
        <v>12.7239346171029</v>
      </c>
      <c r="E1721">
        <v>5.65504297932819</v>
      </c>
      <c r="F1721">
        <v>0.33842680077105902</v>
      </c>
      <c r="G1721">
        <v>0.92797667922912996</v>
      </c>
      <c r="H1721">
        <v>11.48</v>
      </c>
      <c r="I1721">
        <v>3.7837927598804302</v>
      </c>
    </row>
    <row r="1722" spans="1:9" x14ac:dyDescent="0.25">
      <c r="A1722">
        <v>1720</v>
      </c>
      <c r="B1722">
        <v>62.935408786732602</v>
      </c>
      <c r="C1722">
        <v>100.900713436385</v>
      </c>
      <c r="D1722">
        <v>16.756532958377001</v>
      </c>
      <c r="E1722">
        <v>6.3290855662223198</v>
      </c>
      <c r="F1722">
        <v>0.40925250238150701</v>
      </c>
      <c r="G1722">
        <v>0.89807859410421498</v>
      </c>
      <c r="H1722">
        <v>8.7418738049713198</v>
      </c>
      <c r="I1722">
        <v>3.9129353233830799</v>
      </c>
    </row>
    <row r="1723" spans="1:9" x14ac:dyDescent="0.25">
      <c r="A1723">
        <v>1721</v>
      </c>
      <c r="B1723">
        <v>64.288995843360297</v>
      </c>
      <c r="C1723">
        <v>173.39000528820699</v>
      </c>
      <c r="D1723">
        <v>13.4015711086436</v>
      </c>
      <c r="E1723">
        <v>11.527308093733801</v>
      </c>
      <c r="F1723">
        <v>0.38429173070808398</v>
      </c>
      <c r="G1723">
        <v>0.89011559176328303</v>
      </c>
      <c r="H1723">
        <v>11.4662576687116</v>
      </c>
      <c r="I1723">
        <v>4.9195250659630601</v>
      </c>
    </row>
    <row r="1724" spans="1:9" x14ac:dyDescent="0.25">
      <c r="A1724">
        <v>1722</v>
      </c>
      <c r="B1724">
        <v>56.309579192218202</v>
      </c>
      <c r="C1724">
        <v>158.26847056336501</v>
      </c>
      <c r="D1724">
        <v>13.091757571727801</v>
      </c>
      <c r="E1724">
        <v>5.7477916308943904</v>
      </c>
      <c r="F1724">
        <v>0.34418578048888698</v>
      </c>
      <c r="G1724">
        <v>0.92205353852185601</v>
      </c>
      <c r="H1724">
        <v>13.2952667167543</v>
      </c>
      <c r="I1724">
        <v>4.1204684885666403</v>
      </c>
    </row>
    <row r="1725" spans="1:9" x14ac:dyDescent="0.25">
      <c r="A1725">
        <v>1723</v>
      </c>
      <c r="B1725">
        <v>72.258657243816202</v>
      </c>
      <c r="C1725">
        <v>155.482350454449</v>
      </c>
      <c r="D1725">
        <v>18.915197237571299</v>
      </c>
      <c r="E1725">
        <v>12.9981322842747</v>
      </c>
      <c r="F1725">
        <v>0.43442450196596299</v>
      </c>
      <c r="G1725">
        <v>0.88928317534727197</v>
      </c>
      <c r="H1725">
        <v>20.915254237288099</v>
      </c>
      <c r="I1725">
        <v>5.7009345794392496</v>
      </c>
    </row>
    <row r="1726" spans="1:9" x14ac:dyDescent="0.25">
      <c r="A1726">
        <v>1724</v>
      </c>
      <c r="B1726">
        <v>58.193584070796398</v>
      </c>
      <c r="C1726">
        <v>149.08154137278501</v>
      </c>
      <c r="D1726">
        <v>14.7207758634418</v>
      </c>
      <c r="E1726">
        <v>7.0167937620889402</v>
      </c>
      <c r="F1726">
        <v>0.350137805145602</v>
      </c>
      <c r="G1726">
        <v>0.88631009678637296</v>
      </c>
      <c r="H1726">
        <v>15.6853203568532</v>
      </c>
      <c r="I1726">
        <v>3.80486593843098</v>
      </c>
    </row>
    <row r="1727" spans="1:9" x14ac:dyDescent="0.25">
      <c r="A1727">
        <v>1725</v>
      </c>
      <c r="B1727">
        <v>62.898158709467097</v>
      </c>
      <c r="C1727">
        <v>160.01353013530101</v>
      </c>
      <c r="D1727">
        <v>14.0574680583456</v>
      </c>
      <c r="E1727">
        <v>6.6426166290721698</v>
      </c>
      <c r="F1727">
        <v>0.39793345111107797</v>
      </c>
      <c r="G1727">
        <v>0.93610742762544297</v>
      </c>
      <c r="H1727">
        <v>12.495953757225401</v>
      </c>
      <c r="I1727">
        <v>3.0636474908200699</v>
      </c>
    </row>
    <row r="1728" spans="1:9" x14ac:dyDescent="0.25">
      <c r="A1728">
        <v>1726</v>
      </c>
      <c r="B1728">
        <v>67.3338001867413</v>
      </c>
      <c r="C1728">
        <v>167.502526753864</v>
      </c>
      <c r="D1728">
        <v>16.3349958118439</v>
      </c>
      <c r="E1728">
        <v>6.6998229368272897</v>
      </c>
      <c r="F1728">
        <v>0.38690828615495299</v>
      </c>
      <c r="G1728">
        <v>0.905274813884135</v>
      </c>
      <c r="H1728">
        <v>18.966197183098501</v>
      </c>
      <c r="I1728">
        <v>5.4037370704037304</v>
      </c>
    </row>
    <row r="1729" spans="1:9" x14ac:dyDescent="0.25">
      <c r="A1729">
        <v>1727</v>
      </c>
      <c r="B1729">
        <v>87.870636550308006</v>
      </c>
      <c r="C1729">
        <v>188.94417957886299</v>
      </c>
      <c r="D1729">
        <v>10.3818832477931</v>
      </c>
      <c r="E1729">
        <v>12.238876185272799</v>
      </c>
      <c r="F1729">
        <v>0.45237612652791298</v>
      </c>
      <c r="G1729">
        <v>0.92304687802082397</v>
      </c>
      <c r="H1729">
        <v>12.740061162079501</v>
      </c>
      <c r="I1729">
        <v>5.24176776429809</v>
      </c>
    </row>
    <row r="1730" spans="1:9" x14ac:dyDescent="0.25">
      <c r="A1730">
        <v>1728</v>
      </c>
      <c r="B1730">
        <v>95.769120800571798</v>
      </c>
      <c r="C1730">
        <v>161.156487025948</v>
      </c>
      <c r="D1730">
        <v>17.038039810527501</v>
      </c>
      <c r="E1730">
        <v>11.2968944045678</v>
      </c>
      <c r="F1730">
        <v>0.52697501362933397</v>
      </c>
      <c r="G1730">
        <v>0.92124482826155296</v>
      </c>
      <c r="H1730">
        <v>13.885436893203799</v>
      </c>
      <c r="I1730">
        <v>4.2133726647000902</v>
      </c>
    </row>
    <row r="1731" spans="1:9" x14ac:dyDescent="0.25">
      <c r="A1731">
        <v>1729</v>
      </c>
      <c r="B1731">
        <v>80.486095905408305</v>
      </c>
      <c r="C1731">
        <v>179.38823901359399</v>
      </c>
      <c r="D1731">
        <v>11.105036929856899</v>
      </c>
      <c r="E1731">
        <v>13.040383814113</v>
      </c>
      <c r="F1731">
        <v>0.42017908920812902</v>
      </c>
      <c r="G1731">
        <v>0.89704529821151002</v>
      </c>
      <c r="H1731">
        <v>12.5732484076433</v>
      </c>
      <c r="I1731">
        <v>4.3566539923954304</v>
      </c>
    </row>
    <row r="1732" spans="1:9" x14ac:dyDescent="0.25">
      <c r="A1732">
        <v>1730</v>
      </c>
      <c r="B1732">
        <v>103.74294117647</v>
      </c>
      <c r="C1732">
        <v>176.993394777265</v>
      </c>
      <c r="D1732">
        <v>15.172239845774699</v>
      </c>
      <c r="E1732">
        <v>4.9572475759488501</v>
      </c>
      <c r="F1732">
        <v>0.53739699230535698</v>
      </c>
      <c r="G1732">
        <v>0.92911636426811794</v>
      </c>
      <c r="H1732">
        <v>8.3436873747494893</v>
      </c>
      <c r="I1732">
        <v>2.9524940617577098</v>
      </c>
    </row>
    <row r="1733" spans="1:9" x14ac:dyDescent="0.25">
      <c r="A1733">
        <v>1731</v>
      </c>
      <c r="B1733">
        <v>52.559348161197903</v>
      </c>
      <c r="C1733">
        <v>162.679942693409</v>
      </c>
      <c r="D1733">
        <v>14.4546710447603</v>
      </c>
      <c r="E1733">
        <v>6.6629991437669496</v>
      </c>
      <c r="F1733">
        <v>0.32659029045482402</v>
      </c>
      <c r="G1733">
        <v>0.917438411542284</v>
      </c>
      <c r="H1733">
        <v>17.021809369951502</v>
      </c>
      <c r="I1733">
        <v>3.4527766518038101</v>
      </c>
    </row>
    <row r="1734" spans="1:9" x14ac:dyDescent="0.25">
      <c r="A1734">
        <v>1732</v>
      </c>
      <c r="B1734">
        <v>53.8529549718574</v>
      </c>
      <c r="C1734">
        <v>185.85018726591699</v>
      </c>
      <c r="D1734">
        <v>11.130376125452001</v>
      </c>
      <c r="E1734">
        <v>11.6428466175945</v>
      </c>
      <c r="F1734">
        <v>0.34848794142074302</v>
      </c>
      <c r="G1734">
        <v>0.91576661984805996</v>
      </c>
      <c r="H1734">
        <v>13.0486763450042</v>
      </c>
      <c r="I1734">
        <v>5.4702505219206596</v>
      </c>
    </row>
    <row r="1735" spans="1:9" x14ac:dyDescent="0.25">
      <c r="A1735">
        <v>1733</v>
      </c>
      <c r="B1735">
        <v>64.959135559921407</v>
      </c>
      <c r="C1735">
        <v>157.949562171628</v>
      </c>
      <c r="D1735">
        <v>12.74524064795</v>
      </c>
      <c r="E1735">
        <v>7.3245200784238698</v>
      </c>
      <c r="F1735">
        <v>0.47961323734807698</v>
      </c>
      <c r="G1735">
        <v>0.831588175212577</v>
      </c>
      <c r="H1735">
        <v>10.246268656716399</v>
      </c>
      <c r="I1735">
        <v>4.4295942720763701</v>
      </c>
    </row>
    <row r="1736" spans="1:9" x14ac:dyDescent="0.25">
      <c r="A1736">
        <v>1734</v>
      </c>
      <c r="B1736">
        <v>70.106099935106997</v>
      </c>
      <c r="C1736">
        <v>157.88404972008701</v>
      </c>
      <c r="D1736">
        <v>12.9393246009802</v>
      </c>
      <c r="E1736">
        <v>3.3888391572705401</v>
      </c>
      <c r="F1736">
        <v>0.54336462517680995</v>
      </c>
      <c r="G1736">
        <v>0.95502022566921296</v>
      </c>
      <c r="H1736">
        <v>5.7588774341351598</v>
      </c>
      <c r="I1736">
        <v>2.9733674775928298</v>
      </c>
    </row>
    <row r="1737" spans="1:9" x14ac:dyDescent="0.25">
      <c r="A1737">
        <v>1735</v>
      </c>
      <c r="B1737">
        <v>107.381713635789</v>
      </c>
      <c r="C1737">
        <v>155.12776831345801</v>
      </c>
      <c r="D1737">
        <v>19.428276342569799</v>
      </c>
      <c r="E1737">
        <v>6.5210379904808597</v>
      </c>
      <c r="F1737">
        <v>0.69369973142724894</v>
      </c>
      <c r="G1737">
        <v>0.91100105686069699</v>
      </c>
      <c r="H1737">
        <v>5.7864912724512996</v>
      </c>
      <c r="I1737">
        <v>5.6490785155263801</v>
      </c>
    </row>
    <row r="1738" spans="1:9" x14ac:dyDescent="0.25">
      <c r="A1738">
        <v>1736</v>
      </c>
      <c r="B1738">
        <v>100.719535783365</v>
      </c>
      <c r="C1738">
        <v>144.64035575319599</v>
      </c>
      <c r="D1738">
        <v>15.5098257452503</v>
      </c>
      <c r="E1738">
        <v>5.11854886018698</v>
      </c>
      <c r="F1738">
        <v>0.53194148119414897</v>
      </c>
      <c r="G1738">
        <v>0.92149017709144798</v>
      </c>
      <c r="H1738">
        <v>12.697674418604599</v>
      </c>
      <c r="I1738">
        <v>3.61678004535147</v>
      </c>
    </row>
    <row r="1739" spans="1:9" x14ac:dyDescent="0.25">
      <c r="A1739">
        <v>1737</v>
      </c>
      <c r="B1739">
        <v>75.446350832266305</v>
      </c>
      <c r="C1739">
        <v>166.53811166875701</v>
      </c>
      <c r="D1739">
        <v>13.0197821564189</v>
      </c>
      <c r="E1739">
        <v>5.8765630194043403</v>
      </c>
      <c r="F1739">
        <v>0.44736471891810697</v>
      </c>
      <c r="G1739">
        <v>0.91539000245014002</v>
      </c>
      <c r="H1739">
        <v>11.0621326616288</v>
      </c>
      <c r="I1739">
        <v>4.2309167625623303</v>
      </c>
    </row>
    <row r="1740" spans="1:9" x14ac:dyDescent="0.25">
      <c r="A1740">
        <v>1738</v>
      </c>
      <c r="B1740">
        <v>51.975082557790401</v>
      </c>
      <c r="C1740">
        <v>177.07223796033901</v>
      </c>
      <c r="D1740">
        <v>16.160435988537699</v>
      </c>
      <c r="E1740">
        <v>6.75214433089132</v>
      </c>
      <c r="F1740">
        <v>0.33134912010789103</v>
      </c>
      <c r="G1740">
        <v>0.94743088430240197</v>
      </c>
      <c r="H1740">
        <v>12.4883720930232</v>
      </c>
      <c r="I1740">
        <v>3.0424321959755001</v>
      </c>
    </row>
    <row r="1741" spans="1:9" x14ac:dyDescent="0.25">
      <c r="A1741">
        <v>1739</v>
      </c>
      <c r="B1741">
        <v>42.3184210526315</v>
      </c>
      <c r="C1741">
        <v>211.49701868291999</v>
      </c>
      <c r="D1741">
        <v>14.1192885722909</v>
      </c>
      <c r="E1741">
        <v>2.89795262985111</v>
      </c>
      <c r="F1741">
        <v>0.28874098568018097</v>
      </c>
      <c r="G1741">
        <v>0.97269625444085195</v>
      </c>
      <c r="H1741">
        <v>16.371087928464899</v>
      </c>
      <c r="I1741">
        <v>2.5130751406818899</v>
      </c>
    </row>
    <row r="1742" spans="1:9" x14ac:dyDescent="0.25">
      <c r="A1742">
        <v>1740</v>
      </c>
      <c r="B1742">
        <v>46.005470016207397</v>
      </c>
      <c r="C1742">
        <v>142.69441277080901</v>
      </c>
      <c r="D1742">
        <v>11.7369608701699</v>
      </c>
      <c r="E1742">
        <v>33.057189355701702</v>
      </c>
      <c r="F1742">
        <v>0.30420345699201301</v>
      </c>
      <c r="G1742">
        <v>0.75701578704218497</v>
      </c>
      <c r="H1742">
        <v>13.2953652788688</v>
      </c>
      <c r="I1742">
        <v>10.052256532066499</v>
      </c>
    </row>
    <row r="1743" spans="1:9" x14ac:dyDescent="0.25">
      <c r="A1743">
        <v>1741</v>
      </c>
      <c r="B1743">
        <v>49.801057317751798</v>
      </c>
      <c r="C1743">
        <v>177.58902976846699</v>
      </c>
      <c r="D1743">
        <v>13.7364366855605</v>
      </c>
      <c r="E1743">
        <v>10.034480842780001</v>
      </c>
      <c r="F1743">
        <v>0.328239955595927</v>
      </c>
      <c r="G1743">
        <v>0.831336533946889</v>
      </c>
      <c r="H1743">
        <v>10.863731656184401</v>
      </c>
      <c r="I1743">
        <v>4.5244690674053496</v>
      </c>
    </row>
    <row r="1744" spans="1:9" x14ac:dyDescent="0.25">
      <c r="A1744">
        <v>1742</v>
      </c>
      <c r="B1744">
        <v>60.466166936790898</v>
      </c>
      <c r="C1744">
        <v>161.28375791488699</v>
      </c>
      <c r="D1744">
        <v>11.6775487075216</v>
      </c>
      <c r="E1744">
        <v>4.5943406714107402</v>
      </c>
      <c r="F1744">
        <v>0.37548514822929302</v>
      </c>
      <c r="G1744">
        <v>0.94862944210786004</v>
      </c>
      <c r="H1744">
        <v>11.6905120481927</v>
      </c>
      <c r="I1744">
        <v>3.3685368536853599</v>
      </c>
    </row>
    <row r="1745" spans="1:9" x14ac:dyDescent="0.25">
      <c r="A1745">
        <v>1743</v>
      </c>
      <c r="B1745">
        <v>47.993398129470002</v>
      </c>
      <c r="C1745">
        <v>193.54107981220599</v>
      </c>
      <c r="D1745">
        <v>10.486547601752701</v>
      </c>
      <c r="E1745">
        <v>5.1560426368307102</v>
      </c>
      <c r="F1745">
        <v>0.32134311751042399</v>
      </c>
      <c r="G1745">
        <v>0.91023943571815302</v>
      </c>
      <c r="H1745">
        <v>8.4946466809421803</v>
      </c>
      <c r="I1745">
        <v>2.5331452750352601</v>
      </c>
    </row>
    <row r="1746" spans="1:9" x14ac:dyDescent="0.25">
      <c r="A1746">
        <v>1744</v>
      </c>
      <c r="B1746">
        <v>69.068027210884296</v>
      </c>
      <c r="C1746">
        <v>145.474087914249</v>
      </c>
      <c r="D1746">
        <v>17.492005447037101</v>
      </c>
      <c r="E1746">
        <v>9.7950048689157505</v>
      </c>
      <c r="F1746">
        <v>0.37792970649065799</v>
      </c>
      <c r="G1746">
        <v>0.86791602300276005</v>
      </c>
      <c r="H1746">
        <v>16.585443037974599</v>
      </c>
      <c r="I1746">
        <v>5.0261044176706804</v>
      </c>
    </row>
    <row r="1747" spans="1:9" x14ac:dyDescent="0.25">
      <c r="A1747">
        <v>1745</v>
      </c>
      <c r="B1747">
        <v>68.524215007982903</v>
      </c>
      <c r="C1747">
        <v>167.43199620223101</v>
      </c>
      <c r="D1747">
        <v>16.2623293909698</v>
      </c>
      <c r="E1747">
        <v>4.3185458040689699</v>
      </c>
      <c r="F1747">
        <v>0.36806283167459503</v>
      </c>
      <c r="G1747">
        <v>0.92204890784919702</v>
      </c>
      <c r="H1747">
        <v>15.597791798107201</v>
      </c>
      <c r="I1747">
        <v>2.6895499618611698</v>
      </c>
    </row>
    <row r="1748" spans="1:9" x14ac:dyDescent="0.25">
      <c r="A1748">
        <v>1746</v>
      </c>
      <c r="B1748">
        <v>79.731599607458193</v>
      </c>
      <c r="C1748">
        <v>210.601449275362</v>
      </c>
      <c r="D1748">
        <v>21.226894556086801</v>
      </c>
      <c r="E1748">
        <v>5.1086672220665701</v>
      </c>
      <c r="F1748">
        <v>0.43332404801864</v>
      </c>
      <c r="G1748">
        <v>0.95868964757380504</v>
      </c>
      <c r="H1748">
        <v>14.121522693997001</v>
      </c>
      <c r="I1748">
        <v>3.4434273160014599</v>
      </c>
    </row>
    <row r="1749" spans="1:9" x14ac:dyDescent="0.25">
      <c r="A1749">
        <v>1747</v>
      </c>
      <c r="B1749">
        <v>82.412385786802005</v>
      </c>
      <c r="C1749">
        <v>119.094964449206</v>
      </c>
      <c r="D1749">
        <v>17.521487573700199</v>
      </c>
      <c r="E1749">
        <v>11.1502852158001</v>
      </c>
      <c r="F1749">
        <v>0.50048217937643202</v>
      </c>
      <c r="G1749">
        <v>0.85686350449486204</v>
      </c>
      <c r="H1749">
        <v>8.82892804698972</v>
      </c>
      <c r="I1749">
        <v>5.6505617977528004</v>
      </c>
    </row>
    <row r="1750" spans="1:9" x14ac:dyDescent="0.25">
      <c r="A1750">
        <v>1748</v>
      </c>
      <c r="B1750">
        <v>81.622556390977394</v>
      </c>
      <c r="C1750">
        <v>167.73271933155999</v>
      </c>
      <c r="D1750">
        <v>22.095790376497199</v>
      </c>
      <c r="E1750">
        <v>9.2239852146181001</v>
      </c>
      <c r="F1750">
        <v>0.51690460432293395</v>
      </c>
      <c r="G1750">
        <v>0.90827068471935901</v>
      </c>
      <c r="H1750">
        <v>11.990434782608601</v>
      </c>
      <c r="I1750">
        <v>6.4568389809547302</v>
      </c>
    </row>
    <row r="1751" spans="1:9" x14ac:dyDescent="0.25">
      <c r="A1751">
        <v>1749</v>
      </c>
      <c r="B1751">
        <v>74.485334242837595</v>
      </c>
      <c r="C1751">
        <v>166.41834405478301</v>
      </c>
      <c r="D1751">
        <v>11.6444069532158</v>
      </c>
      <c r="E1751">
        <v>9.6306841109237205</v>
      </c>
      <c r="F1751">
        <v>0.47303306207528101</v>
      </c>
      <c r="G1751">
        <v>0.89008075156713995</v>
      </c>
      <c r="H1751">
        <v>8.7505617977528001</v>
      </c>
      <c r="I1751">
        <v>5.7737924438067898</v>
      </c>
    </row>
    <row r="1752" spans="1:9" x14ac:dyDescent="0.25">
      <c r="A1752">
        <v>1750</v>
      </c>
      <c r="B1752">
        <v>89.442514970059804</v>
      </c>
      <c r="C1752">
        <v>160.09828051247399</v>
      </c>
      <c r="D1752">
        <v>17.1027711001366</v>
      </c>
      <c r="E1752">
        <v>4.7413139245527303</v>
      </c>
      <c r="F1752">
        <v>0.56468175461956205</v>
      </c>
      <c r="G1752">
        <v>0.92887430996546805</v>
      </c>
      <c r="H1752">
        <v>8.8740970072239396</v>
      </c>
      <c r="I1752">
        <v>3.1352966282543702</v>
      </c>
    </row>
    <row r="1753" spans="1:9" x14ac:dyDescent="0.25">
      <c r="A1753">
        <v>1751</v>
      </c>
      <c r="B1753">
        <v>71.195516811955102</v>
      </c>
      <c r="C1753">
        <v>184.70141011734501</v>
      </c>
      <c r="D1753">
        <v>14.038122080866501</v>
      </c>
      <c r="E1753">
        <v>5.94558261662816</v>
      </c>
      <c r="F1753">
        <v>0.40709584694189699</v>
      </c>
      <c r="G1753">
        <v>0.95306245523817901</v>
      </c>
      <c r="H1753">
        <v>14.840909090908999</v>
      </c>
      <c r="I1753">
        <v>3.2474074074074002</v>
      </c>
    </row>
    <row r="1754" spans="1:9" x14ac:dyDescent="0.25">
      <c r="A1754">
        <v>1752</v>
      </c>
      <c r="B1754">
        <v>125.04227859368</v>
      </c>
      <c r="C1754">
        <v>193.91212376341801</v>
      </c>
      <c r="D1754">
        <v>22.681753502265099</v>
      </c>
      <c r="E1754">
        <v>3.1419383857541199</v>
      </c>
      <c r="F1754">
        <v>0.73717648208381203</v>
      </c>
      <c r="G1754">
        <v>0.95807594167579702</v>
      </c>
      <c r="H1754">
        <v>8.5629854778790904</v>
      </c>
      <c r="I1754">
        <v>2.71768202080237</v>
      </c>
    </row>
    <row r="1755" spans="1:9" x14ac:dyDescent="0.25">
      <c r="A1755">
        <v>1753</v>
      </c>
      <c r="B1755">
        <v>93.613908118313404</v>
      </c>
      <c r="C1755">
        <v>157.719220201491</v>
      </c>
      <c r="D1755">
        <v>22.494760352511399</v>
      </c>
      <c r="E1755">
        <v>6.1661058842510101</v>
      </c>
      <c r="F1755">
        <v>0.57712298084271896</v>
      </c>
      <c r="G1755">
        <v>0.91596839539196195</v>
      </c>
      <c r="H1755">
        <v>11.309963099630901</v>
      </c>
      <c r="I1755">
        <v>4.09772088666874</v>
      </c>
    </row>
    <row r="1756" spans="1:9" x14ac:dyDescent="0.25">
      <c r="A1756">
        <v>1754</v>
      </c>
      <c r="B1756">
        <v>68.217329879915198</v>
      </c>
      <c r="C1756">
        <v>194.91106699751799</v>
      </c>
      <c r="D1756">
        <v>20.859066057888398</v>
      </c>
      <c r="E1756">
        <v>5.3469066777273397</v>
      </c>
      <c r="F1756">
        <v>0.41319522642023498</v>
      </c>
      <c r="G1756">
        <v>0.95717574732411403</v>
      </c>
      <c r="H1756">
        <v>13.8728744939271</v>
      </c>
      <c r="I1756">
        <v>3.4302507836990501</v>
      </c>
    </row>
    <row r="1757" spans="1:9" x14ac:dyDescent="0.25">
      <c r="A1757">
        <v>1755</v>
      </c>
      <c r="B1757">
        <v>50.735851966075501</v>
      </c>
      <c r="C1757">
        <v>189.09992406985501</v>
      </c>
      <c r="D1757">
        <v>10.5493261808949</v>
      </c>
      <c r="E1757">
        <v>4.5225202111537097</v>
      </c>
      <c r="F1757">
        <v>0.357713940515901</v>
      </c>
      <c r="G1757">
        <v>0.963282938681155</v>
      </c>
      <c r="H1757">
        <v>9.9400977995109994</v>
      </c>
      <c r="I1757">
        <v>2.5065681444991701</v>
      </c>
    </row>
    <row r="1758" spans="1:9" x14ac:dyDescent="0.25">
      <c r="A1758">
        <v>1756</v>
      </c>
      <c r="B1758">
        <v>53.213647441104698</v>
      </c>
      <c r="C1758">
        <v>150.59245147375901</v>
      </c>
      <c r="D1758">
        <v>12.095459648234799</v>
      </c>
      <c r="E1758">
        <v>4.3345170337086003</v>
      </c>
      <c r="F1758">
        <v>0.381106449220876</v>
      </c>
      <c r="G1758">
        <v>0.96954862830975996</v>
      </c>
      <c r="H1758">
        <v>9.5222101841820095</v>
      </c>
      <c r="I1758">
        <v>2.9742790335151899</v>
      </c>
    </row>
    <row r="1759" spans="1:9" x14ac:dyDescent="0.25">
      <c r="A1759">
        <v>1757</v>
      </c>
      <c r="B1759">
        <v>45.513819426164702</v>
      </c>
      <c r="C1759">
        <v>156.15623435152699</v>
      </c>
      <c r="D1759">
        <v>12.010294615529199</v>
      </c>
      <c r="E1759">
        <v>15.0711092804603</v>
      </c>
      <c r="F1759">
        <v>0.33290237723528299</v>
      </c>
      <c r="G1759">
        <v>0.733461389734411</v>
      </c>
      <c r="H1759">
        <v>13.5603290676416</v>
      </c>
      <c r="I1759">
        <v>9.2330097087378604</v>
      </c>
    </row>
    <row r="1760" spans="1:9" x14ac:dyDescent="0.25">
      <c r="A1760">
        <v>1758</v>
      </c>
      <c r="B1760">
        <v>49.708649072380403</v>
      </c>
      <c r="C1760">
        <v>169.922470713525</v>
      </c>
      <c r="D1760">
        <v>11.365189469332099</v>
      </c>
      <c r="E1760">
        <v>11.8049986645314</v>
      </c>
      <c r="F1760">
        <v>0.36367068075611397</v>
      </c>
      <c r="G1760">
        <v>0.92470455843838495</v>
      </c>
      <c r="H1760">
        <v>9.7700534759358195</v>
      </c>
      <c r="I1760">
        <v>4.1831501831501798</v>
      </c>
    </row>
    <row r="1761" spans="1:9" x14ac:dyDescent="0.25">
      <c r="A1761">
        <v>1759</v>
      </c>
      <c r="B1761">
        <v>107.412116040955</v>
      </c>
      <c r="C1761">
        <v>168.10252566024599</v>
      </c>
      <c r="D1761">
        <v>13.977938938862501</v>
      </c>
      <c r="E1761">
        <v>7.3114468202902501</v>
      </c>
      <c r="F1761">
        <v>0.64154201370243802</v>
      </c>
      <c r="G1761">
        <v>0.91761419545011103</v>
      </c>
      <c r="H1761">
        <v>6.9327569644572504</v>
      </c>
      <c r="I1761">
        <v>3.6537753222835998</v>
      </c>
    </row>
    <row r="1762" spans="1:9" x14ac:dyDescent="0.25">
      <c r="A1762">
        <v>1760</v>
      </c>
      <c r="B1762">
        <v>48.637562648377703</v>
      </c>
      <c r="C1762">
        <v>178.50589928057499</v>
      </c>
      <c r="D1762">
        <v>12.307392496825701</v>
      </c>
      <c r="E1762">
        <v>13.124820015919701</v>
      </c>
      <c r="F1762">
        <v>0.29600292970656</v>
      </c>
      <c r="G1762">
        <v>0.90638275176828098</v>
      </c>
      <c r="H1762">
        <v>15.075296108291001</v>
      </c>
      <c r="I1762">
        <v>6.9357851722124897</v>
      </c>
    </row>
    <row r="1763" spans="1:9" x14ac:dyDescent="0.25">
      <c r="A1763">
        <v>1761</v>
      </c>
      <c r="B1763">
        <v>60.528314682943297</v>
      </c>
      <c r="C1763">
        <v>161.50295469468099</v>
      </c>
      <c r="D1763">
        <v>16.805339195457702</v>
      </c>
      <c r="E1763">
        <v>7.1417840845701699</v>
      </c>
      <c r="F1763">
        <v>0.36291121815994398</v>
      </c>
      <c r="G1763">
        <v>0.89783695509990202</v>
      </c>
      <c r="H1763">
        <v>10.3333333333333</v>
      </c>
      <c r="I1763">
        <v>3.7845791642142399</v>
      </c>
    </row>
    <row r="1764" spans="1:9" x14ac:dyDescent="0.25">
      <c r="A1764">
        <v>1762</v>
      </c>
      <c r="B1764">
        <v>58.344338525924201</v>
      </c>
      <c r="C1764">
        <v>130.21548403131601</v>
      </c>
      <c r="D1764">
        <v>14.9934267132067</v>
      </c>
      <c r="E1764">
        <v>8.0214106330195492</v>
      </c>
      <c r="F1764">
        <v>0.372345991499965</v>
      </c>
      <c r="G1764">
        <v>0.86795230501293696</v>
      </c>
      <c r="H1764">
        <v>8.4244139046079205</v>
      </c>
      <c r="I1764">
        <v>5.29560756652773</v>
      </c>
    </row>
    <row r="1765" spans="1:9" x14ac:dyDescent="0.25">
      <c r="A1765">
        <v>1763</v>
      </c>
      <c r="B1765">
        <v>91.950608446671396</v>
      </c>
      <c r="C1765">
        <v>164.767948717948</v>
      </c>
      <c r="D1765">
        <v>15.9450468246757</v>
      </c>
      <c r="E1765">
        <v>6.9182959512559803</v>
      </c>
      <c r="F1765">
        <v>0.47894122393788102</v>
      </c>
      <c r="G1765">
        <v>0.92169975605613397</v>
      </c>
      <c r="H1765">
        <v>11.4</v>
      </c>
      <c r="I1765">
        <v>3.9691919191919101</v>
      </c>
    </row>
    <row r="1766" spans="1:9" x14ac:dyDescent="0.25">
      <c r="A1766">
        <v>1764</v>
      </c>
      <c r="B1766">
        <v>57.729829414476697</v>
      </c>
      <c r="C1766">
        <v>166.890898595343</v>
      </c>
      <c r="D1766">
        <v>12.954235153337599</v>
      </c>
      <c r="E1766">
        <v>12.964399229945499</v>
      </c>
      <c r="F1766">
        <v>0.37259447469886797</v>
      </c>
      <c r="G1766">
        <v>0.90401309828364895</v>
      </c>
      <c r="H1766">
        <v>9.2244897959183607</v>
      </c>
      <c r="I1766">
        <v>5.2476635514018604</v>
      </c>
    </row>
    <row r="1767" spans="1:9" x14ac:dyDescent="0.25">
      <c r="A1767">
        <v>1765</v>
      </c>
      <c r="B1767">
        <v>71.844594594594597</v>
      </c>
      <c r="C1767">
        <v>200.02087778116399</v>
      </c>
      <c r="D1767">
        <v>16.193195331023901</v>
      </c>
      <c r="E1767">
        <v>3.78317671416381</v>
      </c>
      <c r="F1767">
        <v>0.40636712739617598</v>
      </c>
      <c r="G1767">
        <v>0.964024063870624</v>
      </c>
      <c r="H1767">
        <v>8.9496587030716697</v>
      </c>
      <c r="I1767">
        <v>2.56909832351608</v>
      </c>
    </row>
    <row r="1768" spans="1:9" x14ac:dyDescent="0.25">
      <c r="A1768">
        <v>1766</v>
      </c>
      <c r="B1768">
        <v>67.613536661792295</v>
      </c>
      <c r="C1768">
        <v>182.335870413739</v>
      </c>
      <c r="D1768">
        <v>15.0162577644235</v>
      </c>
      <c r="E1768">
        <v>8.2337172486234902</v>
      </c>
      <c r="F1768">
        <v>0.37863239585831399</v>
      </c>
      <c r="G1768">
        <v>0.94398172180883599</v>
      </c>
      <c r="H1768">
        <v>11.372503840245701</v>
      </c>
      <c r="I1768">
        <v>3.8055172413793099</v>
      </c>
    </row>
    <row r="1769" spans="1:9" x14ac:dyDescent="0.25">
      <c r="A1769">
        <v>1767</v>
      </c>
      <c r="B1769">
        <v>83.587132867132794</v>
      </c>
      <c r="C1769">
        <v>113.964093357271</v>
      </c>
      <c r="D1769">
        <v>14.6349577479077</v>
      </c>
      <c r="E1769">
        <v>5.7827642541066302</v>
      </c>
      <c r="F1769">
        <v>0.45979637233618598</v>
      </c>
      <c r="G1769">
        <v>0.89985793195027997</v>
      </c>
      <c r="H1769">
        <v>8.1851851851851798</v>
      </c>
      <c r="I1769">
        <v>3.9708840656431899</v>
      </c>
    </row>
    <row r="1770" spans="1:9" x14ac:dyDescent="0.25">
      <c r="A1770">
        <v>1768</v>
      </c>
      <c r="B1770">
        <v>68.682274247491605</v>
      </c>
      <c r="C1770">
        <v>178.80702016430101</v>
      </c>
      <c r="D1770">
        <v>10.0575239677467</v>
      </c>
      <c r="E1770">
        <v>5.3231730929762202</v>
      </c>
      <c r="F1770">
        <v>0.44719454208757198</v>
      </c>
      <c r="G1770">
        <v>0.94568348827062598</v>
      </c>
      <c r="H1770">
        <v>7.7052023121387201</v>
      </c>
      <c r="I1770">
        <v>3.0602851323828899</v>
      </c>
    </row>
    <row r="1771" spans="1:9" x14ac:dyDescent="0.25">
      <c r="A1771">
        <v>1769</v>
      </c>
      <c r="B1771">
        <v>83.283893709327501</v>
      </c>
      <c r="C1771">
        <v>166.872154115586</v>
      </c>
      <c r="D1771">
        <v>16.118828699230001</v>
      </c>
      <c r="E1771">
        <v>6.9640797581618799</v>
      </c>
      <c r="F1771">
        <v>0.56275446956921404</v>
      </c>
      <c r="G1771">
        <v>0.940673548590094</v>
      </c>
      <c r="H1771">
        <v>6.6050129645635201</v>
      </c>
      <c r="I1771">
        <v>3.7060682680151702</v>
      </c>
    </row>
    <row r="1772" spans="1:9" x14ac:dyDescent="0.25">
      <c r="A1772">
        <v>1770</v>
      </c>
      <c r="B1772">
        <v>89.6464829586657</v>
      </c>
      <c r="C1772">
        <v>191.72340665538599</v>
      </c>
      <c r="D1772">
        <v>17.5606307080539</v>
      </c>
      <c r="E1772">
        <v>4.1591003126945001</v>
      </c>
      <c r="F1772">
        <v>0.54017615332832303</v>
      </c>
      <c r="G1772">
        <v>0.95098666134783805</v>
      </c>
      <c r="H1772">
        <v>5.5820543093270301</v>
      </c>
      <c r="I1772">
        <v>3.2495647127103799</v>
      </c>
    </row>
    <row r="1773" spans="1:9" x14ac:dyDescent="0.25">
      <c r="A1773">
        <v>1771</v>
      </c>
      <c r="B1773">
        <v>89.219658514074695</v>
      </c>
      <c r="C1773">
        <v>159.09281901153699</v>
      </c>
      <c r="D1773">
        <v>15.3254712944044</v>
      </c>
      <c r="E1773">
        <v>5.5334194615336401</v>
      </c>
      <c r="F1773">
        <v>0.53951865596686099</v>
      </c>
      <c r="G1773">
        <v>0.89855215603196603</v>
      </c>
      <c r="H1773">
        <v>5.9246676514032499</v>
      </c>
      <c r="I1773">
        <v>3.8695652173913002</v>
      </c>
    </row>
    <row r="1774" spans="1:9" x14ac:dyDescent="0.25">
      <c r="A1774">
        <v>1772</v>
      </c>
      <c r="B1774">
        <v>62.861833550065001</v>
      </c>
      <c r="C1774">
        <v>162.111558598469</v>
      </c>
      <c r="D1774">
        <v>12.0314428662706</v>
      </c>
      <c r="E1774">
        <v>20.271556529665101</v>
      </c>
      <c r="F1774">
        <v>0.43409146226672102</v>
      </c>
      <c r="G1774">
        <v>0.84482835548943602</v>
      </c>
      <c r="H1774">
        <v>8.6999041227229092</v>
      </c>
      <c r="I1774">
        <v>9.3053497942386798</v>
      </c>
    </row>
    <row r="1775" spans="1:9" x14ac:dyDescent="0.25">
      <c r="A1775">
        <v>1773</v>
      </c>
      <c r="B1775">
        <v>67.990789069696007</v>
      </c>
      <c r="C1775">
        <v>165.965665236051</v>
      </c>
      <c r="D1775">
        <v>14.541268426948299</v>
      </c>
      <c r="E1775">
        <v>4.26562531423113</v>
      </c>
      <c r="F1775">
        <v>0.44442528036138101</v>
      </c>
      <c r="G1775">
        <v>0.93775227744739398</v>
      </c>
      <c r="H1775">
        <v>9.1442885771543008</v>
      </c>
      <c r="I1775">
        <v>2.8990342405618899</v>
      </c>
    </row>
    <row r="1776" spans="1:9" x14ac:dyDescent="0.25">
      <c r="A1776">
        <v>1774</v>
      </c>
      <c r="B1776">
        <v>81.431391905231905</v>
      </c>
      <c r="C1776">
        <v>207.304885786802</v>
      </c>
      <c r="D1776">
        <v>11.6771298712915</v>
      </c>
      <c r="E1776">
        <v>4.3538741120879498</v>
      </c>
      <c r="F1776">
        <v>0.451128336683909</v>
      </c>
      <c r="G1776">
        <v>0.95548945178507305</v>
      </c>
      <c r="H1776">
        <v>5.82976827094474</v>
      </c>
      <c r="I1776">
        <v>2.5340853359489901</v>
      </c>
    </row>
    <row r="1777" spans="1:9" x14ac:dyDescent="0.25">
      <c r="A1777">
        <v>1775</v>
      </c>
      <c r="B1777">
        <v>83.570222347312097</v>
      </c>
      <c r="C1777">
        <v>186.44358657607501</v>
      </c>
      <c r="D1777">
        <v>11.9769307469242</v>
      </c>
      <c r="E1777">
        <v>4.1181288870726798</v>
      </c>
      <c r="F1777">
        <v>0.53170388721903095</v>
      </c>
      <c r="G1777">
        <v>0.95479559021395499</v>
      </c>
      <c r="H1777">
        <v>8.2345436702649604</v>
      </c>
      <c r="I1777">
        <v>3.0747638326585598</v>
      </c>
    </row>
    <row r="1778" spans="1:9" x14ac:dyDescent="0.25">
      <c r="A1778">
        <v>1776</v>
      </c>
      <c r="B1778">
        <v>65.646080760095003</v>
      </c>
      <c r="C1778">
        <v>151.58745803871099</v>
      </c>
      <c r="D1778">
        <v>13.1587562803794</v>
      </c>
      <c r="E1778">
        <v>4.6289441136952103</v>
      </c>
      <c r="F1778">
        <v>0.39635864703145901</v>
      </c>
      <c r="G1778">
        <v>0.93863641200921599</v>
      </c>
      <c r="H1778">
        <v>9.0916334661354501</v>
      </c>
      <c r="I1778">
        <v>3.9456041750301001</v>
      </c>
    </row>
    <row r="1779" spans="1:9" x14ac:dyDescent="0.25">
      <c r="A1779">
        <v>1777</v>
      </c>
      <c r="B1779">
        <v>94.433984842441106</v>
      </c>
      <c r="C1779">
        <v>124.78029094775501</v>
      </c>
      <c r="D1779">
        <v>21.2156837065926</v>
      </c>
      <c r="E1779">
        <v>7.6395059566273797</v>
      </c>
      <c r="F1779">
        <v>0.484664986168092</v>
      </c>
      <c r="G1779">
        <v>0.86031342754078099</v>
      </c>
      <c r="H1779">
        <v>15.390909090909</v>
      </c>
      <c r="I1779">
        <v>5.0346135609293503</v>
      </c>
    </row>
    <row r="1780" spans="1:9" x14ac:dyDescent="0.25">
      <c r="A1780">
        <v>1778</v>
      </c>
      <c r="B1780">
        <v>70.515243902438996</v>
      </c>
      <c r="C1780">
        <v>177.110522832561</v>
      </c>
      <c r="D1780">
        <v>14.5866906674174</v>
      </c>
      <c r="E1780">
        <v>4.3213828680295601</v>
      </c>
      <c r="F1780">
        <v>0.38511246425308399</v>
      </c>
      <c r="G1780">
        <v>0.94935115243185697</v>
      </c>
      <c r="H1780">
        <v>17.084525357607198</v>
      </c>
      <c r="I1780">
        <v>3.0683333333333298</v>
      </c>
    </row>
    <row r="1781" spans="1:9" x14ac:dyDescent="0.25">
      <c r="A1781">
        <v>1779</v>
      </c>
      <c r="B1781">
        <v>69.730814179976605</v>
      </c>
      <c r="C1781">
        <v>188.39637616052701</v>
      </c>
      <c r="D1781">
        <v>14.0375004544926</v>
      </c>
      <c r="E1781">
        <v>3.86264220932244</v>
      </c>
      <c r="F1781">
        <v>0.39357301966452701</v>
      </c>
      <c r="G1781">
        <v>0.951043826667203</v>
      </c>
      <c r="H1781">
        <v>18.211514392991202</v>
      </c>
      <c r="I1781">
        <v>2.6278458844133099</v>
      </c>
    </row>
    <row r="1782" spans="1:9" x14ac:dyDescent="0.25">
      <c r="A1782">
        <v>1780</v>
      </c>
      <c r="B1782">
        <v>77.668627450980395</v>
      </c>
      <c r="C1782">
        <v>184.93749224854199</v>
      </c>
      <c r="D1782">
        <v>17.237925472245699</v>
      </c>
      <c r="E1782">
        <v>5.8290000203223</v>
      </c>
      <c r="F1782">
        <v>0.43271818611977497</v>
      </c>
      <c r="G1782">
        <v>0.94183409106948401</v>
      </c>
      <c r="H1782">
        <v>18.144343302990801</v>
      </c>
      <c r="I1782">
        <v>2.7310955367023202</v>
      </c>
    </row>
    <row r="1783" spans="1:9" x14ac:dyDescent="0.25">
      <c r="A1783">
        <v>1781</v>
      </c>
      <c r="B1783">
        <v>106.92803030303</v>
      </c>
      <c r="C1783">
        <v>183.13735453204299</v>
      </c>
      <c r="D1783">
        <v>12.556052420938199</v>
      </c>
      <c r="E1783">
        <v>3.9245234652291301</v>
      </c>
      <c r="F1783">
        <v>0.54290697406282196</v>
      </c>
      <c r="G1783">
        <v>0.95183465588711302</v>
      </c>
      <c r="H1783">
        <v>7.7813953488372096</v>
      </c>
      <c r="I1783">
        <v>2.86789431545236</v>
      </c>
    </row>
    <row r="1784" spans="1:9" x14ac:dyDescent="0.25">
      <c r="A1784">
        <v>1782</v>
      </c>
      <c r="B1784">
        <v>55.604382077794099</v>
      </c>
      <c r="C1784">
        <v>209.51881231351399</v>
      </c>
      <c r="D1784">
        <v>12.596249256118201</v>
      </c>
      <c r="E1784">
        <v>2.7060375697306598</v>
      </c>
      <c r="F1784">
        <v>0.35330399991795802</v>
      </c>
      <c r="G1784">
        <v>0.97249321675711298</v>
      </c>
      <c r="H1784">
        <v>13.2878289473684</v>
      </c>
      <c r="I1784">
        <v>2.4728542464519001</v>
      </c>
    </row>
    <row r="1785" spans="1:9" x14ac:dyDescent="0.25">
      <c r="A1785">
        <v>1783</v>
      </c>
      <c r="B1785">
        <v>94.663739914570399</v>
      </c>
      <c r="C1785">
        <v>193.136843530048</v>
      </c>
      <c r="D1785">
        <v>15.500206831901901</v>
      </c>
      <c r="E1785">
        <v>4.1479907398652198</v>
      </c>
      <c r="F1785">
        <v>0.50484446245408499</v>
      </c>
      <c r="G1785">
        <v>0.94440553967007601</v>
      </c>
      <c r="H1785">
        <v>8.4008032128514003</v>
      </c>
      <c r="I1785">
        <v>2.7612803702275301</v>
      </c>
    </row>
    <row r="1786" spans="1:9" x14ac:dyDescent="0.25">
      <c r="A1786">
        <v>1784</v>
      </c>
      <c r="B1786">
        <v>94.774452329527904</v>
      </c>
      <c r="C1786">
        <v>177.14445173998601</v>
      </c>
      <c r="D1786">
        <v>16.381747624908101</v>
      </c>
      <c r="E1786">
        <v>5.2728706803370402</v>
      </c>
      <c r="F1786">
        <v>0.50020216017630903</v>
      </c>
      <c r="G1786">
        <v>0.95192937236591102</v>
      </c>
      <c r="H1786">
        <v>8.4467860906216998</v>
      </c>
      <c r="I1786">
        <v>3.1345307917888499</v>
      </c>
    </row>
    <row r="1787" spans="1:9" x14ac:dyDescent="0.25">
      <c r="A1787">
        <v>1785</v>
      </c>
      <c r="B1787">
        <v>113.149751596877</v>
      </c>
      <c r="C1787">
        <v>185.64200761179799</v>
      </c>
      <c r="D1787">
        <v>15.5122470998671</v>
      </c>
      <c r="E1787">
        <v>5.0856653235349398</v>
      </c>
      <c r="F1787">
        <v>0.58020057020384697</v>
      </c>
      <c r="G1787">
        <v>0.94463449475780703</v>
      </c>
      <c r="H1787">
        <v>8.1591981132075393</v>
      </c>
      <c r="I1787">
        <v>2.9398496240601499</v>
      </c>
    </row>
    <row r="1788" spans="1:9" x14ac:dyDescent="0.25">
      <c r="A1788">
        <v>1786</v>
      </c>
      <c r="B1788">
        <v>95.708568207440806</v>
      </c>
      <c r="C1788">
        <v>183.69643475250899</v>
      </c>
      <c r="D1788">
        <v>23.489021275861699</v>
      </c>
      <c r="E1788">
        <v>5.1258570956497396</v>
      </c>
      <c r="F1788">
        <v>0.50929952525723698</v>
      </c>
      <c r="G1788">
        <v>0.93533126001401201</v>
      </c>
      <c r="H1788">
        <v>15.744837758112</v>
      </c>
      <c r="I1788">
        <v>2.7548535702533701</v>
      </c>
    </row>
    <row r="1789" spans="1:9" x14ac:dyDescent="0.25">
      <c r="A1789">
        <v>1787</v>
      </c>
      <c r="B1789">
        <v>118.737588652482</v>
      </c>
      <c r="C1789">
        <v>159.29194481530899</v>
      </c>
      <c r="D1789">
        <v>19.206218662718399</v>
      </c>
      <c r="E1789">
        <v>11.7953828513247</v>
      </c>
      <c r="F1789">
        <v>0.55563282581349605</v>
      </c>
      <c r="G1789">
        <v>0.91831272438697198</v>
      </c>
      <c r="H1789">
        <v>11.814578005114999</v>
      </c>
      <c r="I1789">
        <v>4.0369304556354901</v>
      </c>
    </row>
    <row r="1790" spans="1:9" x14ac:dyDescent="0.25">
      <c r="A1790">
        <v>1788</v>
      </c>
      <c r="B1790">
        <v>54.348484848484802</v>
      </c>
      <c r="C1790">
        <v>140.070100354191</v>
      </c>
      <c r="D1790">
        <v>15.4701495793462</v>
      </c>
      <c r="E1790">
        <v>4.4439096180715696</v>
      </c>
      <c r="F1790">
        <v>0.36693965491022601</v>
      </c>
      <c r="G1790">
        <v>0.94446782109715</v>
      </c>
      <c r="H1790">
        <v>12.3676923076923</v>
      </c>
      <c r="I1790">
        <v>3.5153203342618302</v>
      </c>
    </row>
    <row r="1791" spans="1:9" x14ac:dyDescent="0.25">
      <c r="A1791">
        <v>1789</v>
      </c>
      <c r="B1791">
        <v>118.661320754716</v>
      </c>
      <c r="C1791">
        <v>191.23403586033299</v>
      </c>
      <c r="D1791">
        <v>16.937103797522699</v>
      </c>
      <c r="E1791">
        <v>7.4009529265781397</v>
      </c>
      <c r="F1791">
        <v>0.57340786312724001</v>
      </c>
      <c r="G1791">
        <v>0.93483749215296696</v>
      </c>
      <c r="H1791">
        <v>14.612652608213001</v>
      </c>
      <c r="I1791">
        <v>3.6547619047619002</v>
      </c>
    </row>
    <row r="1792" spans="1:9" x14ac:dyDescent="0.25">
      <c r="A1792">
        <v>1790</v>
      </c>
      <c r="B1792">
        <v>120.21802091713499</v>
      </c>
      <c r="C1792">
        <v>140.67806915512301</v>
      </c>
      <c r="D1792">
        <v>18.5804314992812</v>
      </c>
      <c r="E1792">
        <v>6.7338124293952903</v>
      </c>
      <c r="F1792">
        <v>0.56632309365798505</v>
      </c>
      <c r="G1792">
        <v>0.90715805442126496</v>
      </c>
      <c r="H1792">
        <v>15.776785714285699</v>
      </c>
      <c r="I1792">
        <v>3.3054042731462001</v>
      </c>
    </row>
    <row r="1793" spans="1:9" x14ac:dyDescent="0.25">
      <c r="A1793">
        <v>1791</v>
      </c>
      <c r="B1793">
        <v>107.201269841269</v>
      </c>
      <c r="C1793">
        <v>171.05588467614501</v>
      </c>
      <c r="D1793">
        <v>22.010144810472699</v>
      </c>
      <c r="E1793">
        <v>8.2316527836565996</v>
      </c>
      <c r="F1793">
        <v>0.50730719859330797</v>
      </c>
      <c r="G1793">
        <v>0.93245934917780704</v>
      </c>
      <c r="H1793">
        <v>17.3475409836065</v>
      </c>
      <c r="I1793">
        <v>3.8365341670388502</v>
      </c>
    </row>
    <row r="1794" spans="1:9" x14ac:dyDescent="0.25">
      <c r="A1794">
        <v>1792</v>
      </c>
      <c r="B1794">
        <v>108.954719877206</v>
      </c>
      <c r="C1794">
        <v>164.332391979666</v>
      </c>
      <c r="D1794">
        <v>22.068586461781901</v>
      </c>
      <c r="E1794">
        <v>4.96235782582698</v>
      </c>
      <c r="F1794">
        <v>0.50794270159552601</v>
      </c>
      <c r="G1794">
        <v>0.93476861800492395</v>
      </c>
      <c r="H1794">
        <v>19.078947368421002</v>
      </c>
      <c r="I1794">
        <v>2.97323076923076</v>
      </c>
    </row>
    <row r="1795" spans="1:9" x14ac:dyDescent="0.25">
      <c r="A1795">
        <v>1793</v>
      </c>
      <c r="B1795">
        <v>93.731269627635697</v>
      </c>
      <c r="C1795">
        <v>167.85474748485899</v>
      </c>
      <c r="D1795">
        <v>17.918363682799502</v>
      </c>
      <c r="E1795">
        <v>6.94563732365694</v>
      </c>
      <c r="F1795">
        <v>0.57407072403933901</v>
      </c>
      <c r="G1795">
        <v>0.94337580386463504</v>
      </c>
      <c r="H1795">
        <v>7.9208443271767797</v>
      </c>
      <c r="I1795">
        <v>3.41590417567792</v>
      </c>
    </row>
    <row r="1796" spans="1:9" x14ac:dyDescent="0.25">
      <c r="A1796">
        <v>1794</v>
      </c>
      <c r="B1796">
        <v>87.050782903089299</v>
      </c>
      <c r="C1796">
        <v>181.50686243217299</v>
      </c>
      <c r="D1796">
        <v>15.698005701667199</v>
      </c>
      <c r="E1796">
        <v>7.2747174317196297</v>
      </c>
      <c r="F1796">
        <v>0.52510379033556798</v>
      </c>
      <c r="G1796">
        <v>0.92469845180436105</v>
      </c>
      <c r="H1796">
        <v>9.1590628853267493</v>
      </c>
      <c r="I1796">
        <v>3.8537484637443602</v>
      </c>
    </row>
    <row r="1797" spans="1:9" x14ac:dyDescent="0.25">
      <c r="A1797">
        <v>1795</v>
      </c>
      <c r="B1797">
        <v>73.852011494252807</v>
      </c>
      <c r="C1797">
        <v>145.096937545213</v>
      </c>
      <c r="D1797">
        <v>13.262066571503601</v>
      </c>
      <c r="E1797">
        <v>8.8570218772496307</v>
      </c>
      <c r="F1797">
        <v>0.44928579232462101</v>
      </c>
      <c r="G1797">
        <v>0.87559208709935399</v>
      </c>
      <c r="H1797">
        <v>8.8109869646182499</v>
      </c>
      <c r="I1797">
        <v>3.9630183040717202</v>
      </c>
    </row>
    <row r="1798" spans="1:9" x14ac:dyDescent="0.25">
      <c r="A1798">
        <v>1796</v>
      </c>
      <c r="B1798">
        <v>91.885960044395105</v>
      </c>
      <c r="C1798">
        <v>168.50452173913001</v>
      </c>
      <c r="D1798">
        <v>14.088885914800599</v>
      </c>
      <c r="E1798">
        <v>7.1179794694694198</v>
      </c>
      <c r="F1798">
        <v>0.55986114774902696</v>
      </c>
      <c r="G1798">
        <v>0.91473201053866005</v>
      </c>
      <c r="H1798">
        <v>8.1158371040723907</v>
      </c>
      <c r="I1798">
        <v>3.3406072106261799</v>
      </c>
    </row>
    <row r="1799" spans="1:9" x14ac:dyDescent="0.25">
      <c r="A1799">
        <v>1797</v>
      </c>
      <c r="B1799">
        <v>87.7552473763118</v>
      </c>
      <c r="C1799">
        <v>190.03244142520401</v>
      </c>
      <c r="D1799">
        <v>15.3201122150633</v>
      </c>
      <c r="E1799">
        <v>3.6619681745963901</v>
      </c>
      <c r="F1799">
        <v>0.49517419335789498</v>
      </c>
      <c r="G1799">
        <v>0.96109282178461797</v>
      </c>
      <c r="H1799">
        <v>8.8223039215686203</v>
      </c>
      <c r="I1799">
        <v>2.5749899477281799</v>
      </c>
    </row>
    <row r="1800" spans="1:9" x14ac:dyDescent="0.25">
      <c r="A1800">
        <v>1798</v>
      </c>
      <c r="B1800">
        <v>85.589233038347999</v>
      </c>
      <c r="C1800">
        <v>150.56663547654</v>
      </c>
      <c r="D1800">
        <v>14.2697671934041</v>
      </c>
      <c r="E1800">
        <v>6.8061656964177102</v>
      </c>
      <c r="F1800">
        <v>0.48237853240648798</v>
      </c>
      <c r="G1800">
        <v>0.92880682248528801</v>
      </c>
      <c r="H1800">
        <v>10.580686149936399</v>
      </c>
      <c r="I1800">
        <v>3.6821963394342698</v>
      </c>
    </row>
    <row r="1801" spans="1:9" x14ac:dyDescent="0.25">
      <c r="A1801">
        <v>1799</v>
      </c>
      <c r="B1801">
        <v>87.103900838497907</v>
      </c>
      <c r="C1801">
        <v>160.438636831628</v>
      </c>
      <c r="D1801">
        <v>15.086304014421099</v>
      </c>
      <c r="E1801">
        <v>8.5603059545027502</v>
      </c>
      <c r="F1801">
        <v>0.46940990845570302</v>
      </c>
      <c r="G1801">
        <v>0.92951682141073</v>
      </c>
      <c r="H1801">
        <v>11.456692913385799</v>
      </c>
      <c r="I1801">
        <v>5.4626162580021704</v>
      </c>
    </row>
    <row r="1802" spans="1:9" x14ac:dyDescent="0.25">
      <c r="A1802">
        <v>1800</v>
      </c>
      <c r="B1802">
        <v>82.689762150982403</v>
      </c>
      <c r="C1802">
        <v>127.340698412698</v>
      </c>
      <c r="D1802">
        <v>16.552255901678102</v>
      </c>
      <c r="E1802">
        <v>8.8277405918311906</v>
      </c>
      <c r="F1802">
        <v>0.44857576953893502</v>
      </c>
      <c r="G1802">
        <v>0.87200716989426696</v>
      </c>
      <c r="H1802">
        <v>12.432692307692299</v>
      </c>
      <c r="I1802">
        <v>5.1333126165319998</v>
      </c>
    </row>
    <row r="1803" spans="1:9" x14ac:dyDescent="0.25">
      <c r="A1803">
        <v>1801</v>
      </c>
      <c r="B1803">
        <v>111.579654510556</v>
      </c>
      <c r="C1803">
        <v>171.574803149606</v>
      </c>
      <c r="D1803">
        <v>20.700957553761398</v>
      </c>
      <c r="E1803">
        <v>8.88216357008017</v>
      </c>
      <c r="F1803">
        <v>0.56711850186289303</v>
      </c>
      <c r="G1803">
        <v>0.89622031026486704</v>
      </c>
      <c r="H1803">
        <v>15.459340659340601</v>
      </c>
      <c r="I1803">
        <v>5.64101461736887</v>
      </c>
    </row>
    <row r="1804" spans="1:9" x14ac:dyDescent="0.25">
      <c r="A1804">
        <v>1802</v>
      </c>
      <c r="B1804">
        <v>102.55261086329</v>
      </c>
      <c r="C1804">
        <v>162.76582398783501</v>
      </c>
      <c r="D1804">
        <v>12.222658792654901</v>
      </c>
      <c r="E1804">
        <v>7.38512731930442</v>
      </c>
      <c r="F1804">
        <v>0.627532335947658</v>
      </c>
      <c r="G1804">
        <v>0.88920225060978597</v>
      </c>
      <c r="H1804">
        <v>9.4296807592752305</v>
      </c>
      <c r="I1804">
        <v>5.0562414266117903</v>
      </c>
    </row>
    <row r="1805" spans="1:9" x14ac:dyDescent="0.25">
      <c r="A1805">
        <v>1803</v>
      </c>
      <c r="B1805">
        <v>98.6246888999502</v>
      </c>
      <c r="C1805">
        <v>150.80648591174901</v>
      </c>
      <c r="D1805">
        <v>20.054964485457699</v>
      </c>
      <c r="E1805">
        <v>13.0152971151723</v>
      </c>
      <c r="F1805">
        <v>0.56530690115361404</v>
      </c>
      <c r="G1805">
        <v>0.79922668292358101</v>
      </c>
      <c r="H1805">
        <v>12.586800573888</v>
      </c>
      <c r="I1805">
        <v>6.2562225475841799</v>
      </c>
    </row>
    <row r="1806" spans="1:9" x14ac:dyDescent="0.25">
      <c r="A1806">
        <v>1804</v>
      </c>
      <c r="B1806">
        <v>98.990707279297794</v>
      </c>
      <c r="C1806">
        <v>165.34483636826599</v>
      </c>
      <c r="D1806">
        <v>14.152405071167699</v>
      </c>
      <c r="E1806">
        <v>4.3633836248868896</v>
      </c>
      <c r="F1806">
        <v>0.62773582253036397</v>
      </c>
      <c r="G1806">
        <v>0.952212967250052</v>
      </c>
      <c r="H1806">
        <v>8.3857998289135995</v>
      </c>
      <c r="I1806">
        <v>3.0455858747993498</v>
      </c>
    </row>
    <row r="1807" spans="1:9" x14ac:dyDescent="0.25">
      <c r="A1807">
        <v>1805</v>
      </c>
      <c r="B1807">
        <v>56.576391483003299</v>
      </c>
      <c r="C1807">
        <v>160.90866067203001</v>
      </c>
      <c r="D1807">
        <v>10.5002735425479</v>
      </c>
      <c r="E1807">
        <v>6.4974555983174502</v>
      </c>
      <c r="F1807">
        <v>0.34615510564956897</v>
      </c>
      <c r="G1807">
        <v>0.85892962222764802</v>
      </c>
      <c r="H1807">
        <v>9.7027417027416991</v>
      </c>
      <c r="I1807">
        <v>3.9847715736040601</v>
      </c>
    </row>
    <row r="1808" spans="1:9" x14ac:dyDescent="0.25">
      <c r="A1808">
        <v>1806</v>
      </c>
      <c r="B1808">
        <v>77.137254901960702</v>
      </c>
      <c r="C1808">
        <v>129.18385552654399</v>
      </c>
      <c r="D1808">
        <v>15.939527883018499</v>
      </c>
      <c r="E1808">
        <v>8.4419592407491102</v>
      </c>
      <c r="F1808">
        <v>0.467322518727397</v>
      </c>
      <c r="G1808">
        <v>0.90028882851912095</v>
      </c>
      <c r="H1808">
        <v>9.8182593856655291</v>
      </c>
      <c r="I1808">
        <v>3.8952646239554301</v>
      </c>
    </row>
    <row r="1809" spans="1:9" x14ac:dyDescent="0.25">
      <c r="A1809">
        <v>1807</v>
      </c>
      <c r="B1809">
        <v>55.271931844347201</v>
      </c>
      <c r="C1809">
        <v>184.86367346938701</v>
      </c>
      <c r="D1809">
        <v>12.823621930377801</v>
      </c>
      <c r="E1809">
        <v>9.7696002244942903</v>
      </c>
      <c r="F1809">
        <v>0.31803602470932402</v>
      </c>
      <c r="G1809">
        <v>0.86163320947147404</v>
      </c>
      <c r="H1809">
        <v>10.0664395229982</v>
      </c>
      <c r="I1809">
        <v>3.7230392156862702</v>
      </c>
    </row>
    <row r="1810" spans="1:9" x14ac:dyDescent="0.25">
      <c r="A1810">
        <v>1808</v>
      </c>
      <c r="B1810">
        <v>63.155135451179099</v>
      </c>
      <c r="C1810">
        <v>191.917997870074</v>
      </c>
      <c r="D1810">
        <v>11.335534855236</v>
      </c>
      <c r="E1810">
        <v>6.3938190530435302</v>
      </c>
      <c r="F1810">
        <v>0.35269216897553601</v>
      </c>
      <c r="G1810">
        <v>0.93559415713795702</v>
      </c>
      <c r="H1810">
        <v>9.0562546262028096</v>
      </c>
      <c r="I1810">
        <v>3.8614609571788399</v>
      </c>
    </row>
    <row r="1811" spans="1:9" x14ac:dyDescent="0.25">
      <c r="A1811">
        <v>1809</v>
      </c>
      <c r="B1811">
        <v>63.264265335235301</v>
      </c>
      <c r="C1811">
        <v>112.478055857816</v>
      </c>
      <c r="D1811">
        <v>11.666095384558099</v>
      </c>
      <c r="E1811">
        <v>4.92824546157025</v>
      </c>
      <c r="F1811">
        <v>0.382886324917874</v>
      </c>
      <c r="G1811">
        <v>0.90814492889538001</v>
      </c>
      <c r="H1811">
        <v>8.3371161548731596</v>
      </c>
      <c r="I1811">
        <v>3.6759259259259198</v>
      </c>
    </row>
    <row r="1812" spans="1:9" x14ac:dyDescent="0.25">
      <c r="A1812">
        <v>1810</v>
      </c>
      <c r="B1812">
        <v>68.431040212695194</v>
      </c>
      <c r="C1812">
        <v>178.148110316649</v>
      </c>
      <c r="D1812">
        <v>13.9173835992724</v>
      </c>
      <c r="E1812">
        <v>4.3066241117757702</v>
      </c>
      <c r="F1812">
        <v>0.41321771858709</v>
      </c>
      <c r="G1812">
        <v>0.94572293657339301</v>
      </c>
      <c r="H1812">
        <v>6.93966623876765</v>
      </c>
      <c r="I1812">
        <v>2.62491760052735</v>
      </c>
    </row>
    <row r="1813" spans="1:9" x14ac:dyDescent="0.25">
      <c r="A1813">
        <v>1811</v>
      </c>
      <c r="B1813">
        <v>87.773044524669004</v>
      </c>
      <c r="C1813">
        <v>186.99309576837399</v>
      </c>
      <c r="D1813">
        <v>23.4881795859439</v>
      </c>
      <c r="E1813">
        <v>3.45923720523085</v>
      </c>
      <c r="F1813">
        <v>0.54198688037717502</v>
      </c>
      <c r="G1813">
        <v>0.96070563706573497</v>
      </c>
      <c r="H1813">
        <v>7.1085209003215404</v>
      </c>
      <c r="I1813">
        <v>2.5250702905342002</v>
      </c>
    </row>
    <row r="1814" spans="1:9" x14ac:dyDescent="0.25">
      <c r="A1814">
        <v>1812</v>
      </c>
      <c r="B1814">
        <v>61.487182964871799</v>
      </c>
      <c r="C1814">
        <v>157.33953551541401</v>
      </c>
      <c r="D1814">
        <v>11.3696865978711</v>
      </c>
      <c r="E1814">
        <v>4.9205167019132396</v>
      </c>
      <c r="F1814">
        <v>0.396140863382487</v>
      </c>
      <c r="G1814">
        <v>0.95032693927928802</v>
      </c>
      <c r="H1814">
        <v>5.6246619794483497</v>
      </c>
      <c r="I1814">
        <v>3.03125</v>
      </c>
    </row>
    <row r="1815" spans="1:9" x14ac:dyDescent="0.25">
      <c r="A1815">
        <v>1813</v>
      </c>
      <c r="B1815">
        <v>64.639897395422196</v>
      </c>
      <c r="C1815">
        <v>160.20471231005601</v>
      </c>
      <c r="D1815">
        <v>14.3359993931488</v>
      </c>
      <c r="E1815">
        <v>7.6573533679092796</v>
      </c>
      <c r="F1815">
        <v>0.39095364513283598</v>
      </c>
      <c r="G1815">
        <v>0.91831730521076005</v>
      </c>
      <c r="H1815">
        <v>6.6826347305389202</v>
      </c>
      <c r="I1815">
        <v>3.3835034013605401</v>
      </c>
    </row>
    <row r="1816" spans="1:9" x14ac:dyDescent="0.25">
      <c r="A1816">
        <v>1814</v>
      </c>
      <c r="B1816">
        <v>55.314221048660798</v>
      </c>
      <c r="C1816">
        <v>177.20149253731299</v>
      </c>
      <c r="D1816">
        <v>11.9992180976631</v>
      </c>
      <c r="E1816">
        <v>4.3616160620172799</v>
      </c>
      <c r="F1816">
        <v>0.337695305573041</v>
      </c>
      <c r="G1816">
        <v>0.95165759780766002</v>
      </c>
      <c r="H1816">
        <v>8.1012116892373491</v>
      </c>
      <c r="I1816">
        <v>2.6033390903857199</v>
      </c>
    </row>
    <row r="1817" spans="1:9" x14ac:dyDescent="0.25">
      <c r="A1817">
        <v>1815</v>
      </c>
      <c r="B1817">
        <v>56.463979007633498</v>
      </c>
      <c r="C1817">
        <v>150.92992171090299</v>
      </c>
      <c r="D1817">
        <v>12.091301057650201</v>
      </c>
      <c r="E1817">
        <v>9.5295013552344798</v>
      </c>
      <c r="F1817">
        <v>0.34328258199009998</v>
      </c>
      <c r="G1817">
        <v>0.84510278189092303</v>
      </c>
      <c r="H1817">
        <v>7.9631294964028703</v>
      </c>
      <c r="I1817">
        <v>5.9696147585458403</v>
      </c>
    </row>
    <row r="1818" spans="1:9" x14ac:dyDescent="0.25">
      <c r="A1818">
        <v>1816</v>
      </c>
      <c r="B1818">
        <v>85.794802647707698</v>
      </c>
      <c r="C1818">
        <v>163.20681475091601</v>
      </c>
      <c r="D1818">
        <v>15.1645485486226</v>
      </c>
      <c r="E1818">
        <v>10.016900369015101</v>
      </c>
      <c r="F1818">
        <v>0.50615947821399698</v>
      </c>
      <c r="G1818">
        <v>0.90066984171981401</v>
      </c>
      <c r="H1818">
        <v>6.9476061427280902</v>
      </c>
      <c r="I1818">
        <v>4.21703134240094</v>
      </c>
    </row>
    <row r="1819" spans="1:9" x14ac:dyDescent="0.25">
      <c r="A1819">
        <v>1817</v>
      </c>
      <c r="B1819">
        <v>69.787212276214802</v>
      </c>
      <c r="C1819">
        <v>135.94496933532201</v>
      </c>
      <c r="D1819">
        <v>14.0659658956085</v>
      </c>
      <c r="E1819">
        <v>2.8212017798684301</v>
      </c>
      <c r="F1819">
        <v>0.41615731078622598</v>
      </c>
      <c r="G1819">
        <v>0.96362775200605799</v>
      </c>
      <c r="H1819">
        <v>7.4356568364611197</v>
      </c>
      <c r="I1819">
        <v>2.7920401577626301</v>
      </c>
    </row>
    <row r="1820" spans="1:9" x14ac:dyDescent="0.25">
      <c r="A1820">
        <v>1818</v>
      </c>
      <c r="B1820">
        <v>97.442395209580795</v>
      </c>
      <c r="C1820">
        <v>152.30176535490901</v>
      </c>
      <c r="D1820">
        <v>14.0463722684431</v>
      </c>
      <c r="E1820">
        <v>5.5758140802669898</v>
      </c>
      <c r="F1820">
        <v>0.48318574077369503</v>
      </c>
      <c r="G1820">
        <v>0.933869105184019</v>
      </c>
      <c r="H1820">
        <v>7.9313164349959102</v>
      </c>
      <c r="I1820">
        <v>3.50756302521008</v>
      </c>
    </row>
    <row r="1821" spans="1:9" x14ac:dyDescent="0.25">
      <c r="A1821">
        <v>1819</v>
      </c>
      <c r="B1821">
        <v>103.626653356625</v>
      </c>
      <c r="C1821">
        <v>170.43547077922</v>
      </c>
      <c r="D1821">
        <v>14.7884295133831</v>
      </c>
      <c r="E1821">
        <v>4.2393267359889597</v>
      </c>
      <c r="F1821">
        <v>0.51963052351193095</v>
      </c>
      <c r="G1821">
        <v>0.93371203751940601</v>
      </c>
      <c r="H1821">
        <v>7.4571428571428502</v>
      </c>
      <c r="I1821">
        <v>2.8994515539305299</v>
      </c>
    </row>
    <row r="1822" spans="1:9" x14ac:dyDescent="0.25">
      <c r="A1822">
        <v>1820</v>
      </c>
      <c r="B1822">
        <v>88.428480878935105</v>
      </c>
      <c r="C1822">
        <v>117.097711587359</v>
      </c>
      <c r="D1822">
        <v>10.478848342118599</v>
      </c>
      <c r="E1822">
        <v>10.826869811274101</v>
      </c>
      <c r="F1822">
        <v>0.45576721635327899</v>
      </c>
      <c r="G1822">
        <v>0.91464157648634203</v>
      </c>
      <c r="H1822">
        <v>7.7110091743119202</v>
      </c>
      <c r="I1822">
        <v>4.00798403193612</v>
      </c>
    </row>
    <row r="1823" spans="1:9" x14ac:dyDescent="0.25">
      <c r="A1823">
        <v>1821</v>
      </c>
      <c r="B1823">
        <v>106.44926232457701</v>
      </c>
      <c r="C1823">
        <v>187.611724915445</v>
      </c>
      <c r="D1823">
        <v>11.8638915921026</v>
      </c>
      <c r="E1823">
        <v>6.4026498349449597</v>
      </c>
      <c r="F1823">
        <v>0.53671037456677295</v>
      </c>
      <c r="G1823">
        <v>0.935765382858052</v>
      </c>
      <c r="H1823">
        <v>5.7910764872521199</v>
      </c>
      <c r="I1823">
        <v>3.7901785714285698</v>
      </c>
    </row>
    <row r="1824" spans="1:9" x14ac:dyDescent="0.25">
      <c r="A1824">
        <v>1822</v>
      </c>
      <c r="B1824">
        <v>72.763483539575006</v>
      </c>
      <c r="C1824">
        <v>164.56523781561901</v>
      </c>
      <c r="D1824">
        <v>12.058145850454199</v>
      </c>
      <c r="E1824">
        <v>4.62570253531345</v>
      </c>
      <c r="F1824">
        <v>0.38159064495687001</v>
      </c>
      <c r="G1824">
        <v>0.94260868794950903</v>
      </c>
      <c r="H1824">
        <v>7.8489399293286199</v>
      </c>
      <c r="I1824">
        <v>2.8448916408668699</v>
      </c>
    </row>
    <row r="1825" spans="1:9" x14ac:dyDescent="0.25">
      <c r="A1825">
        <v>1823</v>
      </c>
      <c r="B1825">
        <v>67.528683693516697</v>
      </c>
      <c r="C1825">
        <v>175.06319154167599</v>
      </c>
      <c r="D1825">
        <v>10.6689081731552</v>
      </c>
      <c r="E1825">
        <v>11.178071808093099</v>
      </c>
      <c r="F1825">
        <v>0.365960912688372</v>
      </c>
      <c r="G1825">
        <v>0.91772034011438397</v>
      </c>
      <c r="H1825">
        <v>7.7776951672862404</v>
      </c>
      <c r="I1825">
        <v>6.0567708333333297</v>
      </c>
    </row>
    <row r="1826" spans="1:9" x14ac:dyDescent="0.25">
      <c r="A1826">
        <v>1824</v>
      </c>
      <c r="B1826">
        <v>73.492774308652898</v>
      </c>
      <c r="C1826">
        <v>169.115782219159</v>
      </c>
      <c r="D1826">
        <v>13.2577074841716</v>
      </c>
      <c r="E1826">
        <v>7.9806169643122802</v>
      </c>
      <c r="F1826">
        <v>0.43798123952329598</v>
      </c>
      <c r="G1826">
        <v>0.92419140815755496</v>
      </c>
      <c r="H1826">
        <v>8.9693682195277606</v>
      </c>
      <c r="I1826">
        <v>3.6847826086956501</v>
      </c>
    </row>
    <row r="1827" spans="1:9" x14ac:dyDescent="0.25">
      <c r="A1827">
        <v>1825</v>
      </c>
      <c r="B1827">
        <v>86.772151898734094</v>
      </c>
      <c r="C1827">
        <v>152.53754538852499</v>
      </c>
      <c r="D1827">
        <v>13.7941001579225</v>
      </c>
      <c r="E1827">
        <v>6.0618638907219902</v>
      </c>
      <c r="F1827">
        <v>0.46396663793283699</v>
      </c>
      <c r="G1827">
        <v>0.90895128762010702</v>
      </c>
      <c r="H1827">
        <v>16.219354838709599</v>
      </c>
      <c r="I1827">
        <v>3.2123775601068498</v>
      </c>
    </row>
    <row r="1828" spans="1:9" x14ac:dyDescent="0.25">
      <c r="A1828">
        <v>1826</v>
      </c>
      <c r="B1828">
        <v>108.407809110629</v>
      </c>
      <c r="C1828">
        <v>143.84652037617499</v>
      </c>
      <c r="D1828">
        <v>16.563032731422901</v>
      </c>
      <c r="E1828">
        <v>6.0351129405917199</v>
      </c>
      <c r="F1828">
        <v>0.55264859221858298</v>
      </c>
      <c r="G1828">
        <v>0.898899124582894</v>
      </c>
      <c r="H1828">
        <v>13.4991273996509</v>
      </c>
      <c r="I1828">
        <v>3.2128313484440998</v>
      </c>
    </row>
    <row r="1829" spans="1:9" x14ac:dyDescent="0.25">
      <c r="A1829">
        <v>1827</v>
      </c>
      <c r="B1829">
        <v>65.112277631962598</v>
      </c>
      <c r="C1829">
        <v>174.56904876870999</v>
      </c>
      <c r="D1829">
        <v>12.358121894547001</v>
      </c>
      <c r="E1829">
        <v>5.0922620512581496</v>
      </c>
      <c r="F1829">
        <v>0.37393744518388</v>
      </c>
      <c r="G1829">
        <v>0.94499488536593201</v>
      </c>
      <c r="H1829">
        <v>9.8292929292929294</v>
      </c>
      <c r="I1829">
        <v>3.0822656776803701</v>
      </c>
    </row>
    <row r="1830" spans="1:9" x14ac:dyDescent="0.25">
      <c r="A1830">
        <v>1828</v>
      </c>
      <c r="B1830">
        <v>65.415499363289001</v>
      </c>
      <c r="C1830">
        <v>182.64235695986301</v>
      </c>
      <c r="D1830">
        <v>12.6933652248039</v>
      </c>
      <c r="E1830">
        <v>5.96392650698282</v>
      </c>
      <c r="F1830">
        <v>0.37335077884428097</v>
      </c>
      <c r="G1830">
        <v>0.93605856021901901</v>
      </c>
      <c r="H1830">
        <v>9.8990182328190706</v>
      </c>
      <c r="I1830">
        <v>3.5113215314944402</v>
      </c>
    </row>
    <row r="1831" spans="1:9" x14ac:dyDescent="0.25">
      <c r="A1831">
        <v>1829</v>
      </c>
      <c r="B1831">
        <v>80.766221670288701</v>
      </c>
      <c r="C1831">
        <v>139.19796462321199</v>
      </c>
      <c r="D1831">
        <v>12.874986578275999</v>
      </c>
      <c r="E1831">
        <v>17.2941684785335</v>
      </c>
      <c r="F1831">
        <v>0.47181809092670801</v>
      </c>
      <c r="G1831">
        <v>0.82861521232536794</v>
      </c>
      <c r="H1831">
        <v>8.4706211527700006</v>
      </c>
      <c r="I1831">
        <v>10.705543237250501</v>
      </c>
    </row>
    <row r="1832" spans="1:9" x14ac:dyDescent="0.25">
      <c r="A1832">
        <v>1830</v>
      </c>
      <c r="B1832">
        <v>79.521413721413694</v>
      </c>
      <c r="C1832">
        <v>183.66766177182501</v>
      </c>
      <c r="D1832">
        <v>16.988106563085701</v>
      </c>
      <c r="E1832">
        <v>3.6156752981592701</v>
      </c>
      <c r="F1832">
        <v>0.50822598710163502</v>
      </c>
      <c r="G1832">
        <v>0.96178757442055396</v>
      </c>
      <c r="H1832">
        <v>5.0403050108932401</v>
      </c>
      <c r="I1832">
        <v>2.5166788410031602</v>
      </c>
    </row>
    <row r="1833" spans="1:9" x14ac:dyDescent="0.25">
      <c r="A1833">
        <v>1831</v>
      </c>
      <c r="B1833">
        <v>80.048976608187104</v>
      </c>
      <c r="C1833">
        <v>159.482461184588</v>
      </c>
      <c r="D1833">
        <v>11.953712462776</v>
      </c>
      <c r="E1833">
        <v>9.2389596568656103</v>
      </c>
      <c r="F1833">
        <v>0.46993372209735701</v>
      </c>
      <c r="G1833">
        <v>0.88923892144196104</v>
      </c>
      <c r="H1833">
        <v>6.6609706083390297</v>
      </c>
      <c r="I1833">
        <v>5.0474020054694604</v>
      </c>
    </row>
    <row r="1834" spans="1:9" x14ac:dyDescent="0.25">
      <c r="A1834">
        <v>1832</v>
      </c>
      <c r="B1834">
        <v>59.984561167981198</v>
      </c>
      <c r="C1834">
        <v>180.40104608425199</v>
      </c>
      <c r="D1834">
        <v>8.4675285677039405</v>
      </c>
      <c r="E1834">
        <v>5.1793017992162298</v>
      </c>
      <c r="F1834">
        <v>0.36209259925245402</v>
      </c>
      <c r="G1834">
        <v>0.93825994881448604</v>
      </c>
      <c r="H1834">
        <v>6.3044058744993299</v>
      </c>
      <c r="I1834">
        <v>3.36139169472502</v>
      </c>
    </row>
    <row r="1835" spans="1:9" x14ac:dyDescent="0.25">
      <c r="A1835">
        <v>1833</v>
      </c>
      <c r="B1835">
        <v>66.823156225218</v>
      </c>
      <c r="C1835">
        <v>158.03631861328901</v>
      </c>
      <c r="D1835">
        <v>12.6573855229954</v>
      </c>
      <c r="E1835">
        <v>6.2928204267769203</v>
      </c>
      <c r="F1835">
        <v>0.40614627023878203</v>
      </c>
      <c r="G1835">
        <v>0.92223347479470996</v>
      </c>
      <c r="H1835">
        <v>6.03171091445427</v>
      </c>
      <c r="I1835">
        <v>3.84149697303247</v>
      </c>
    </row>
    <row r="1836" spans="1:9" x14ac:dyDescent="0.25">
      <c r="A1836">
        <v>1834</v>
      </c>
      <c r="B1836">
        <v>76.283395755305804</v>
      </c>
      <c r="C1836">
        <v>187.82795698924701</v>
      </c>
      <c r="D1836">
        <v>12.112581502970301</v>
      </c>
      <c r="E1836">
        <v>7.1846551981484303</v>
      </c>
      <c r="F1836">
        <v>0.44676872950459001</v>
      </c>
      <c r="G1836">
        <v>0.92769736199291197</v>
      </c>
      <c r="H1836">
        <v>6.4544883866917697</v>
      </c>
      <c r="I1836">
        <v>3.0638754696725701</v>
      </c>
    </row>
    <row r="1837" spans="1:9" x14ac:dyDescent="0.25">
      <c r="A1837">
        <v>1835</v>
      </c>
      <c r="B1837">
        <v>70.6208716377255</v>
      </c>
      <c r="C1837">
        <v>199.17361629518999</v>
      </c>
      <c r="D1837">
        <v>12.1350411573777</v>
      </c>
      <c r="E1837">
        <v>3.8120970747096199</v>
      </c>
      <c r="F1837">
        <v>0.418588971178318</v>
      </c>
      <c r="G1837">
        <v>0.96947913010335296</v>
      </c>
      <c r="H1837">
        <v>5.4872798434442203</v>
      </c>
      <c r="I1837">
        <v>2.6477969882877801</v>
      </c>
    </row>
    <row r="1838" spans="1:9" x14ac:dyDescent="0.25">
      <c r="A1838">
        <v>1836</v>
      </c>
      <c r="B1838">
        <v>66.300098716683095</v>
      </c>
      <c r="C1838">
        <v>140.81758443947899</v>
      </c>
      <c r="D1838">
        <v>11.525617203223</v>
      </c>
      <c r="E1838">
        <v>10.2448587428681</v>
      </c>
      <c r="F1838">
        <v>0.39604864446264498</v>
      </c>
      <c r="G1838">
        <v>0.891578952820404</v>
      </c>
      <c r="H1838">
        <v>6.0776196636481199</v>
      </c>
      <c r="I1838">
        <v>5.5274434986791903</v>
      </c>
    </row>
    <row r="1839" spans="1:9" x14ac:dyDescent="0.25">
      <c r="A1839">
        <v>1837</v>
      </c>
      <c r="B1839">
        <v>54.042451932229199</v>
      </c>
      <c r="C1839">
        <v>184.94662515289599</v>
      </c>
      <c r="D1839">
        <v>10.785674281061199</v>
      </c>
      <c r="E1839">
        <v>4.4309493999152298</v>
      </c>
      <c r="F1839">
        <v>0.33003668479392101</v>
      </c>
      <c r="G1839">
        <v>0.95150143197781201</v>
      </c>
      <c r="H1839">
        <v>10.220389805097399</v>
      </c>
      <c r="I1839">
        <v>3.0984025559105399</v>
      </c>
    </row>
    <row r="1840" spans="1:9" x14ac:dyDescent="0.25">
      <c r="A1840">
        <v>1838</v>
      </c>
      <c r="B1840">
        <v>64.316880552813402</v>
      </c>
      <c r="C1840">
        <v>196.321348871807</v>
      </c>
      <c r="D1840">
        <v>21.361673786297001</v>
      </c>
      <c r="E1840">
        <v>5.8677999781620596</v>
      </c>
      <c r="F1840">
        <v>0.37240338254753802</v>
      </c>
      <c r="G1840">
        <v>0.95031258164642196</v>
      </c>
      <c r="H1840">
        <v>18.897172236503799</v>
      </c>
      <c r="I1840">
        <v>2.9652202716131102</v>
      </c>
    </row>
    <row r="1841" spans="1:9" x14ac:dyDescent="0.25">
      <c r="A1841">
        <v>1839</v>
      </c>
      <c r="B1841">
        <v>58.711624775583402</v>
      </c>
      <c r="C1841">
        <v>184.226715129486</v>
      </c>
      <c r="D1841">
        <v>12.7509674874649</v>
      </c>
      <c r="E1841">
        <v>5.2080101089029798</v>
      </c>
      <c r="F1841">
        <v>0.37412000042799798</v>
      </c>
      <c r="G1841">
        <v>0.94177517320646498</v>
      </c>
      <c r="H1841">
        <v>10.1840591618734</v>
      </c>
      <c r="I1841">
        <v>2.75247524752475</v>
      </c>
    </row>
    <row r="1842" spans="1:9" x14ac:dyDescent="0.25">
      <c r="A1842">
        <v>1840</v>
      </c>
      <c r="B1842">
        <v>59.570418006430799</v>
      </c>
      <c r="C1842">
        <v>130.752373775433</v>
      </c>
      <c r="D1842">
        <v>10.3629019023694</v>
      </c>
      <c r="E1842">
        <v>7.1509733962866102</v>
      </c>
      <c r="F1842">
        <v>0.37589583053916598</v>
      </c>
      <c r="G1842">
        <v>0.88134895490270504</v>
      </c>
      <c r="H1842">
        <v>8.0352941176470498</v>
      </c>
      <c r="I1842">
        <v>4.7451197053406897</v>
      </c>
    </row>
    <row r="1843" spans="1:9" x14ac:dyDescent="0.25">
      <c r="A1843">
        <v>1841</v>
      </c>
      <c r="B1843">
        <v>72.710866141732197</v>
      </c>
      <c r="C1843">
        <v>161.80051771558001</v>
      </c>
      <c r="D1843">
        <v>13.4464885808641</v>
      </c>
      <c r="E1843">
        <v>4.58801006188855</v>
      </c>
      <c r="F1843">
        <v>0.44557120071350498</v>
      </c>
      <c r="G1843">
        <v>0.94305817341242504</v>
      </c>
      <c r="H1843">
        <v>8.8230628431970697</v>
      </c>
      <c r="I1843">
        <v>3.9044376098418199</v>
      </c>
    </row>
    <row r="1844" spans="1:9" x14ac:dyDescent="0.25">
      <c r="A1844">
        <v>1842</v>
      </c>
      <c r="B1844">
        <v>64.145952653684603</v>
      </c>
      <c r="C1844">
        <v>193.27582534611199</v>
      </c>
      <c r="D1844">
        <v>14.238323050775801</v>
      </c>
      <c r="E1844">
        <v>6.5399752079808904</v>
      </c>
      <c r="F1844">
        <v>0.423510846060493</v>
      </c>
      <c r="G1844">
        <v>0.94760007975804506</v>
      </c>
      <c r="H1844">
        <v>5.76124284546197</v>
      </c>
      <c r="I1844">
        <v>3.61046511627907</v>
      </c>
    </row>
    <row r="1845" spans="1:9" x14ac:dyDescent="0.25">
      <c r="A1845">
        <v>1843</v>
      </c>
      <c r="B1845">
        <v>74.727204543019397</v>
      </c>
      <c r="C1845">
        <v>194.81037710617801</v>
      </c>
      <c r="D1845">
        <v>13.297071643805401</v>
      </c>
      <c r="E1845">
        <v>3.73416447399907</v>
      </c>
      <c r="F1845">
        <v>0.50564313823682605</v>
      </c>
      <c r="G1845">
        <v>0.96002863735891597</v>
      </c>
      <c r="H1845">
        <v>7.3574640287769704</v>
      </c>
      <c r="I1845">
        <v>2.6853801169590601</v>
      </c>
    </row>
    <row r="1846" spans="1:9" x14ac:dyDescent="0.25">
      <c r="A1846">
        <v>1844</v>
      </c>
      <c r="B1846">
        <v>60.9832390530064</v>
      </c>
      <c r="C1846">
        <v>189.18930772878099</v>
      </c>
      <c r="D1846">
        <v>13.068776946873101</v>
      </c>
      <c r="E1846">
        <v>7.20362471616503</v>
      </c>
      <c r="F1846">
        <v>0.36834504123623801</v>
      </c>
      <c r="G1846">
        <v>0.93603433665123303</v>
      </c>
      <c r="H1846">
        <v>9.5034324942791706</v>
      </c>
      <c r="I1846">
        <v>4.44369801663467</v>
      </c>
    </row>
    <row r="1847" spans="1:9" x14ac:dyDescent="0.25">
      <c r="A1847">
        <v>1845</v>
      </c>
      <c r="B1847">
        <v>52.394313304721003</v>
      </c>
      <c r="C1847">
        <v>180.911837748344</v>
      </c>
      <c r="D1847">
        <v>9.1700430037999094</v>
      </c>
      <c r="E1847">
        <v>4.1227486384335004</v>
      </c>
      <c r="F1847">
        <v>0.33374550298850802</v>
      </c>
      <c r="G1847">
        <v>0.953295980950703</v>
      </c>
      <c r="H1847">
        <v>6.5228539576365598</v>
      </c>
      <c r="I1847">
        <v>2.8571428571428501</v>
      </c>
    </row>
    <row r="1848" spans="1:9" x14ac:dyDescent="0.25">
      <c r="A1848">
        <v>1846</v>
      </c>
      <c r="B1848">
        <v>55.057641921397298</v>
      </c>
      <c r="C1848">
        <v>108.853839412121</v>
      </c>
      <c r="D1848">
        <v>11.178368418279</v>
      </c>
      <c r="E1848">
        <v>4.9786649504224103</v>
      </c>
      <c r="F1848">
        <v>0.35079874810480099</v>
      </c>
      <c r="G1848">
        <v>0.92057692056932505</v>
      </c>
      <c r="H1848">
        <v>6.6252955082742302</v>
      </c>
      <c r="I1848">
        <v>3.6682646212847501</v>
      </c>
    </row>
    <row r="1849" spans="1:9" x14ac:dyDescent="0.25">
      <c r="A1849">
        <v>1847</v>
      </c>
      <c r="B1849">
        <v>47.150642325895802</v>
      </c>
      <c r="C1849">
        <v>180.212587412587</v>
      </c>
      <c r="D1849">
        <v>8.3504396522941207</v>
      </c>
      <c r="E1849">
        <v>8.7421471196919907</v>
      </c>
      <c r="F1849">
        <v>0.30953694649779301</v>
      </c>
      <c r="G1849">
        <v>0.91742703369215794</v>
      </c>
      <c r="H1849">
        <v>5.7377701934015901</v>
      </c>
      <c r="I1849">
        <v>5.1157766000815297</v>
      </c>
    </row>
    <row r="1850" spans="1:9" x14ac:dyDescent="0.25">
      <c r="A1850">
        <v>1848</v>
      </c>
      <c r="B1850">
        <v>56.454964648017203</v>
      </c>
      <c r="C1850">
        <v>130.83985273815</v>
      </c>
      <c r="D1850">
        <v>12.607163173018501</v>
      </c>
      <c r="E1850">
        <v>4.1842223730828803</v>
      </c>
      <c r="F1850">
        <v>0.36138328596548502</v>
      </c>
      <c r="G1850">
        <v>0.96131164827931503</v>
      </c>
      <c r="H1850">
        <v>6.3043746149106497</v>
      </c>
      <c r="I1850">
        <v>3.1134294385432399</v>
      </c>
    </row>
    <row r="1851" spans="1:9" x14ac:dyDescent="0.25">
      <c r="A1851">
        <v>1849</v>
      </c>
      <c r="B1851">
        <v>56.3379452054794</v>
      </c>
      <c r="C1851">
        <v>153.60469958358101</v>
      </c>
      <c r="D1851">
        <v>10.7094075221951</v>
      </c>
      <c r="E1851">
        <v>7.2765472390661703</v>
      </c>
      <c r="F1851">
        <v>0.32437399916546</v>
      </c>
      <c r="G1851">
        <v>0.90820209101282801</v>
      </c>
      <c r="H1851">
        <v>6.7580275229357802</v>
      </c>
      <c r="I1851">
        <v>4.1551292743953203</v>
      </c>
    </row>
    <row r="1852" spans="1:9" x14ac:dyDescent="0.25">
      <c r="A1852">
        <v>1850</v>
      </c>
      <c r="B1852">
        <v>65.430162659122999</v>
      </c>
      <c r="C1852">
        <v>186.36042357744299</v>
      </c>
      <c r="D1852">
        <v>10.635769475483899</v>
      </c>
      <c r="E1852">
        <v>4.8098150081442697</v>
      </c>
      <c r="F1852">
        <v>0.37235075869527201</v>
      </c>
      <c r="G1852">
        <v>0.95604043026072905</v>
      </c>
      <c r="H1852">
        <v>5.9078014184397096</v>
      </c>
      <c r="I1852">
        <v>2.6408083441981698</v>
      </c>
    </row>
    <row r="1853" spans="1:9" x14ac:dyDescent="0.25">
      <c r="A1853">
        <v>1851</v>
      </c>
      <c r="B1853">
        <v>66.224246043595102</v>
      </c>
      <c r="C1853">
        <v>151.68536652329001</v>
      </c>
      <c r="D1853">
        <v>13.959594801332701</v>
      </c>
      <c r="E1853">
        <v>7.4674381776757599</v>
      </c>
      <c r="F1853">
        <v>0.36533580893684298</v>
      </c>
      <c r="G1853">
        <v>0.86063455585811</v>
      </c>
      <c r="H1853">
        <v>10.5231243576567</v>
      </c>
      <c r="I1853">
        <v>6.5043392015868999</v>
      </c>
    </row>
    <row r="1854" spans="1:9" x14ac:dyDescent="0.25">
      <c r="A1854">
        <v>1852</v>
      </c>
      <c r="B1854">
        <v>65.288188976377896</v>
      </c>
      <c r="C1854">
        <v>160.33960859391601</v>
      </c>
      <c r="D1854">
        <v>14.541510574595</v>
      </c>
      <c r="E1854">
        <v>5.5997332358099099</v>
      </c>
      <c r="F1854">
        <v>0.36848429579770797</v>
      </c>
      <c r="G1854">
        <v>0.91172281041097702</v>
      </c>
      <c r="H1854">
        <v>9.09794776119403</v>
      </c>
      <c r="I1854">
        <v>3.35899182561307</v>
      </c>
    </row>
    <row r="1855" spans="1:9" x14ac:dyDescent="0.25">
      <c r="A1855">
        <v>1853</v>
      </c>
      <c r="B1855">
        <v>64.998614190687306</v>
      </c>
      <c r="C1855">
        <v>184.438822246455</v>
      </c>
      <c r="D1855">
        <v>15.911627073568299</v>
      </c>
      <c r="E1855">
        <v>6.69593684704168</v>
      </c>
      <c r="F1855">
        <v>0.37985558793983798</v>
      </c>
      <c r="G1855">
        <v>0.91236435864655396</v>
      </c>
      <c r="H1855">
        <v>9.3549323017408099</v>
      </c>
      <c r="I1855">
        <v>3.5870580386924602</v>
      </c>
    </row>
    <row r="1856" spans="1:9" x14ac:dyDescent="0.25">
      <c r="A1856">
        <v>1854</v>
      </c>
      <c r="B1856">
        <v>62.931133428981298</v>
      </c>
      <c r="C1856">
        <v>163.14318354912399</v>
      </c>
      <c r="D1856">
        <v>15.925629452686</v>
      </c>
      <c r="E1856">
        <v>15.6162832561497</v>
      </c>
      <c r="F1856">
        <v>0.364838502584025</v>
      </c>
      <c r="G1856">
        <v>0.85562722753708298</v>
      </c>
      <c r="H1856">
        <v>11.2519157088122</v>
      </c>
      <c r="I1856">
        <v>9.3342911877394599</v>
      </c>
    </row>
    <row r="1857" spans="1:9" x14ac:dyDescent="0.25">
      <c r="A1857">
        <v>1855</v>
      </c>
      <c r="B1857">
        <v>51.321548821548802</v>
      </c>
      <c r="C1857">
        <v>138.39287544848699</v>
      </c>
      <c r="D1857">
        <v>13.6286889697157</v>
      </c>
      <c r="E1857">
        <v>4.1613326440012797</v>
      </c>
      <c r="F1857">
        <v>0.31208710302116399</v>
      </c>
      <c r="G1857">
        <v>0.94272779308787102</v>
      </c>
      <c r="H1857">
        <v>10.779467680608301</v>
      </c>
      <c r="I1857">
        <v>2.8816753926701502</v>
      </c>
    </row>
    <row r="1858" spans="1:9" x14ac:dyDescent="0.25">
      <c r="A1858">
        <v>1856</v>
      </c>
      <c r="B1858">
        <v>78.627809409649302</v>
      </c>
      <c r="C1858">
        <v>173.195086282538</v>
      </c>
      <c r="D1858">
        <v>16.4463853121959</v>
      </c>
      <c r="E1858">
        <v>10.3482343523726</v>
      </c>
      <c r="F1858">
        <v>0.430267658147234</v>
      </c>
      <c r="G1858">
        <v>0.89931785602893799</v>
      </c>
      <c r="H1858">
        <v>10.2641878669275</v>
      </c>
      <c r="I1858">
        <v>4.8267326732673199</v>
      </c>
    </row>
    <row r="1859" spans="1:9" x14ac:dyDescent="0.25">
      <c r="A1859">
        <v>1857</v>
      </c>
      <c r="B1859">
        <v>107.90959580376401</v>
      </c>
      <c r="C1859">
        <v>150.61163544161101</v>
      </c>
      <c r="D1859">
        <v>14.923775385567501</v>
      </c>
      <c r="E1859">
        <v>4.2437076528977302</v>
      </c>
      <c r="F1859">
        <v>0.53528833913713902</v>
      </c>
      <c r="G1859">
        <v>0.96759805812180999</v>
      </c>
      <c r="H1859">
        <v>7.7870762711864403</v>
      </c>
      <c r="I1859">
        <v>3.0525210084033598</v>
      </c>
    </row>
    <row r="1860" spans="1:9" x14ac:dyDescent="0.25">
      <c r="A1860">
        <v>1858</v>
      </c>
      <c r="B1860">
        <v>94.533233007273594</v>
      </c>
      <c r="C1860">
        <v>160.20394541678999</v>
      </c>
      <c r="D1860">
        <v>11.8472464189657</v>
      </c>
      <c r="E1860">
        <v>8.8759586749084107</v>
      </c>
      <c r="F1860">
        <v>0.48206225811985698</v>
      </c>
      <c r="G1860">
        <v>0.85824940073147704</v>
      </c>
      <c r="H1860">
        <v>7.2446043165467602</v>
      </c>
      <c r="I1860">
        <v>9.10066707095209</v>
      </c>
    </row>
    <row r="1861" spans="1:9" x14ac:dyDescent="0.25">
      <c r="A1861">
        <v>1859</v>
      </c>
      <c r="B1861">
        <v>97.533924050632905</v>
      </c>
      <c r="C1861">
        <v>157.30804597701101</v>
      </c>
      <c r="D1861">
        <v>12.7275934083751</v>
      </c>
      <c r="E1861">
        <v>15.864323344713601</v>
      </c>
      <c r="F1861">
        <v>0.49375360097538501</v>
      </c>
      <c r="G1861">
        <v>0.77827888015053204</v>
      </c>
      <c r="H1861">
        <v>7.8164893617021196</v>
      </c>
      <c r="I1861">
        <v>9.8422053231939106</v>
      </c>
    </row>
    <row r="1862" spans="1:9" x14ac:dyDescent="0.25">
      <c r="A1862">
        <v>1860</v>
      </c>
      <c r="B1862">
        <v>92.496186440677903</v>
      </c>
      <c r="C1862">
        <v>183.066229029905</v>
      </c>
      <c r="D1862">
        <v>16.677727531838801</v>
      </c>
      <c r="E1862">
        <v>4.8325412266813004</v>
      </c>
      <c r="F1862">
        <v>0.46395557062752701</v>
      </c>
      <c r="G1862">
        <v>0.93387082526815401</v>
      </c>
      <c r="H1862">
        <v>9.0026881720430101</v>
      </c>
      <c r="I1862">
        <v>3.6411449016100099</v>
      </c>
    </row>
    <row r="1863" spans="1:9" x14ac:dyDescent="0.25">
      <c r="A1863">
        <v>1861</v>
      </c>
      <c r="B1863">
        <v>81.628489620615596</v>
      </c>
      <c r="C1863">
        <v>197.19940314704201</v>
      </c>
      <c r="D1863">
        <v>15.384133775446299</v>
      </c>
      <c r="E1863">
        <v>9.0397392194972905</v>
      </c>
      <c r="F1863">
        <v>0.44264899414103598</v>
      </c>
      <c r="G1863">
        <v>0.94052808886429395</v>
      </c>
      <c r="H1863">
        <v>11.0894396551724</v>
      </c>
      <c r="I1863">
        <v>3.7184594953519201</v>
      </c>
    </row>
    <row r="1864" spans="1:9" x14ac:dyDescent="0.25">
      <c r="A1864">
        <v>1862</v>
      </c>
      <c r="B1864">
        <v>74.935325602140907</v>
      </c>
      <c r="C1864">
        <v>143.312438139227</v>
      </c>
      <c r="D1864">
        <v>18.505509730111001</v>
      </c>
      <c r="E1864">
        <v>7.2545989027584801</v>
      </c>
      <c r="F1864">
        <v>0.405755862442435</v>
      </c>
      <c r="G1864">
        <v>0.94147984097895299</v>
      </c>
      <c r="H1864">
        <v>12.661684782608599</v>
      </c>
      <c r="I1864">
        <v>3.8198675496688699</v>
      </c>
    </row>
    <row r="1865" spans="1:9" x14ac:dyDescent="0.25">
      <c r="A1865">
        <v>1863</v>
      </c>
      <c r="B1865">
        <v>66.128295946477706</v>
      </c>
      <c r="C1865">
        <v>186.968913511849</v>
      </c>
      <c r="D1865">
        <v>14.3753059002265</v>
      </c>
      <c r="E1865">
        <v>5.04464098493452</v>
      </c>
      <c r="F1865">
        <v>0.38335056421882702</v>
      </c>
      <c r="G1865">
        <v>0.94669985714998395</v>
      </c>
      <c r="H1865">
        <v>12.0609013398294</v>
      </c>
      <c r="I1865">
        <v>2.5454545454545401</v>
      </c>
    </row>
    <row r="1866" spans="1:9" x14ac:dyDescent="0.25">
      <c r="A1866">
        <v>1864</v>
      </c>
      <c r="B1866">
        <v>52.513165593914501</v>
      </c>
      <c r="C1866">
        <v>104.927658774896</v>
      </c>
      <c r="D1866">
        <v>14.7231711707655</v>
      </c>
      <c r="E1866">
        <v>6.8006889562497301</v>
      </c>
      <c r="F1866">
        <v>0.37511182304171298</v>
      </c>
      <c r="G1866">
        <v>0.86699455396323799</v>
      </c>
      <c r="H1866">
        <v>11.819488817891299</v>
      </c>
      <c r="I1866">
        <v>4.73289070480081</v>
      </c>
    </row>
    <row r="1867" spans="1:9" x14ac:dyDescent="0.25">
      <c r="A1867">
        <v>1865</v>
      </c>
      <c r="B1867">
        <v>84.377539711858105</v>
      </c>
      <c r="C1867">
        <v>187.13952724884999</v>
      </c>
      <c r="D1867">
        <v>14.662011034333499</v>
      </c>
      <c r="E1867">
        <v>12.1010966455943</v>
      </c>
      <c r="F1867">
        <v>0.43558213232777598</v>
      </c>
      <c r="G1867">
        <v>0.88638442838533504</v>
      </c>
      <c r="H1867">
        <v>9.9638118214716496</v>
      </c>
      <c r="I1867">
        <v>5.5794143744454301</v>
      </c>
    </row>
    <row r="1868" spans="1:9" x14ac:dyDescent="0.25">
      <c r="A1868">
        <v>1866</v>
      </c>
      <c r="B1868">
        <v>42.1547248182762</v>
      </c>
      <c r="C1868">
        <v>168.45709219858099</v>
      </c>
      <c r="D1868">
        <v>14.489547419634301</v>
      </c>
      <c r="E1868">
        <v>4.9355709951571898</v>
      </c>
      <c r="F1868">
        <v>0.26967737093631799</v>
      </c>
      <c r="G1868">
        <v>0.93738848851579404</v>
      </c>
      <c r="H1868">
        <v>14.3362445414847</v>
      </c>
      <c r="I1868">
        <v>2.91046966731898</v>
      </c>
    </row>
    <row r="1869" spans="1:9" x14ac:dyDescent="0.25">
      <c r="A1869">
        <v>1867</v>
      </c>
      <c r="B1869">
        <v>39.278252134605701</v>
      </c>
      <c r="C1869">
        <v>178.48214285714201</v>
      </c>
      <c r="D1869">
        <v>13.959075010432199</v>
      </c>
      <c r="E1869">
        <v>12.3244464471874</v>
      </c>
      <c r="F1869">
        <v>0.25659929913902202</v>
      </c>
      <c r="G1869">
        <v>0.90986517337739603</v>
      </c>
      <c r="H1869">
        <v>15.1779310344827</v>
      </c>
      <c r="I1869">
        <v>3.5486052409129298</v>
      </c>
    </row>
    <row r="1870" spans="1:9" x14ac:dyDescent="0.25">
      <c r="A1870">
        <v>1868</v>
      </c>
      <c r="B1870">
        <v>64.126264387861795</v>
      </c>
      <c r="C1870">
        <v>181.286727057896</v>
      </c>
      <c r="D1870">
        <v>15.6761822527515</v>
      </c>
      <c r="E1870">
        <v>12.166371027171399</v>
      </c>
      <c r="F1870">
        <v>0.377956813519366</v>
      </c>
      <c r="G1870">
        <v>0.91906979713676396</v>
      </c>
      <c r="H1870">
        <v>11.358288770053401</v>
      </c>
      <c r="I1870">
        <v>4.2678756476683901</v>
      </c>
    </row>
    <row r="1871" spans="1:9" x14ac:dyDescent="0.25">
      <c r="A1871">
        <v>1869</v>
      </c>
      <c r="B1871">
        <v>64.9078988448329</v>
      </c>
      <c r="C1871">
        <v>146.43222432079</v>
      </c>
      <c r="D1871">
        <v>12.817723910912999</v>
      </c>
      <c r="E1871">
        <v>10.0815153048549</v>
      </c>
      <c r="F1871">
        <v>0.36586232658364598</v>
      </c>
      <c r="G1871">
        <v>0.91101661996094896</v>
      </c>
      <c r="H1871">
        <v>12.412474849094499</v>
      </c>
      <c r="I1871">
        <v>4.6069570871261298</v>
      </c>
    </row>
    <row r="1872" spans="1:9" x14ac:dyDescent="0.25">
      <c r="A1872">
        <v>1870</v>
      </c>
      <c r="B1872">
        <v>74.654469661880498</v>
      </c>
      <c r="C1872">
        <v>155.30610134436401</v>
      </c>
      <c r="D1872">
        <v>17.925353871696601</v>
      </c>
      <c r="E1872">
        <v>28.354554467505601</v>
      </c>
      <c r="F1872">
        <v>0.396323755945653</v>
      </c>
      <c r="G1872">
        <v>0.75864171764701505</v>
      </c>
      <c r="H1872">
        <v>11.8974358974358</v>
      </c>
      <c r="I1872">
        <v>11.3031784841075</v>
      </c>
    </row>
    <row r="1873" spans="1:9" x14ac:dyDescent="0.25">
      <c r="A1873">
        <v>1871</v>
      </c>
      <c r="B1873">
        <v>64.806451612903203</v>
      </c>
      <c r="C1873">
        <v>194.67509507657499</v>
      </c>
      <c r="D1873">
        <v>13.2387104282398</v>
      </c>
      <c r="E1873">
        <v>4.0461920129218498</v>
      </c>
      <c r="F1873">
        <v>0.42849072900414098</v>
      </c>
      <c r="G1873">
        <v>0.95949061516979495</v>
      </c>
      <c r="H1873">
        <v>7.2949308755760303</v>
      </c>
      <c r="I1873">
        <v>2.60657248157248</v>
      </c>
    </row>
    <row r="1874" spans="1:9" x14ac:dyDescent="0.25">
      <c r="A1874">
        <v>1872</v>
      </c>
      <c r="B1874">
        <v>63.475973697521397</v>
      </c>
      <c r="C1874">
        <v>143.463112305854</v>
      </c>
      <c r="D1874">
        <v>12.643813251188099</v>
      </c>
      <c r="E1874">
        <v>5.14208060438449</v>
      </c>
      <c r="F1874">
        <v>0.42565549441099898</v>
      </c>
      <c r="G1874">
        <v>0.91906664414019401</v>
      </c>
      <c r="H1874">
        <v>7.6559139784946204</v>
      </c>
      <c r="I1874">
        <v>4.2249594813614202</v>
      </c>
    </row>
    <row r="1875" spans="1:9" x14ac:dyDescent="0.25">
      <c r="A1875">
        <v>1873</v>
      </c>
      <c r="B1875">
        <v>66.797123979790101</v>
      </c>
      <c r="C1875">
        <v>138.76241242765701</v>
      </c>
      <c r="D1875">
        <v>14.0583164239272</v>
      </c>
      <c r="E1875">
        <v>16.6818127292775</v>
      </c>
      <c r="F1875">
        <v>0.36631740126608697</v>
      </c>
      <c r="G1875">
        <v>0.834874287596028</v>
      </c>
      <c r="H1875">
        <v>11.5987654320987</v>
      </c>
      <c r="I1875">
        <v>5.9778597785977796</v>
      </c>
    </row>
    <row r="1876" spans="1:9" x14ac:dyDescent="0.25">
      <c r="A1876">
        <v>1874</v>
      </c>
      <c r="B1876">
        <v>63.527881040892098</v>
      </c>
      <c r="C1876">
        <v>168.00372786579601</v>
      </c>
      <c r="D1876">
        <v>16.149515270292198</v>
      </c>
      <c r="E1876">
        <v>4.9884599746612999</v>
      </c>
      <c r="F1876">
        <v>0.35180880746665799</v>
      </c>
      <c r="G1876">
        <v>0.86315294396553099</v>
      </c>
      <c r="H1876">
        <v>12.44</v>
      </c>
      <c r="I1876">
        <v>3.3084223013048599</v>
      </c>
    </row>
    <row r="1877" spans="1:9" x14ac:dyDescent="0.25">
      <c r="A1877">
        <v>1875</v>
      </c>
      <c r="B1877">
        <v>71.3946005917159</v>
      </c>
      <c r="C1877">
        <v>113.413147583804</v>
      </c>
      <c r="D1877">
        <v>14.5709846992832</v>
      </c>
      <c r="E1877">
        <v>8.0977625524380397</v>
      </c>
      <c r="F1877">
        <v>0.40378929571341099</v>
      </c>
      <c r="G1877">
        <v>0.898487590948298</v>
      </c>
      <c r="H1877">
        <v>10.017610062893</v>
      </c>
      <c r="I1877">
        <v>3.8132653061224402</v>
      </c>
    </row>
    <row r="1878" spans="1:9" x14ac:dyDescent="0.25">
      <c r="A1878">
        <v>1876</v>
      </c>
      <c r="B1878">
        <v>47.330861145447003</v>
      </c>
      <c r="C1878">
        <v>130.86019025655801</v>
      </c>
      <c r="D1878">
        <v>13.775756017459701</v>
      </c>
      <c r="E1878">
        <v>4.0128861428973703</v>
      </c>
      <c r="F1878">
        <v>0.31888067195169201</v>
      </c>
      <c r="G1878">
        <v>0.95976416347191196</v>
      </c>
      <c r="H1878">
        <v>11.2040050062578</v>
      </c>
      <c r="I1878">
        <v>3.3222801788375498</v>
      </c>
    </row>
    <row r="1879" spans="1:9" x14ac:dyDescent="0.25">
      <c r="A1879">
        <v>1877</v>
      </c>
      <c r="B1879">
        <v>70.975674246430401</v>
      </c>
      <c r="C1879">
        <v>172.60332153552901</v>
      </c>
      <c r="D1879">
        <v>18.962777436032098</v>
      </c>
      <c r="E1879">
        <v>9.0716817406963202</v>
      </c>
      <c r="F1879">
        <v>0.460897903101609</v>
      </c>
      <c r="G1879">
        <v>0.920667826797962</v>
      </c>
      <c r="H1879">
        <v>10.541420118343099</v>
      </c>
      <c r="I1879">
        <v>3.5155279503105499</v>
      </c>
    </row>
    <row r="1880" spans="1:9" x14ac:dyDescent="0.25">
      <c r="A1880">
        <v>1878</v>
      </c>
      <c r="B1880">
        <v>77.073006724303497</v>
      </c>
      <c r="C1880">
        <v>165.624911909795</v>
      </c>
      <c r="D1880">
        <v>17.405417562015501</v>
      </c>
      <c r="E1880">
        <v>5.52249607571287</v>
      </c>
      <c r="F1880">
        <v>0.41768199120996102</v>
      </c>
      <c r="G1880">
        <v>0.93097682047742802</v>
      </c>
      <c r="H1880">
        <v>12.440177252584901</v>
      </c>
      <c r="I1880">
        <v>3.8399678327301898</v>
      </c>
    </row>
    <row r="1881" spans="1:9" x14ac:dyDescent="0.25">
      <c r="A1881">
        <v>1879</v>
      </c>
      <c r="B1881">
        <v>66.511772545535294</v>
      </c>
      <c r="C1881">
        <v>154.70857929948801</v>
      </c>
      <c r="D1881">
        <v>14.560989215794599</v>
      </c>
      <c r="E1881">
        <v>4.2163407952163201</v>
      </c>
      <c r="F1881">
        <v>0.36201168032210201</v>
      </c>
      <c r="G1881">
        <v>0.93478347693297503</v>
      </c>
      <c r="H1881">
        <v>14.1111111111111</v>
      </c>
      <c r="I1881">
        <v>2.7795275590551101</v>
      </c>
    </row>
    <row r="1882" spans="1:9" x14ac:dyDescent="0.25">
      <c r="A1882">
        <v>1880</v>
      </c>
      <c r="B1882">
        <v>55.1392694063926</v>
      </c>
      <c r="C1882">
        <v>144.82038006372301</v>
      </c>
      <c r="D1882">
        <v>13.2150551136956</v>
      </c>
      <c r="E1882">
        <v>2.38800031589507</v>
      </c>
      <c r="F1882">
        <v>0.30305330511384798</v>
      </c>
      <c r="G1882">
        <v>0.96468353502566295</v>
      </c>
      <c r="H1882">
        <v>14.0674002751031</v>
      </c>
      <c r="I1882">
        <v>2.23678744518809</v>
      </c>
    </row>
    <row r="1883" spans="1:9" x14ac:dyDescent="0.25">
      <c r="A1883">
        <v>1881</v>
      </c>
      <c r="B1883">
        <v>55.9887640449438</v>
      </c>
      <c r="C1883">
        <v>140.88845112041301</v>
      </c>
      <c r="D1883">
        <v>14.6806793324909</v>
      </c>
      <c r="E1883">
        <v>6.1090490072392498</v>
      </c>
      <c r="F1883">
        <v>0.30859109798335499</v>
      </c>
      <c r="G1883">
        <v>0.90597021211820306</v>
      </c>
      <c r="H1883">
        <v>17.7777777777777</v>
      </c>
      <c r="I1883">
        <v>3.38693467336683</v>
      </c>
    </row>
    <row r="1884" spans="1:9" x14ac:dyDescent="0.25">
      <c r="A1884">
        <v>1882</v>
      </c>
      <c r="B1884">
        <v>43.7753623188405</v>
      </c>
      <c r="C1884">
        <v>183.592872068725</v>
      </c>
      <c r="D1884">
        <v>12.8394121398052</v>
      </c>
      <c r="E1884">
        <v>5.5291951804501203</v>
      </c>
      <c r="F1884">
        <v>0.27128813841181698</v>
      </c>
      <c r="G1884">
        <v>0.94921148735618199</v>
      </c>
      <c r="H1884">
        <v>14.747826086956501</v>
      </c>
      <c r="I1884">
        <v>2.99877149877149</v>
      </c>
    </row>
    <row r="1885" spans="1:9" x14ac:dyDescent="0.25">
      <c r="A1885">
        <v>1883</v>
      </c>
      <c r="B1885">
        <v>91.141692546583798</v>
      </c>
      <c r="C1885">
        <v>179.23198198198199</v>
      </c>
      <c r="D1885">
        <v>16.9638051183043</v>
      </c>
      <c r="E1885">
        <v>17.550667055407398</v>
      </c>
      <c r="F1885">
        <v>0.46407737302610602</v>
      </c>
      <c r="G1885">
        <v>0.86054632812763698</v>
      </c>
      <c r="H1885">
        <v>9.7953144266337802</v>
      </c>
      <c r="I1885">
        <v>8.9570661896243298</v>
      </c>
    </row>
    <row r="1886" spans="1:9" x14ac:dyDescent="0.25">
      <c r="A1886">
        <v>1884</v>
      </c>
      <c r="B1886">
        <v>98.2338547934215</v>
      </c>
      <c r="C1886">
        <v>178.63097353408699</v>
      </c>
      <c r="D1886">
        <v>15.110061022566001</v>
      </c>
      <c r="E1886">
        <v>4.3316393398107804</v>
      </c>
      <c r="F1886">
        <v>0.49412251157119702</v>
      </c>
      <c r="G1886">
        <v>0.96073171356618803</v>
      </c>
      <c r="H1886">
        <v>9.2426564495529995</v>
      </c>
      <c r="I1886">
        <v>2.70108977685521</v>
      </c>
    </row>
    <row r="1887" spans="1:9" x14ac:dyDescent="0.25">
      <c r="A1887">
        <v>1885</v>
      </c>
      <c r="B1887">
        <v>70.059340659340606</v>
      </c>
      <c r="C1887">
        <v>177.84630089848901</v>
      </c>
      <c r="D1887">
        <v>17.487791521873799</v>
      </c>
      <c r="E1887">
        <v>10.4227816329678</v>
      </c>
      <c r="F1887">
        <v>0.38718184318263499</v>
      </c>
      <c r="G1887">
        <v>0.88851221463560004</v>
      </c>
      <c r="H1887">
        <v>14.51051625239</v>
      </c>
      <c r="I1887">
        <v>4.61297745052922</v>
      </c>
    </row>
    <row r="1888" spans="1:9" x14ac:dyDescent="0.25">
      <c r="A1888">
        <v>1886</v>
      </c>
      <c r="B1888">
        <v>82.301476301476299</v>
      </c>
      <c r="C1888">
        <v>161.56516707652199</v>
      </c>
      <c r="D1888">
        <v>20.978455429943502</v>
      </c>
      <c r="E1888">
        <v>2.7372230496322199</v>
      </c>
      <c r="F1888">
        <v>0.46664844917776599</v>
      </c>
      <c r="G1888">
        <v>0.97778761532188596</v>
      </c>
      <c r="H1888">
        <v>11.601809954751101</v>
      </c>
      <c r="I1888">
        <v>2.25261261261261</v>
      </c>
    </row>
    <row r="1889" spans="1:9" x14ac:dyDescent="0.25">
      <c r="A1889">
        <v>1887</v>
      </c>
      <c r="B1889">
        <v>58.276128266033197</v>
      </c>
      <c r="C1889">
        <v>127.045304033714</v>
      </c>
      <c r="D1889">
        <v>17.224909467100701</v>
      </c>
      <c r="E1889">
        <v>6.1597776134954696</v>
      </c>
      <c r="F1889">
        <v>0.35603254983927402</v>
      </c>
      <c r="G1889">
        <v>0.91282174340097499</v>
      </c>
      <c r="H1889">
        <v>13.024711696869799</v>
      </c>
      <c r="I1889">
        <v>4.6302386204130697</v>
      </c>
    </row>
    <row r="1890" spans="1:9" x14ac:dyDescent="0.25">
      <c r="A1890">
        <v>1888</v>
      </c>
      <c r="B1890">
        <v>52.861947791164603</v>
      </c>
      <c r="C1890">
        <v>158.186780840246</v>
      </c>
      <c r="D1890">
        <v>15.2060320750402</v>
      </c>
      <c r="E1890">
        <v>13.5136441519026</v>
      </c>
      <c r="F1890">
        <v>0.32898141006210502</v>
      </c>
      <c r="G1890">
        <v>0.88296810908761902</v>
      </c>
      <c r="H1890">
        <v>11.551575931232</v>
      </c>
      <c r="I1890">
        <v>6.2482161060142696</v>
      </c>
    </row>
    <row r="1891" spans="1:9" x14ac:dyDescent="0.25">
      <c r="A1891">
        <v>1889</v>
      </c>
      <c r="B1891">
        <v>60.209856485242298</v>
      </c>
      <c r="C1891">
        <v>175.35748445719699</v>
      </c>
      <c r="D1891">
        <v>14.6187987653562</v>
      </c>
      <c r="E1891">
        <v>3.9306384818876898</v>
      </c>
      <c r="F1891">
        <v>0.37961669164096101</v>
      </c>
      <c r="G1891">
        <v>0.95754041881020202</v>
      </c>
      <c r="H1891">
        <v>8.3869395711500907</v>
      </c>
      <c r="I1891">
        <v>3.00817686250757</v>
      </c>
    </row>
    <row r="1892" spans="1:9" x14ac:dyDescent="0.25">
      <c r="A1892">
        <v>1890</v>
      </c>
      <c r="B1892">
        <v>65.416921508664601</v>
      </c>
      <c r="C1892">
        <v>187.56591715976299</v>
      </c>
      <c r="D1892">
        <v>15.9107628419571</v>
      </c>
      <c r="E1892">
        <v>13.8542189508719</v>
      </c>
      <c r="F1892">
        <v>0.36237594895406</v>
      </c>
      <c r="G1892">
        <v>0.90684593242329603</v>
      </c>
      <c r="H1892">
        <v>16.104704097116802</v>
      </c>
      <c r="I1892">
        <v>7.2964972866304798</v>
      </c>
    </row>
    <row r="1893" spans="1:9" x14ac:dyDescent="0.25">
      <c r="A1893">
        <v>1891</v>
      </c>
      <c r="B1893">
        <v>60.340394088669903</v>
      </c>
      <c r="C1893">
        <v>201.465175827927</v>
      </c>
      <c r="D1893">
        <v>15.404429464778399</v>
      </c>
      <c r="E1893">
        <v>2.00891644504815</v>
      </c>
      <c r="F1893">
        <v>0.35308502722734902</v>
      </c>
      <c r="G1893">
        <v>0.97610937876130299</v>
      </c>
      <c r="H1893">
        <v>13.847605224963701</v>
      </c>
      <c r="I1893">
        <v>2.2236652236652201</v>
      </c>
    </row>
    <row r="1894" spans="1:9" x14ac:dyDescent="0.25">
      <c r="A1894">
        <v>1892</v>
      </c>
      <c r="B1894">
        <v>59.634335596508201</v>
      </c>
      <c r="C1894">
        <v>204.71723674096799</v>
      </c>
      <c r="D1894">
        <v>18.828083954882601</v>
      </c>
      <c r="E1894">
        <v>4.9157078903340903</v>
      </c>
      <c r="F1894">
        <v>0.35299487341472602</v>
      </c>
      <c r="G1894">
        <v>0.96162177285869399</v>
      </c>
      <c r="H1894">
        <v>13.8112927191679</v>
      </c>
      <c r="I1894">
        <v>2.4618888551472802</v>
      </c>
    </row>
    <row r="1895" spans="1:9" x14ac:dyDescent="0.25">
      <c r="A1895">
        <v>1893</v>
      </c>
      <c r="B1895">
        <v>69.131561461794007</v>
      </c>
      <c r="C1895">
        <v>187.48897338403</v>
      </c>
      <c r="D1895">
        <v>16.0360049794633</v>
      </c>
      <c r="E1895">
        <v>9.3080470022855302</v>
      </c>
      <c r="F1895">
        <v>0.395753289183774</v>
      </c>
      <c r="G1895">
        <v>0.95555845668737804</v>
      </c>
      <c r="H1895">
        <v>15.1826086956521</v>
      </c>
      <c r="I1895">
        <v>3.22001982160555</v>
      </c>
    </row>
    <row r="1896" spans="1:9" x14ac:dyDescent="0.25">
      <c r="A1896">
        <v>1894</v>
      </c>
      <c r="B1896">
        <v>118.25627240143299</v>
      </c>
      <c r="C1896">
        <v>161.346597248047</v>
      </c>
      <c r="D1896">
        <v>21.948348989866901</v>
      </c>
      <c r="E1896">
        <v>5.9187498354831201</v>
      </c>
      <c r="F1896">
        <v>0.65628050163115903</v>
      </c>
      <c r="G1896">
        <v>0.92349059235758502</v>
      </c>
      <c r="H1896">
        <v>16.899999999999999</v>
      </c>
      <c r="I1896">
        <v>3.6194471865745301</v>
      </c>
    </row>
    <row r="1897" spans="1:9" x14ac:dyDescent="0.25">
      <c r="A1897">
        <v>1895</v>
      </c>
      <c r="B1897">
        <v>81.580952380952297</v>
      </c>
      <c r="C1897">
        <v>190.752514668901</v>
      </c>
      <c r="D1897">
        <v>15.139927838863199</v>
      </c>
      <c r="E1897">
        <v>5.1815473061782997</v>
      </c>
      <c r="F1897">
        <v>0.46381612161674601</v>
      </c>
      <c r="G1897">
        <v>0.95102074559768701</v>
      </c>
      <c r="H1897">
        <v>14.046232876712301</v>
      </c>
      <c r="I1897">
        <v>2.7166494312306102</v>
      </c>
    </row>
    <row r="1898" spans="1:9" x14ac:dyDescent="0.25">
      <c r="A1898">
        <v>1896</v>
      </c>
      <c r="B1898">
        <v>81.373531230674004</v>
      </c>
      <c r="C1898">
        <v>186.05412996297699</v>
      </c>
      <c r="D1898">
        <v>13.0643331613336</v>
      </c>
      <c r="E1898">
        <v>5.6837485820577998</v>
      </c>
      <c r="F1898">
        <v>0.45336975173203697</v>
      </c>
      <c r="G1898">
        <v>0.96265307446278403</v>
      </c>
      <c r="H1898">
        <v>13.4073426573426</v>
      </c>
      <c r="I1898">
        <v>2.5337758688012402</v>
      </c>
    </row>
    <row r="1899" spans="1:9" x14ac:dyDescent="0.25">
      <c r="A1899">
        <v>1897</v>
      </c>
      <c r="B1899">
        <v>72.709497206703901</v>
      </c>
      <c r="C1899">
        <v>204.75965783664401</v>
      </c>
      <c r="D1899">
        <v>15.5151891108314</v>
      </c>
      <c r="E1899">
        <v>5.6653759886381101</v>
      </c>
      <c r="F1899">
        <v>0.38015866917994501</v>
      </c>
      <c r="G1899">
        <v>0.95128747278188897</v>
      </c>
      <c r="H1899">
        <v>19.014367816091902</v>
      </c>
      <c r="I1899">
        <v>3.1289418360196199</v>
      </c>
    </row>
    <row r="1900" spans="1:9" x14ac:dyDescent="0.25">
      <c r="A1900">
        <v>1898</v>
      </c>
      <c r="B1900">
        <v>78.356693620844496</v>
      </c>
      <c r="C1900">
        <v>133.45660853120401</v>
      </c>
      <c r="D1900">
        <v>18.041690579074199</v>
      </c>
      <c r="E1900">
        <v>9.4642445394772192</v>
      </c>
      <c r="F1900">
        <v>0.41378216235702697</v>
      </c>
      <c r="G1900">
        <v>0.77477261234129602</v>
      </c>
      <c r="H1900">
        <v>16.6228571428571</v>
      </c>
      <c r="I1900">
        <v>5.6928728875826602</v>
      </c>
    </row>
    <row r="1901" spans="1:9" x14ac:dyDescent="0.25">
      <c r="A1901">
        <v>1899</v>
      </c>
      <c r="B1901">
        <v>80.940244454504295</v>
      </c>
      <c r="C1901">
        <v>134.270873167622</v>
      </c>
      <c r="D1901">
        <v>15.6823393772177</v>
      </c>
      <c r="E1901">
        <v>6.3981892207981197</v>
      </c>
      <c r="F1901">
        <v>0.43415323076815698</v>
      </c>
      <c r="G1901">
        <v>0.87454356219586404</v>
      </c>
      <c r="H1901">
        <v>17.708994708994702</v>
      </c>
      <c r="I1901">
        <v>3.5929752066115701</v>
      </c>
    </row>
    <row r="1902" spans="1:9" x14ac:dyDescent="0.25">
      <c r="A1902">
        <v>1900</v>
      </c>
      <c r="B1902">
        <v>56.211319218241002</v>
      </c>
      <c r="C1902">
        <v>112.325652173913</v>
      </c>
      <c r="D1902">
        <v>16.779967666000999</v>
      </c>
      <c r="E1902">
        <v>4.0347989832876099</v>
      </c>
      <c r="F1902">
        <v>0.31423753429683898</v>
      </c>
      <c r="G1902">
        <v>0.94074360813858904</v>
      </c>
      <c r="H1902">
        <v>20.08547008547</v>
      </c>
      <c r="I1902">
        <v>3.5397390272835101</v>
      </c>
    </row>
    <row r="1903" spans="1:9" x14ac:dyDescent="0.25">
      <c r="A1903">
        <v>1901</v>
      </c>
      <c r="B1903">
        <v>106.54303278688499</v>
      </c>
      <c r="C1903">
        <v>202.86558775075099</v>
      </c>
      <c r="D1903">
        <v>13.5936915047275</v>
      </c>
      <c r="E1903">
        <v>11.2138580552291</v>
      </c>
      <c r="F1903">
        <v>0.51831707619989698</v>
      </c>
      <c r="G1903">
        <v>0.94564408850220105</v>
      </c>
      <c r="H1903">
        <v>7.3161361141602601</v>
      </c>
      <c r="I1903">
        <v>3.4344881479551899</v>
      </c>
    </row>
    <row r="1904" spans="1:9" x14ac:dyDescent="0.25">
      <c r="A1904">
        <v>1902</v>
      </c>
      <c r="B1904">
        <v>71.034188034188006</v>
      </c>
      <c r="C1904">
        <v>171.017071791972</v>
      </c>
      <c r="D1904">
        <v>18.502035750284701</v>
      </c>
      <c r="E1904">
        <v>4.1362386979422796</v>
      </c>
      <c r="F1904">
        <v>0.44558400722582298</v>
      </c>
      <c r="G1904">
        <v>0.94364191005062803</v>
      </c>
      <c r="H1904">
        <v>17.007734806629799</v>
      </c>
      <c r="I1904">
        <v>2.7211570803901699</v>
      </c>
    </row>
    <row r="1905" spans="1:9" x14ac:dyDescent="0.25">
      <c r="A1905">
        <v>1903</v>
      </c>
      <c r="B1905">
        <v>103.214364035087</v>
      </c>
      <c r="C1905">
        <v>158.469646003523</v>
      </c>
      <c r="D1905">
        <v>22.282614373623598</v>
      </c>
      <c r="E1905">
        <v>5.3099509145553903</v>
      </c>
      <c r="F1905">
        <v>0.620060860180498</v>
      </c>
      <c r="G1905">
        <v>0.93890583957454199</v>
      </c>
      <c r="H1905">
        <v>17</v>
      </c>
      <c r="I1905">
        <v>4.4803397294746699</v>
      </c>
    </row>
    <row r="1906" spans="1:9" x14ac:dyDescent="0.25">
      <c r="A1906">
        <v>1904</v>
      </c>
      <c r="B1906">
        <v>60.597460317460303</v>
      </c>
      <c r="C1906">
        <v>101.57011494252799</v>
      </c>
      <c r="D1906">
        <v>15.566076053673299</v>
      </c>
      <c r="E1906">
        <v>6.5323681889546901</v>
      </c>
      <c r="F1906">
        <v>0.37072604969175799</v>
      </c>
      <c r="G1906">
        <v>0.884771038495482</v>
      </c>
      <c r="H1906">
        <v>16.244299674267101</v>
      </c>
      <c r="I1906">
        <v>4.4508122743682303</v>
      </c>
    </row>
    <row r="1907" spans="1:9" x14ac:dyDescent="0.25">
      <c r="A1907">
        <v>1905</v>
      </c>
      <c r="B1907">
        <v>104.680384087791</v>
      </c>
      <c r="C1907">
        <v>178.5750737274</v>
      </c>
      <c r="D1907">
        <v>14.176771002822401</v>
      </c>
      <c r="E1907">
        <v>8.2618528106397395</v>
      </c>
      <c r="F1907">
        <v>0.50931738561431805</v>
      </c>
      <c r="G1907">
        <v>0.93557104444765404</v>
      </c>
      <c r="H1907">
        <v>7.8247422680412297</v>
      </c>
      <c r="I1907">
        <v>4.3277164439279403</v>
      </c>
    </row>
    <row r="1908" spans="1:9" x14ac:dyDescent="0.25">
      <c r="A1908">
        <v>1906</v>
      </c>
      <c r="B1908">
        <v>95.206415206415201</v>
      </c>
      <c r="C1908">
        <v>186.79684351914</v>
      </c>
      <c r="D1908">
        <v>12.7060567938698</v>
      </c>
      <c r="E1908">
        <v>3.7486102340373102</v>
      </c>
      <c r="F1908">
        <v>0.48632884757945599</v>
      </c>
      <c r="G1908">
        <v>0.95718112479210604</v>
      </c>
      <c r="H1908">
        <v>8.1245019920318704</v>
      </c>
      <c r="I1908">
        <v>2.9008032128513999</v>
      </c>
    </row>
    <row r="1909" spans="1:9" x14ac:dyDescent="0.25">
      <c r="A1909">
        <v>1907</v>
      </c>
      <c r="B1909">
        <v>100.820384615384</v>
      </c>
      <c r="C1909">
        <v>95.162941829132905</v>
      </c>
      <c r="D1909">
        <v>15.5708445452413</v>
      </c>
      <c r="E1909">
        <v>3.6948189940643301</v>
      </c>
      <c r="F1909">
        <v>0.50175978020721401</v>
      </c>
      <c r="G1909">
        <v>0.93265540392108104</v>
      </c>
      <c r="H1909">
        <v>11.1818181818181</v>
      </c>
      <c r="I1909">
        <v>3.1225030084235801</v>
      </c>
    </row>
    <row r="1910" spans="1:9" x14ac:dyDescent="0.25">
      <c r="A1910">
        <v>1908</v>
      </c>
      <c r="B1910">
        <v>108.569340329835</v>
      </c>
      <c r="C1910">
        <v>159.81215561863399</v>
      </c>
      <c r="D1910">
        <v>21.637085819796301</v>
      </c>
      <c r="E1910">
        <v>6.4995173674290099</v>
      </c>
      <c r="F1910">
        <v>0.55551479784057201</v>
      </c>
      <c r="G1910">
        <v>0.93016232871660298</v>
      </c>
      <c r="H1910">
        <v>8.5791411042944699</v>
      </c>
      <c r="I1910">
        <v>4.1444926964074202</v>
      </c>
    </row>
    <row r="1911" spans="1:9" x14ac:dyDescent="0.25">
      <c r="A1911">
        <v>1909</v>
      </c>
      <c r="B1911">
        <v>85.2340926944226</v>
      </c>
      <c r="C1911">
        <v>156.24009728978399</v>
      </c>
      <c r="D1911">
        <v>16.101193165378401</v>
      </c>
      <c r="E1911">
        <v>10.825052224086001</v>
      </c>
      <c r="F1911">
        <v>0.449018388010681</v>
      </c>
      <c r="G1911">
        <v>0.89241944380470495</v>
      </c>
      <c r="H1911">
        <v>10.296969696969599</v>
      </c>
      <c r="I1911">
        <v>4.2667253521126698</v>
      </c>
    </row>
    <row r="1912" spans="1:9" x14ac:dyDescent="0.25">
      <c r="A1912">
        <v>1910</v>
      </c>
      <c r="B1912">
        <v>95.3071847507331</v>
      </c>
      <c r="C1912">
        <v>149.90258420441299</v>
      </c>
      <c r="D1912">
        <v>18.9664445471624</v>
      </c>
      <c r="E1912">
        <v>4.0733980555673703</v>
      </c>
      <c r="F1912">
        <v>0.53575751261567095</v>
      </c>
      <c r="G1912">
        <v>0.96797646948676397</v>
      </c>
      <c r="H1912">
        <v>13.459183673469299</v>
      </c>
      <c r="I1912">
        <v>3.0504334121355399</v>
      </c>
    </row>
    <row r="1913" spans="1:9" x14ac:dyDescent="0.25">
      <c r="A1913">
        <v>1911</v>
      </c>
      <c r="B1913">
        <v>71.201513718070004</v>
      </c>
      <c r="C1913">
        <v>97.274924471299002</v>
      </c>
      <c r="D1913">
        <v>17.906809050918199</v>
      </c>
      <c r="E1913">
        <v>13.856568007917399</v>
      </c>
      <c r="F1913">
        <v>0.39908512473518198</v>
      </c>
      <c r="G1913">
        <v>0.85067768240030495</v>
      </c>
      <c r="H1913">
        <v>12.599739243807001</v>
      </c>
      <c r="I1913">
        <v>5.1577123050259903</v>
      </c>
    </row>
    <row r="1914" spans="1:9" x14ac:dyDescent="0.25">
      <c r="A1914">
        <v>1912</v>
      </c>
      <c r="B1914">
        <v>76.373469387755094</v>
      </c>
      <c r="C1914">
        <v>101.85486624928799</v>
      </c>
      <c r="D1914">
        <v>15.144563365378801</v>
      </c>
      <c r="E1914">
        <v>8.0829503907716003</v>
      </c>
      <c r="F1914">
        <v>0.45418431550586602</v>
      </c>
      <c r="G1914">
        <v>0.83291216546262803</v>
      </c>
      <c r="H1914">
        <v>10.828629032258</v>
      </c>
      <c r="I1914">
        <v>3.86861313868613</v>
      </c>
    </row>
    <row r="1915" spans="1:9" x14ac:dyDescent="0.25">
      <c r="A1915">
        <v>1913</v>
      </c>
      <c r="B1915">
        <v>90.8901220865704</v>
      </c>
      <c r="C1915">
        <v>160.482784714339</v>
      </c>
      <c r="D1915">
        <v>19.4974918585783</v>
      </c>
      <c r="E1915">
        <v>13.0996062809552</v>
      </c>
      <c r="F1915">
        <v>0.52290944070789602</v>
      </c>
      <c r="G1915">
        <v>0.88611469538701704</v>
      </c>
      <c r="H1915">
        <v>12.5197889182058</v>
      </c>
      <c r="I1915">
        <v>5.5564892623716098</v>
      </c>
    </row>
    <row r="1916" spans="1:9" x14ac:dyDescent="0.25">
      <c r="A1916">
        <v>1914</v>
      </c>
      <c r="B1916">
        <v>78.467933491686395</v>
      </c>
      <c r="C1916">
        <v>171.59928095715199</v>
      </c>
      <c r="D1916">
        <v>19.9995734575737</v>
      </c>
      <c r="E1916">
        <v>7.75499508680375</v>
      </c>
      <c r="F1916">
        <v>0.43953708243010198</v>
      </c>
      <c r="G1916">
        <v>0.92908973698282404</v>
      </c>
      <c r="H1916">
        <v>11.819237147595301</v>
      </c>
      <c r="I1916">
        <v>2.87877335888835</v>
      </c>
    </row>
    <row r="1917" spans="1:9" x14ac:dyDescent="0.25">
      <c r="A1917">
        <v>1915</v>
      </c>
      <c r="B1917">
        <v>62.338693123503198</v>
      </c>
      <c r="C1917">
        <v>190.069549782152</v>
      </c>
      <c r="D1917">
        <v>12.407560266407399</v>
      </c>
      <c r="E1917">
        <v>7.5367640065319303</v>
      </c>
      <c r="F1917">
        <v>0.39197061254554599</v>
      </c>
      <c r="G1917">
        <v>0.91616984345792696</v>
      </c>
      <c r="H1917">
        <v>10.1666666666666</v>
      </c>
      <c r="I1917">
        <v>3.4137137597791001</v>
      </c>
    </row>
    <row r="1918" spans="1:9" x14ac:dyDescent="0.25">
      <c r="A1918">
        <v>1916</v>
      </c>
      <c r="B1918">
        <v>88.146026831785306</v>
      </c>
      <c r="C1918">
        <v>173.046098493366</v>
      </c>
      <c r="D1918">
        <v>12.177261338587501</v>
      </c>
      <c r="E1918">
        <v>4.1496231838285</v>
      </c>
      <c r="F1918">
        <v>0.43843390581504499</v>
      </c>
      <c r="G1918">
        <v>0.94499709399709997</v>
      </c>
      <c r="H1918">
        <v>12.5581761006289</v>
      </c>
      <c r="I1918">
        <v>2.84870499052432</v>
      </c>
    </row>
    <row r="1919" spans="1:9" x14ac:dyDescent="0.25">
      <c r="A1919">
        <v>1917</v>
      </c>
      <c r="B1919">
        <v>55.217837006663203</v>
      </c>
      <c r="C1919">
        <v>205.379505300353</v>
      </c>
      <c r="D1919">
        <v>13.576640838563</v>
      </c>
      <c r="E1919">
        <v>7.9464286555144001</v>
      </c>
      <c r="F1919">
        <v>0.31420625991006101</v>
      </c>
      <c r="G1919">
        <v>0.93093665423000904</v>
      </c>
      <c r="H1919">
        <v>18.274452554744499</v>
      </c>
      <c r="I1919">
        <v>3.7968197879858598</v>
      </c>
    </row>
    <row r="1920" spans="1:9" x14ac:dyDescent="0.25">
      <c r="A1920">
        <v>1918</v>
      </c>
      <c r="B1920">
        <v>52.341283361726198</v>
      </c>
      <c r="C1920">
        <v>212.156517556517</v>
      </c>
      <c r="D1920">
        <v>15.7805774982439</v>
      </c>
      <c r="E1920">
        <v>3.0028100665656101</v>
      </c>
      <c r="F1920">
        <v>0.30616995420056797</v>
      </c>
      <c r="G1920">
        <v>0.96981067975375101</v>
      </c>
      <c r="H1920">
        <v>17.512647554806001</v>
      </c>
      <c r="I1920">
        <v>2.5392420173082599</v>
      </c>
    </row>
    <row r="1921" spans="1:9" x14ac:dyDescent="0.25">
      <c r="A1921">
        <v>1919</v>
      </c>
      <c r="B1921">
        <v>49.586821015138</v>
      </c>
      <c r="C1921">
        <v>176.75987387985299</v>
      </c>
      <c r="D1921">
        <v>13.415421707214</v>
      </c>
      <c r="E1921">
        <v>5.3490748399671197</v>
      </c>
      <c r="F1921">
        <v>0.30862990154523301</v>
      </c>
      <c r="G1921">
        <v>0.94930874732180603</v>
      </c>
      <c r="H1921">
        <v>16.094986807387802</v>
      </c>
      <c r="I1921">
        <v>3.0562215791649399</v>
      </c>
    </row>
    <row r="1922" spans="1:9" x14ac:dyDescent="0.25">
      <c r="A1922">
        <v>1920</v>
      </c>
      <c r="B1922">
        <v>87.173647058823505</v>
      </c>
      <c r="C1922">
        <v>207.399950037471</v>
      </c>
      <c r="D1922">
        <v>16.162337108741699</v>
      </c>
      <c r="E1922">
        <v>8.3834931728467108</v>
      </c>
      <c r="F1922">
        <v>0.43086800412090798</v>
      </c>
      <c r="G1922">
        <v>0.95391012251470098</v>
      </c>
      <c r="H1922">
        <v>14.132102272727201</v>
      </c>
      <c r="I1922">
        <v>2.9613492621222699</v>
      </c>
    </row>
    <row r="1923" spans="1:9" x14ac:dyDescent="0.25">
      <c r="A1923">
        <v>1921</v>
      </c>
      <c r="B1923">
        <v>79.697882352941093</v>
      </c>
      <c r="C1923">
        <v>184.52828116419499</v>
      </c>
      <c r="D1923">
        <v>14.1536449758995</v>
      </c>
      <c r="E1923">
        <v>14.619553783858199</v>
      </c>
      <c r="F1923">
        <v>0.41007306668534899</v>
      </c>
      <c r="G1923">
        <v>0.89312557203552201</v>
      </c>
      <c r="H1923">
        <v>16.5453296703296</v>
      </c>
      <c r="I1923">
        <v>7.0895341802782799</v>
      </c>
    </row>
    <row r="1924" spans="1:9" x14ac:dyDescent="0.25">
      <c r="A1924">
        <v>1922</v>
      </c>
      <c r="B1924">
        <v>76.954831107619796</v>
      </c>
      <c r="C1924">
        <v>168.7718103883</v>
      </c>
      <c r="D1924">
        <v>13.406066757782799</v>
      </c>
      <c r="E1924">
        <v>6.9125451159601496</v>
      </c>
      <c r="F1924">
        <v>0.40821147867434499</v>
      </c>
      <c r="G1924">
        <v>0.92531482345664995</v>
      </c>
      <c r="H1924">
        <v>15.266908212560301</v>
      </c>
      <c r="I1924">
        <v>3.76989124212936</v>
      </c>
    </row>
    <row r="1925" spans="1:9" x14ac:dyDescent="0.25">
      <c r="A1925">
        <v>1923</v>
      </c>
      <c r="B1925">
        <v>55.529098873591899</v>
      </c>
      <c r="C1925">
        <v>183.15846687283201</v>
      </c>
      <c r="D1925">
        <v>13.921785516015101</v>
      </c>
      <c r="E1925">
        <v>3.52158468098644</v>
      </c>
      <c r="F1925">
        <v>0.33736862559483899</v>
      </c>
      <c r="G1925">
        <v>0.95021865155248197</v>
      </c>
      <c r="H1925">
        <v>11.752699784017199</v>
      </c>
      <c r="I1925">
        <v>2.64816527906259</v>
      </c>
    </row>
    <row r="1926" spans="1:9" x14ac:dyDescent="0.25">
      <c r="A1926">
        <v>1924</v>
      </c>
      <c r="B1926">
        <v>46.704784130688402</v>
      </c>
      <c r="C1926">
        <v>183.27771692831899</v>
      </c>
      <c r="D1926">
        <v>13.080799839756001</v>
      </c>
      <c r="E1926">
        <v>4.0416513754008196</v>
      </c>
      <c r="F1926">
        <v>0.27276814737717398</v>
      </c>
      <c r="G1926">
        <v>0.95616695978016997</v>
      </c>
      <c r="H1926">
        <v>11.3954727030625</v>
      </c>
      <c r="I1926">
        <v>2.87913711583924</v>
      </c>
    </row>
    <row r="1927" spans="1:9" x14ac:dyDescent="0.25">
      <c r="A1927">
        <v>1925</v>
      </c>
      <c r="B1927">
        <v>50.525697503670997</v>
      </c>
      <c r="C1927">
        <v>193.80251712011801</v>
      </c>
      <c r="D1927">
        <v>14.6103812668971</v>
      </c>
      <c r="E1927">
        <v>3.4636283588099199</v>
      </c>
      <c r="F1927">
        <v>0.297490599981314</v>
      </c>
      <c r="G1927">
        <v>0.92611740264451603</v>
      </c>
      <c r="H1927">
        <v>10.986666666666601</v>
      </c>
      <c r="I1927">
        <v>2.4359775140537101</v>
      </c>
    </row>
    <row r="1928" spans="1:9" x14ac:dyDescent="0.25">
      <c r="A1928">
        <v>1926</v>
      </c>
      <c r="B1928">
        <v>58.350233281492997</v>
      </c>
      <c r="C1928">
        <v>191.612872988595</v>
      </c>
      <c r="D1928">
        <v>15.821237349445999</v>
      </c>
      <c r="E1928">
        <v>9.2527621353927092</v>
      </c>
      <c r="F1928">
        <v>0.362963430676981</v>
      </c>
      <c r="G1928">
        <v>0.93278376884562997</v>
      </c>
      <c r="H1928">
        <v>10.397422126745401</v>
      </c>
      <c r="I1928">
        <v>5.0276804484933404</v>
      </c>
    </row>
    <row r="1929" spans="1:9" x14ac:dyDescent="0.25">
      <c r="A1929">
        <v>1927</v>
      </c>
      <c r="B1929">
        <v>57.324099722991598</v>
      </c>
      <c r="C1929">
        <v>133.366097017301</v>
      </c>
      <c r="D1929">
        <v>15.950877993683299</v>
      </c>
      <c r="E1929">
        <v>8.5805457243736907</v>
      </c>
      <c r="F1929">
        <v>0.33669642196445898</v>
      </c>
      <c r="G1929">
        <v>0.86652083223219101</v>
      </c>
      <c r="H1929">
        <v>12.018957345971501</v>
      </c>
      <c r="I1929">
        <v>4.5969606871489903</v>
      </c>
    </row>
    <row r="1930" spans="1:9" x14ac:dyDescent="0.25">
      <c r="A1930">
        <v>1928</v>
      </c>
      <c r="B1930">
        <v>86.208362614195295</v>
      </c>
      <c r="C1930">
        <v>139.497886728655</v>
      </c>
      <c r="D1930">
        <v>17.523876302863702</v>
      </c>
      <c r="E1930">
        <v>18.835806639589599</v>
      </c>
      <c r="F1930">
        <v>0.47300092073300398</v>
      </c>
      <c r="G1930">
        <v>0.68787014455433104</v>
      </c>
      <c r="H1930">
        <v>8.9458186101295603</v>
      </c>
      <c r="I1930">
        <v>9.4726840855106893</v>
      </c>
    </row>
    <row r="1931" spans="1:9" x14ac:dyDescent="0.25">
      <c r="A1931">
        <v>1929</v>
      </c>
      <c r="B1931">
        <v>80.008471584892305</v>
      </c>
      <c r="C1931">
        <v>159.43103698332101</v>
      </c>
      <c r="D1931">
        <v>14.3244118196457</v>
      </c>
      <c r="E1931">
        <v>4.6264516462128196</v>
      </c>
      <c r="F1931">
        <v>0.44176766495102299</v>
      </c>
      <c r="G1931">
        <v>0.92593549122289898</v>
      </c>
      <c r="H1931">
        <v>9.6057571964956203</v>
      </c>
      <c r="I1931">
        <v>2.9771428571428502</v>
      </c>
    </row>
    <row r="1932" spans="1:9" x14ac:dyDescent="0.25">
      <c r="A1932">
        <v>1930</v>
      </c>
      <c r="B1932">
        <v>72.158094435075796</v>
      </c>
      <c r="C1932">
        <v>153.14266864588399</v>
      </c>
      <c r="D1932">
        <v>14.914027296368101</v>
      </c>
      <c r="E1932">
        <v>7.1773967552981004</v>
      </c>
      <c r="F1932">
        <v>0.40320483695416098</v>
      </c>
      <c r="G1932">
        <v>0.89729539435762695</v>
      </c>
      <c r="H1932">
        <v>16.7013888888888</v>
      </c>
      <c r="I1932">
        <v>3.8066949552097999</v>
      </c>
    </row>
    <row r="1933" spans="1:9" x14ac:dyDescent="0.25">
      <c r="A1933">
        <v>1931</v>
      </c>
      <c r="B1933">
        <v>73.008825786646199</v>
      </c>
      <c r="C1933">
        <v>105.137724550898</v>
      </c>
      <c r="D1933">
        <v>15.442622702608301</v>
      </c>
      <c r="E1933">
        <v>7.5606657563086799</v>
      </c>
      <c r="F1933">
        <v>0.41711752277721897</v>
      </c>
      <c r="G1933">
        <v>0.84662730923696305</v>
      </c>
      <c r="H1933">
        <v>16.151804670912899</v>
      </c>
      <c r="I1933">
        <v>4.7814885496183201</v>
      </c>
    </row>
    <row r="1934" spans="1:9" x14ac:dyDescent="0.25">
      <c r="A1934">
        <v>1932</v>
      </c>
      <c r="B1934">
        <v>109.42843232716601</v>
      </c>
      <c r="C1934">
        <v>133.05570902394101</v>
      </c>
      <c r="D1934">
        <v>13.9378048790053</v>
      </c>
      <c r="E1934">
        <v>8.7196001566236792</v>
      </c>
      <c r="F1934">
        <v>0.52466780947527303</v>
      </c>
      <c r="G1934">
        <v>0.83030508463776598</v>
      </c>
      <c r="H1934">
        <v>10.7492291880781</v>
      </c>
      <c r="I1934">
        <v>3.9325490196078401</v>
      </c>
    </row>
    <row r="1935" spans="1:9" x14ac:dyDescent="0.25">
      <c r="A1935">
        <v>1933</v>
      </c>
      <c r="B1935">
        <v>63.592722490135898</v>
      </c>
      <c r="C1935">
        <v>179.23241406874499</v>
      </c>
      <c r="D1935">
        <v>19.2792606197774</v>
      </c>
      <c r="E1935">
        <v>8.4687168541335396</v>
      </c>
      <c r="F1935">
        <v>0.44005237828369898</v>
      </c>
      <c r="G1935">
        <v>0.88924736059426901</v>
      </c>
      <c r="H1935">
        <v>11.2844036697247</v>
      </c>
      <c r="I1935">
        <v>5.1947791164658597</v>
      </c>
    </row>
    <row r="1936" spans="1:9" x14ac:dyDescent="0.25">
      <c r="A1936">
        <v>1934</v>
      </c>
      <c r="B1936">
        <v>44.172164948453599</v>
      </c>
      <c r="C1936">
        <v>162.38351254480199</v>
      </c>
      <c r="D1936">
        <v>12.5239254926715</v>
      </c>
      <c r="E1936">
        <v>4.1761863732591502</v>
      </c>
      <c r="F1936">
        <v>0.31054790111039099</v>
      </c>
      <c r="G1936">
        <v>0.95337178109968201</v>
      </c>
      <c r="H1936">
        <v>13.996918335901301</v>
      </c>
      <c r="I1936">
        <v>3.0349726775956198</v>
      </c>
    </row>
    <row r="1937" spans="1:9" x14ac:dyDescent="0.25">
      <c r="A1937">
        <v>1935</v>
      </c>
      <c r="B1937">
        <v>64.196769456681295</v>
      </c>
      <c r="C1937">
        <v>175.783628054838</v>
      </c>
      <c r="D1937">
        <v>12.9280341468004</v>
      </c>
      <c r="E1937">
        <v>9.5060332097883293</v>
      </c>
      <c r="F1937">
        <v>0.44609833101720497</v>
      </c>
      <c r="G1937">
        <v>0.914519238927754</v>
      </c>
      <c r="H1937">
        <v>14.2981969486823</v>
      </c>
      <c r="I1937">
        <v>4.51608257321171</v>
      </c>
    </row>
    <row r="1938" spans="1:9" x14ac:dyDescent="0.25">
      <c r="A1938">
        <v>1936</v>
      </c>
      <c r="B1938">
        <v>61.602060282334897</v>
      </c>
      <c r="C1938">
        <v>92.442442803098501</v>
      </c>
      <c r="D1938">
        <v>9.4941888464547706</v>
      </c>
      <c r="E1938">
        <v>7.1291374694610896</v>
      </c>
      <c r="F1938">
        <v>0.38730509963139098</v>
      </c>
      <c r="G1938">
        <v>0.84066051746310599</v>
      </c>
      <c r="H1938">
        <v>13.0703125</v>
      </c>
      <c r="I1938">
        <v>4.7270194986072402</v>
      </c>
    </row>
    <row r="1939" spans="1:9" x14ac:dyDescent="0.25">
      <c r="A1939">
        <v>1937</v>
      </c>
      <c r="B1939">
        <v>95.698055271238402</v>
      </c>
      <c r="C1939">
        <v>115.9496279336</v>
      </c>
      <c r="D1939">
        <v>13.222988198344799</v>
      </c>
      <c r="E1939">
        <v>3.8546552456065899</v>
      </c>
      <c r="F1939">
        <v>0.47275399757254999</v>
      </c>
      <c r="G1939">
        <v>0.93794803516059899</v>
      </c>
      <c r="H1939">
        <v>13.2523219814241</v>
      </c>
      <c r="I1939">
        <v>3.21428571428571</v>
      </c>
    </row>
    <row r="1940" spans="1:9" x14ac:dyDescent="0.25">
      <c r="A1940">
        <v>1938</v>
      </c>
      <c r="B1940">
        <v>81.577807848443797</v>
      </c>
      <c r="C1940">
        <v>176.72322834645601</v>
      </c>
      <c r="D1940">
        <v>14.8005127388376</v>
      </c>
      <c r="E1940">
        <v>6.9826395954188696</v>
      </c>
      <c r="F1940">
        <v>0.42731943098618902</v>
      </c>
      <c r="G1940">
        <v>0.92385040132638696</v>
      </c>
      <c r="H1940">
        <v>11.8212226066897</v>
      </c>
      <c r="I1940">
        <v>3.9985597695631299</v>
      </c>
    </row>
    <row r="1941" spans="1:9" x14ac:dyDescent="0.25">
      <c r="A1941">
        <v>1939</v>
      </c>
      <c r="B1941">
        <v>62.689150606709497</v>
      </c>
      <c r="C1941">
        <v>208.957703649096</v>
      </c>
      <c r="D1941">
        <v>13.448373941207199</v>
      </c>
      <c r="E1941">
        <v>2.3850573417231899</v>
      </c>
      <c r="F1941">
        <v>0.36766786148570102</v>
      </c>
      <c r="G1941">
        <v>0.97543237801972305</v>
      </c>
      <c r="H1941">
        <v>12.794149512459301</v>
      </c>
      <c r="I1941">
        <v>2.1665200820873598</v>
      </c>
    </row>
    <row r="1942" spans="1:9" x14ac:dyDescent="0.25">
      <c r="A1942">
        <v>1940</v>
      </c>
      <c r="B1942">
        <v>62.2176684881602</v>
      </c>
      <c r="C1942">
        <v>166.95114409400099</v>
      </c>
      <c r="D1942">
        <v>14.316357250017701</v>
      </c>
      <c r="E1942">
        <v>4.7090447309341004</v>
      </c>
      <c r="F1942">
        <v>0.35572705132725801</v>
      </c>
      <c r="G1942">
        <v>0.94516975870268005</v>
      </c>
      <c r="H1942">
        <v>18.231678486997598</v>
      </c>
      <c r="I1942">
        <v>3.1611111111111101</v>
      </c>
    </row>
    <row r="1943" spans="1:9" x14ac:dyDescent="0.25">
      <c r="A1943">
        <v>1941</v>
      </c>
      <c r="B1943">
        <v>57.2190812720848</v>
      </c>
      <c r="C1943">
        <v>149.15775477935799</v>
      </c>
      <c r="D1943">
        <v>13.701695358350401</v>
      </c>
      <c r="E1943">
        <v>6.0872313989689104</v>
      </c>
      <c r="F1943">
        <v>0.362515519727792</v>
      </c>
      <c r="G1943">
        <v>0.920340011452905</v>
      </c>
      <c r="H1943">
        <v>16.667582417582398</v>
      </c>
      <c r="I1943">
        <v>3.2835063437139498</v>
      </c>
    </row>
    <row r="1944" spans="1:9" x14ac:dyDescent="0.25">
      <c r="A1944">
        <v>1942</v>
      </c>
      <c r="B1944">
        <v>47.876047640052903</v>
      </c>
      <c r="C1944">
        <v>182.32916204656999</v>
      </c>
      <c r="D1944">
        <v>12.094944376991201</v>
      </c>
      <c r="E1944">
        <v>4.28713593148691</v>
      </c>
      <c r="F1944">
        <v>0.34427794421177199</v>
      </c>
      <c r="G1944">
        <v>0.94865703989566397</v>
      </c>
      <c r="H1944">
        <v>12.721574344023299</v>
      </c>
      <c r="I1944">
        <v>2.7717803030303001</v>
      </c>
    </row>
    <row r="1945" spans="1:9" x14ac:dyDescent="0.25">
      <c r="A1945">
        <v>1943</v>
      </c>
      <c r="B1945">
        <v>70.6292212267401</v>
      </c>
      <c r="C1945">
        <v>164.94527363184</v>
      </c>
      <c r="D1945">
        <v>15.8702205864018</v>
      </c>
      <c r="E1945">
        <v>6.6190649531915904</v>
      </c>
      <c r="F1945">
        <v>0.39810843178072802</v>
      </c>
      <c r="G1945">
        <v>0.90695332374766902</v>
      </c>
      <c r="H1945">
        <v>12.8123595505617</v>
      </c>
      <c r="I1945">
        <v>4.2528317152103501</v>
      </c>
    </row>
    <row r="1946" spans="1:9" x14ac:dyDescent="0.25">
      <c r="A1946">
        <v>1944</v>
      </c>
      <c r="B1946">
        <v>63.450664518727301</v>
      </c>
      <c r="C1946">
        <v>162.394593800499</v>
      </c>
      <c r="D1946">
        <v>12.6097071584093</v>
      </c>
      <c r="E1946">
        <v>11.758553057629401</v>
      </c>
      <c r="F1946">
        <v>0.35159952433807301</v>
      </c>
      <c r="G1946">
        <v>0.90341944546423503</v>
      </c>
      <c r="H1946">
        <v>15.3751668891855</v>
      </c>
      <c r="I1946">
        <v>4.8314251875246699</v>
      </c>
    </row>
    <row r="1947" spans="1:9" x14ac:dyDescent="0.25">
      <c r="A1947">
        <v>1945</v>
      </c>
      <c r="B1947">
        <v>49.876398646890401</v>
      </c>
      <c r="C1947">
        <v>158.892317793827</v>
      </c>
      <c r="D1947">
        <v>11.776789176120699</v>
      </c>
      <c r="E1947">
        <v>14.355757375711001</v>
      </c>
      <c r="F1947">
        <v>0.31399597827504799</v>
      </c>
      <c r="G1947">
        <v>0.87836562943584995</v>
      </c>
      <c r="H1947">
        <v>14.197663971248801</v>
      </c>
      <c r="I1947">
        <v>6.9432419432419401</v>
      </c>
    </row>
    <row r="1948" spans="1:9" x14ac:dyDescent="0.25">
      <c r="A1948">
        <v>1946</v>
      </c>
      <c r="B1948">
        <v>56.498049052396802</v>
      </c>
      <c r="C1948">
        <v>159.55082742316699</v>
      </c>
      <c r="D1948">
        <v>11.269439866320001</v>
      </c>
      <c r="E1948">
        <v>8.5454977663430398</v>
      </c>
      <c r="F1948">
        <v>0.34122503371428797</v>
      </c>
      <c r="G1948">
        <v>0.882289486254069</v>
      </c>
      <c r="H1948">
        <v>11.633064516129</v>
      </c>
      <c r="I1948">
        <v>4.7367168913560604</v>
      </c>
    </row>
    <row r="1949" spans="1:9" x14ac:dyDescent="0.25">
      <c r="A1949">
        <v>1947</v>
      </c>
      <c r="B1949">
        <v>91.612867647058806</v>
      </c>
      <c r="C1949">
        <v>139.66820763439401</v>
      </c>
      <c r="D1949">
        <v>11.077589818564499</v>
      </c>
      <c r="E1949">
        <v>9.0003928470418906</v>
      </c>
      <c r="F1949">
        <v>0.47962600735171801</v>
      </c>
      <c r="G1949">
        <v>0.88007157404277003</v>
      </c>
      <c r="H1949">
        <v>12.373193166885599</v>
      </c>
      <c r="I1949">
        <v>5.1441077441077399</v>
      </c>
    </row>
    <row r="1950" spans="1:9" x14ac:dyDescent="0.25">
      <c r="A1950">
        <v>1948</v>
      </c>
      <c r="B1950">
        <v>83.187840290381104</v>
      </c>
      <c r="C1950">
        <v>149.89255225198701</v>
      </c>
      <c r="D1950">
        <v>13.0239245529967</v>
      </c>
      <c r="E1950">
        <v>11.7425751984323</v>
      </c>
      <c r="F1950">
        <v>0.44950283274133601</v>
      </c>
      <c r="G1950">
        <v>0.89227683904475996</v>
      </c>
      <c r="H1950">
        <v>14.363545816733</v>
      </c>
      <c r="I1950">
        <v>6.5355932203389804</v>
      </c>
    </row>
    <row r="1951" spans="1:9" x14ac:dyDescent="0.25">
      <c r="A1951">
        <v>1949</v>
      </c>
      <c r="B1951">
        <v>68.207193705507606</v>
      </c>
      <c r="C1951">
        <v>153.50912848777099</v>
      </c>
      <c r="D1951">
        <v>15.925858826084999</v>
      </c>
      <c r="E1951">
        <v>5.8000174639252098</v>
      </c>
      <c r="F1951">
        <v>0.42717779878376499</v>
      </c>
      <c r="G1951">
        <v>0.86638734206533097</v>
      </c>
      <c r="H1951">
        <v>16.636678200692</v>
      </c>
      <c r="I1951">
        <v>3.0714285714285698</v>
      </c>
    </row>
    <row r="1952" spans="1:9" x14ac:dyDescent="0.25">
      <c r="A1952">
        <v>1950</v>
      </c>
      <c r="B1952">
        <v>52.218419415059103</v>
      </c>
      <c r="C1952">
        <v>205.63628522139101</v>
      </c>
      <c r="D1952">
        <v>9.8200465118187594</v>
      </c>
      <c r="E1952">
        <v>7.1766084789160196</v>
      </c>
      <c r="F1952">
        <v>0.34259450464104002</v>
      </c>
      <c r="G1952">
        <v>0.94722442694652198</v>
      </c>
      <c r="H1952">
        <v>11.4267100977198</v>
      </c>
      <c r="I1952">
        <v>3.6686815262561301</v>
      </c>
    </row>
    <row r="1953" spans="1:9" x14ac:dyDescent="0.25">
      <c r="A1953">
        <v>1951</v>
      </c>
      <c r="B1953">
        <v>59.887536046138997</v>
      </c>
      <c r="C1953">
        <v>158.105542296473</v>
      </c>
      <c r="D1953">
        <v>9.8447663716611604</v>
      </c>
      <c r="E1953">
        <v>16.104109660653201</v>
      </c>
      <c r="F1953">
        <v>0.38371827225726901</v>
      </c>
      <c r="G1953">
        <v>0.86672219501072201</v>
      </c>
      <c r="H1953">
        <v>12.259009009009</v>
      </c>
      <c r="I1953">
        <v>7.8421627525942101</v>
      </c>
    </row>
    <row r="1954" spans="1:9" x14ac:dyDescent="0.25">
      <c r="A1954">
        <v>1952</v>
      </c>
      <c r="B1954">
        <v>59.909264565424998</v>
      </c>
      <c r="C1954">
        <v>153.449175824175</v>
      </c>
      <c r="D1954">
        <v>10.251674456548599</v>
      </c>
      <c r="E1954">
        <v>5.0667341706939197</v>
      </c>
      <c r="F1954">
        <v>0.38625541194108398</v>
      </c>
      <c r="G1954">
        <v>0.95678417645834002</v>
      </c>
      <c r="H1954">
        <v>12.176211453744401</v>
      </c>
      <c r="I1954">
        <v>2.9917338709677401</v>
      </c>
    </row>
    <row r="1955" spans="1:9" x14ac:dyDescent="0.25">
      <c r="A1955">
        <v>1953</v>
      </c>
      <c r="B1955">
        <v>65.816395455941006</v>
      </c>
      <c r="C1955">
        <v>197.592183517417</v>
      </c>
      <c r="D1955">
        <v>11.172939320879401</v>
      </c>
      <c r="E1955">
        <v>9.1615777578764597</v>
      </c>
      <c r="F1955">
        <v>0.36248676971229399</v>
      </c>
      <c r="G1955">
        <v>0.94224252543197295</v>
      </c>
      <c r="H1955">
        <v>12.4843243243243</v>
      </c>
      <c r="I1955">
        <v>3.90998593530239</v>
      </c>
    </row>
    <row r="1956" spans="1:9" x14ac:dyDescent="0.25">
      <c r="A1956">
        <v>1954</v>
      </c>
      <c r="B1956">
        <v>61.330488383119899</v>
      </c>
      <c r="C1956">
        <v>177.94504427999499</v>
      </c>
      <c r="D1956">
        <v>10.1566126377632</v>
      </c>
      <c r="E1956">
        <v>4.1867439700593403</v>
      </c>
      <c r="F1956">
        <v>0.39139506840453397</v>
      </c>
      <c r="G1956">
        <v>0.94747800406090299</v>
      </c>
      <c r="H1956">
        <v>6.93456221198156</v>
      </c>
      <c r="I1956">
        <v>2.6337188923939698</v>
      </c>
    </row>
    <row r="1957" spans="1:9" x14ac:dyDescent="0.25">
      <c r="A1957">
        <v>1955</v>
      </c>
      <c r="B1957">
        <v>74.364130434782595</v>
      </c>
      <c r="C1957">
        <v>163.103700635183</v>
      </c>
      <c r="D1957">
        <v>11.776625039491501</v>
      </c>
      <c r="E1957">
        <v>4.5312002677208998</v>
      </c>
      <c r="F1957">
        <v>0.46851214250025502</v>
      </c>
      <c r="G1957">
        <v>0.94725824774197498</v>
      </c>
      <c r="H1957">
        <v>11.160462130937001</v>
      </c>
      <c r="I1957">
        <v>3.4759423843089099</v>
      </c>
    </row>
    <row r="1958" spans="1:9" x14ac:dyDescent="0.25">
      <c r="A1958">
        <v>1956</v>
      </c>
      <c r="B1958">
        <v>71.655375552282706</v>
      </c>
      <c r="C1958">
        <v>138.12022292993601</v>
      </c>
      <c r="D1958">
        <v>11.2772894595332</v>
      </c>
      <c r="E1958">
        <v>7.9522283029443601</v>
      </c>
      <c r="F1958">
        <v>0.44236079840591502</v>
      </c>
      <c r="G1958">
        <v>0.85085153540042002</v>
      </c>
      <c r="H1958">
        <v>11.3118932038834</v>
      </c>
      <c r="I1958">
        <v>4.3160104986876604</v>
      </c>
    </row>
    <row r="1959" spans="1:9" x14ac:dyDescent="0.25">
      <c r="A1959">
        <v>1957</v>
      </c>
      <c r="B1959">
        <v>59.987871248639401</v>
      </c>
      <c r="C1959">
        <v>149.02998667258899</v>
      </c>
      <c r="D1959">
        <v>13.2620506072649</v>
      </c>
      <c r="E1959">
        <v>17.241876587622802</v>
      </c>
      <c r="F1959">
        <v>0.42260596919604698</v>
      </c>
      <c r="G1959">
        <v>0.84878481487634605</v>
      </c>
      <c r="H1959">
        <v>9.2481155778894397</v>
      </c>
      <c r="I1959">
        <v>5.67939330543933</v>
      </c>
    </row>
    <row r="1960" spans="1:9" x14ac:dyDescent="0.25">
      <c r="A1960">
        <v>1958</v>
      </c>
      <c r="B1960">
        <v>54.608432559047401</v>
      </c>
      <c r="C1960">
        <v>186.641307371349</v>
      </c>
      <c r="D1960">
        <v>11.009804475813199</v>
      </c>
      <c r="E1960">
        <v>3.7740039666504499</v>
      </c>
      <c r="F1960">
        <v>0.353922290451536</v>
      </c>
      <c r="G1960">
        <v>0.96916566961863004</v>
      </c>
      <c r="H1960">
        <v>8.7662141779788794</v>
      </c>
      <c r="I1960">
        <v>2.7757556061098398</v>
      </c>
    </row>
    <row r="1961" spans="1:9" x14ac:dyDescent="0.25">
      <c r="A1961">
        <v>1959</v>
      </c>
      <c r="B1961">
        <v>54.9505098980203</v>
      </c>
      <c r="C1961">
        <v>170.47722468603601</v>
      </c>
      <c r="D1961">
        <v>9.2586773147587405</v>
      </c>
      <c r="E1961">
        <v>5.8983782902773498</v>
      </c>
      <c r="F1961">
        <v>0.341268970715222</v>
      </c>
      <c r="G1961">
        <v>0.95767321348738699</v>
      </c>
      <c r="H1961">
        <v>15.2544132917964</v>
      </c>
      <c r="I1961">
        <v>3.1521272024065299</v>
      </c>
    </row>
    <row r="1962" spans="1:9" x14ac:dyDescent="0.25">
      <c r="A1962">
        <v>1960</v>
      </c>
      <c r="B1962">
        <v>54.6354635463546</v>
      </c>
      <c r="C1962">
        <v>176.27957734280201</v>
      </c>
      <c r="D1962">
        <v>10.041798157385401</v>
      </c>
      <c r="E1962">
        <v>10.470821452144</v>
      </c>
      <c r="F1962">
        <v>0.32836227144223801</v>
      </c>
      <c r="G1962">
        <v>0.94071336106577597</v>
      </c>
      <c r="H1962">
        <v>17.746201966041099</v>
      </c>
      <c r="I1962">
        <v>3.6019295302013399</v>
      </c>
    </row>
    <row r="1963" spans="1:9" x14ac:dyDescent="0.25">
      <c r="A1963">
        <v>1961</v>
      </c>
      <c r="B1963">
        <v>81.4328960645812</v>
      </c>
      <c r="C1963">
        <v>208.88612037199499</v>
      </c>
      <c r="D1963">
        <v>13.1348393070064</v>
      </c>
      <c r="E1963">
        <v>5.03309092234299</v>
      </c>
      <c r="F1963">
        <v>0.44459463038528402</v>
      </c>
      <c r="G1963">
        <v>0.95741489328295504</v>
      </c>
      <c r="H1963">
        <v>7.69365225390984</v>
      </c>
      <c r="I1963">
        <v>3.24898511502029</v>
      </c>
    </row>
    <row r="1964" spans="1:9" x14ac:dyDescent="0.25">
      <c r="A1964">
        <v>1962</v>
      </c>
      <c r="B1964">
        <v>73.545362220717607</v>
      </c>
      <c r="C1964">
        <v>135.300246609124</v>
      </c>
      <c r="D1964">
        <v>11.4140160998765</v>
      </c>
      <c r="E1964">
        <v>11.125059190226301</v>
      </c>
      <c r="F1964">
        <v>0.40574189517264703</v>
      </c>
      <c r="G1964">
        <v>0.83355687905117104</v>
      </c>
      <c r="H1964">
        <v>10.517281105990699</v>
      </c>
      <c r="I1964">
        <v>4.3593964334704998</v>
      </c>
    </row>
    <row r="1965" spans="1:9" x14ac:dyDescent="0.25">
      <c r="A1965">
        <v>1963</v>
      </c>
      <c r="B1965">
        <v>50.033492822966501</v>
      </c>
      <c r="C1965">
        <v>126.436405281595</v>
      </c>
      <c r="D1965">
        <v>10.733986690559799</v>
      </c>
      <c r="E1965">
        <v>4.9232793994303101</v>
      </c>
      <c r="F1965">
        <v>0.33266716503225802</v>
      </c>
      <c r="G1965">
        <v>0.92374295744669099</v>
      </c>
      <c r="H1965">
        <v>11.330601092896099</v>
      </c>
      <c r="I1965">
        <v>3.5664429530201298</v>
      </c>
    </row>
    <row r="1966" spans="1:9" x14ac:dyDescent="0.25">
      <c r="A1966">
        <v>1964</v>
      </c>
      <c r="B1966">
        <v>51.873504273504203</v>
      </c>
      <c r="C1966">
        <v>174.77093772369301</v>
      </c>
      <c r="D1966">
        <v>13.1456917850066</v>
      </c>
      <c r="E1966">
        <v>10.833307823123</v>
      </c>
      <c r="F1966">
        <v>0.34045079037097498</v>
      </c>
      <c r="G1966">
        <v>0.81230261519766001</v>
      </c>
      <c r="H1966">
        <v>9.4673913043478208</v>
      </c>
      <c r="I1966">
        <v>4.8236775818639801</v>
      </c>
    </row>
    <row r="1967" spans="1:9" x14ac:dyDescent="0.25">
      <c r="A1967">
        <v>1965</v>
      </c>
      <c r="B1967">
        <v>50.9423158790974</v>
      </c>
      <c r="C1967">
        <v>188.26697209496001</v>
      </c>
      <c r="D1967">
        <v>11.7314509222614</v>
      </c>
      <c r="E1967">
        <v>4.3575548668716602</v>
      </c>
      <c r="F1967">
        <v>0.33176684103454002</v>
      </c>
      <c r="G1967">
        <v>0.95298235061640102</v>
      </c>
      <c r="H1967">
        <v>11.734158776401999</v>
      </c>
      <c r="I1967">
        <v>2.8764981761334001</v>
      </c>
    </row>
    <row r="1968" spans="1:9" x14ac:dyDescent="0.25">
      <c r="A1968">
        <v>1966</v>
      </c>
      <c r="B1968">
        <v>75.536179073399197</v>
      </c>
      <c r="C1968">
        <v>180.441290913252</v>
      </c>
      <c r="D1968">
        <v>13.7639472693073</v>
      </c>
      <c r="E1968">
        <v>8.5249917506499298</v>
      </c>
      <c r="F1968">
        <v>0.49178780626603802</v>
      </c>
      <c r="G1968">
        <v>0.91986697579684495</v>
      </c>
      <c r="H1968">
        <v>6.67664974619289</v>
      </c>
      <c r="I1968">
        <v>3.7422222222222201</v>
      </c>
    </row>
    <row r="1969" spans="1:9" x14ac:dyDescent="0.25">
      <c r="A1969">
        <v>1967</v>
      </c>
      <c r="B1969">
        <v>71.870447323392796</v>
      </c>
      <c r="C1969">
        <v>162.75255027688701</v>
      </c>
      <c r="D1969">
        <v>14.1061150848469</v>
      </c>
      <c r="E1969">
        <v>7.7644932257350403</v>
      </c>
      <c r="F1969">
        <v>0.44217535609804598</v>
      </c>
      <c r="G1969">
        <v>0.93954065985010504</v>
      </c>
      <c r="H1969">
        <v>10.078032230703901</v>
      </c>
      <c r="I1969">
        <v>3.6856768272697402</v>
      </c>
    </row>
    <row r="1970" spans="1:9" x14ac:dyDescent="0.25">
      <c r="A1970">
        <v>1968</v>
      </c>
      <c r="B1970">
        <v>72.040017211703898</v>
      </c>
      <c r="C1970">
        <v>162.09657701711399</v>
      </c>
      <c r="D1970">
        <v>12.6041321530635</v>
      </c>
      <c r="E1970">
        <v>6.3020754585840599</v>
      </c>
      <c r="F1970">
        <v>0.406920977638764</v>
      </c>
      <c r="G1970">
        <v>0.91347048178012102</v>
      </c>
      <c r="H1970">
        <v>10.4448946515397</v>
      </c>
      <c r="I1970">
        <v>3.67021667278736</v>
      </c>
    </row>
    <row r="1971" spans="1:9" x14ac:dyDescent="0.25">
      <c r="A1971">
        <v>1969</v>
      </c>
      <c r="B1971">
        <v>82.637858253721305</v>
      </c>
      <c r="C1971">
        <v>165.377800201816</v>
      </c>
      <c r="D1971">
        <v>12.333960185688699</v>
      </c>
      <c r="E1971">
        <v>8.4734137315984697</v>
      </c>
      <c r="F1971">
        <v>0.46185959845658098</v>
      </c>
      <c r="G1971">
        <v>0.89594128150860897</v>
      </c>
      <c r="H1971">
        <v>8.6724003127443297</v>
      </c>
      <c r="I1971">
        <v>5.8169126445951296</v>
      </c>
    </row>
    <row r="1972" spans="1:9" x14ac:dyDescent="0.25">
      <c r="A1972">
        <v>1970</v>
      </c>
      <c r="B1972">
        <v>75.751294059649993</v>
      </c>
      <c r="C1972">
        <v>180.53545141153401</v>
      </c>
      <c r="D1972">
        <v>11.9949054145875</v>
      </c>
      <c r="E1972">
        <v>3.7278837656948398</v>
      </c>
      <c r="F1972">
        <v>0.428976687618424</v>
      </c>
      <c r="G1972">
        <v>0.952862247696866</v>
      </c>
      <c r="H1972">
        <v>13.163176265270501</v>
      </c>
      <c r="I1972">
        <v>2.6219354838709599</v>
      </c>
    </row>
    <row r="1973" spans="1:9" x14ac:dyDescent="0.25">
      <c r="A1973">
        <v>1971</v>
      </c>
      <c r="B1973">
        <v>93.163699023549597</v>
      </c>
      <c r="C1973">
        <v>139.697229310973</v>
      </c>
      <c r="D1973">
        <v>15.389045272677899</v>
      </c>
      <c r="E1973">
        <v>4.14339443473171</v>
      </c>
      <c r="F1973">
        <v>0.515464059168392</v>
      </c>
      <c r="G1973">
        <v>0.93072254522892095</v>
      </c>
      <c r="H1973">
        <v>15.402476780185699</v>
      </c>
      <c r="I1973">
        <v>3.2479296066252501</v>
      </c>
    </row>
    <row r="1974" spans="1:9" x14ac:dyDescent="0.25">
      <c r="A1974">
        <v>1972</v>
      </c>
      <c r="B1974">
        <v>102.739073711676</v>
      </c>
      <c r="C1974">
        <v>150.49797388563701</v>
      </c>
      <c r="D1974">
        <v>16.291130484878</v>
      </c>
      <c r="E1974">
        <v>7.9774062108267501</v>
      </c>
      <c r="F1974">
        <v>0.56557332212404898</v>
      </c>
      <c r="G1974">
        <v>0.93234525659935397</v>
      </c>
      <c r="H1974">
        <v>16.126516464471401</v>
      </c>
      <c r="I1974">
        <v>3.99627213420316</v>
      </c>
    </row>
    <row r="1975" spans="1:9" x14ac:dyDescent="0.25">
      <c r="A1975">
        <v>1973</v>
      </c>
      <c r="B1975">
        <v>65.839175257731895</v>
      </c>
      <c r="C1975">
        <v>153.47671593439901</v>
      </c>
      <c r="D1975">
        <v>11.9135841538343</v>
      </c>
      <c r="E1975">
        <v>8.6546771395849706</v>
      </c>
      <c r="F1975">
        <v>0.43311851567066501</v>
      </c>
      <c r="G1975">
        <v>0.94877227027637301</v>
      </c>
      <c r="H1975">
        <v>7.3593448940269699</v>
      </c>
      <c r="I1975">
        <v>4.5697174447174396</v>
      </c>
    </row>
    <row r="1976" spans="1:9" x14ac:dyDescent="0.25">
      <c r="A1976">
        <v>1974</v>
      </c>
      <c r="B1976">
        <v>53.476635514018596</v>
      </c>
      <c r="C1976">
        <v>170.950364095705</v>
      </c>
      <c r="D1976">
        <v>10.9094830123673</v>
      </c>
      <c r="E1976">
        <v>8.0883204417499392</v>
      </c>
      <c r="F1976">
        <v>0.36576098639834997</v>
      </c>
      <c r="G1976">
        <v>0.90359104907466103</v>
      </c>
      <c r="H1976">
        <v>8.2154793315743095</v>
      </c>
      <c r="I1976">
        <v>4.3082247557003202</v>
      </c>
    </row>
    <row r="1977" spans="1:9" x14ac:dyDescent="0.25">
      <c r="A1977">
        <v>1975</v>
      </c>
      <c r="B1977">
        <v>53.657543391188199</v>
      </c>
      <c r="C1977">
        <v>164.99513021384701</v>
      </c>
      <c r="D1977">
        <v>12.0729403083938</v>
      </c>
      <c r="E1977">
        <v>6.4431238222795901</v>
      </c>
      <c r="F1977">
        <v>0.36485444897913499</v>
      </c>
      <c r="G1977">
        <v>0.91081378290658599</v>
      </c>
      <c r="H1977">
        <v>8.7912087912087902</v>
      </c>
      <c r="I1977">
        <v>4.9782445611402801</v>
      </c>
    </row>
    <row r="1978" spans="1:9" x14ac:dyDescent="0.25">
      <c r="A1978">
        <v>1976</v>
      </c>
      <c r="B1978">
        <v>87.528330781010695</v>
      </c>
      <c r="C1978">
        <v>208.039207048458</v>
      </c>
      <c r="D1978">
        <v>22.934246708772701</v>
      </c>
      <c r="E1978">
        <v>4.7174579959884202</v>
      </c>
      <c r="F1978">
        <v>0.52989586728736204</v>
      </c>
      <c r="G1978">
        <v>0.96825269357191701</v>
      </c>
      <c r="H1978">
        <v>21.463855421686699</v>
      </c>
      <c r="I1978">
        <v>2.1784269662921298</v>
      </c>
    </row>
    <row r="1979" spans="1:9" x14ac:dyDescent="0.25">
      <c r="A1979">
        <v>1977</v>
      </c>
      <c r="B1979">
        <v>113.72181818181799</v>
      </c>
      <c r="C1979">
        <v>180.89950935853099</v>
      </c>
      <c r="D1979">
        <v>16.214103747373098</v>
      </c>
      <c r="E1979">
        <v>7.2598936945122201</v>
      </c>
      <c r="F1979">
        <v>0.62688719036366003</v>
      </c>
      <c r="G1979">
        <v>0.932624046633727</v>
      </c>
      <c r="H1979">
        <v>15.257485029940099</v>
      </c>
      <c r="I1979">
        <v>4.7986306886830397</v>
      </c>
    </row>
    <row r="1980" spans="1:9" x14ac:dyDescent="0.25">
      <c r="A1980">
        <v>1978</v>
      </c>
      <c r="B1980">
        <v>51.847177061779398</v>
      </c>
      <c r="C1980">
        <v>164.528201219512</v>
      </c>
      <c r="D1980">
        <v>11.438638237819999</v>
      </c>
      <c r="E1980">
        <v>6.6242592327198997</v>
      </c>
      <c r="F1980">
        <v>0.34635401161617602</v>
      </c>
      <c r="G1980">
        <v>0.89866704522597196</v>
      </c>
      <c r="H1980">
        <v>9.0399999999999991</v>
      </c>
      <c r="I1980">
        <v>5.0558937465412201</v>
      </c>
    </row>
    <row r="1981" spans="1:9" x14ac:dyDescent="0.25">
      <c r="A1981">
        <v>1979</v>
      </c>
      <c r="B1981">
        <v>109.121</v>
      </c>
      <c r="C1981">
        <v>179.21492157693899</v>
      </c>
      <c r="D1981">
        <v>16.500707833302101</v>
      </c>
      <c r="E1981">
        <v>10.4509600833631</v>
      </c>
      <c r="F1981">
        <v>0.59255974515349696</v>
      </c>
      <c r="G1981">
        <v>0.92074068053566704</v>
      </c>
      <c r="H1981">
        <v>11.3837037037037</v>
      </c>
      <c r="I1981">
        <v>5.2326372025254901</v>
      </c>
    </row>
    <row r="1982" spans="1:9" x14ac:dyDescent="0.25">
      <c r="A1982">
        <v>1980</v>
      </c>
      <c r="B1982">
        <v>81.776648841354699</v>
      </c>
      <c r="C1982">
        <v>174.90017127477299</v>
      </c>
      <c r="D1982">
        <v>14.275386374785599</v>
      </c>
      <c r="E1982">
        <v>9.1258132408086698</v>
      </c>
      <c r="F1982">
        <v>0.44898482355819702</v>
      </c>
      <c r="G1982">
        <v>0.91271094044408496</v>
      </c>
      <c r="H1982">
        <v>7.0180055401662003</v>
      </c>
      <c r="I1982">
        <v>5.2106885919835504</v>
      </c>
    </row>
    <row r="1983" spans="1:9" x14ac:dyDescent="0.25">
      <c r="A1983">
        <v>1981</v>
      </c>
      <c r="B1983">
        <v>119.522098306484</v>
      </c>
      <c r="C1983">
        <v>168.777392889699</v>
      </c>
      <c r="D1983">
        <v>19.1439477198441</v>
      </c>
      <c r="E1983">
        <v>3.3044043070834102</v>
      </c>
      <c r="F1983">
        <v>0.67426408104354096</v>
      </c>
      <c r="G1983">
        <v>0.95063514219397904</v>
      </c>
      <c r="H1983">
        <v>9.7427213309566199</v>
      </c>
      <c r="I1983">
        <v>2.6438577586206802</v>
      </c>
    </row>
    <row r="1984" spans="1:9" x14ac:dyDescent="0.25">
      <c r="A1984">
        <v>1982</v>
      </c>
      <c r="B1984">
        <v>101.51582771146801</v>
      </c>
      <c r="C1984">
        <v>177.44181403308599</v>
      </c>
      <c r="D1984">
        <v>12.0118058872063</v>
      </c>
      <c r="E1984">
        <v>4.75247646323316</v>
      </c>
      <c r="F1984">
        <v>0.48501703176807498</v>
      </c>
      <c r="G1984">
        <v>0.94209886663653497</v>
      </c>
      <c r="H1984">
        <v>12.809889173060499</v>
      </c>
      <c r="I1984">
        <v>3.1152308251544798</v>
      </c>
    </row>
    <row r="1985" spans="1:9" x14ac:dyDescent="0.25">
      <c r="A1985">
        <v>1983</v>
      </c>
      <c r="B1985">
        <v>50.546066810344797</v>
      </c>
      <c r="C1985">
        <v>161.03717218897401</v>
      </c>
      <c r="D1985">
        <v>14.7595684424581</v>
      </c>
      <c r="E1985">
        <v>7.6339387217934398</v>
      </c>
      <c r="F1985">
        <v>0.38214336304549601</v>
      </c>
      <c r="G1985">
        <v>0.89960462960209897</v>
      </c>
      <c r="H1985">
        <v>9.6866614048934494</v>
      </c>
      <c r="I1985">
        <v>3.8704494958126801</v>
      </c>
    </row>
    <row r="1986" spans="1:9" x14ac:dyDescent="0.25">
      <c r="A1986">
        <v>1984</v>
      </c>
      <c r="B1986">
        <v>48.023037141513797</v>
      </c>
      <c r="C1986">
        <v>203.01108194808899</v>
      </c>
      <c r="D1986">
        <v>14.977900523133901</v>
      </c>
      <c r="E1986">
        <v>8.4707235836333101</v>
      </c>
      <c r="F1986">
        <v>0.35359413932193601</v>
      </c>
      <c r="G1986">
        <v>0.90846704422518998</v>
      </c>
      <c r="H1986">
        <v>9.1690544412607409</v>
      </c>
      <c r="I1986">
        <v>5.9196811771919</v>
      </c>
    </row>
    <row r="1987" spans="1:9" x14ac:dyDescent="0.25">
      <c r="A1987">
        <v>1985</v>
      </c>
      <c r="B1987">
        <v>53.265434880576798</v>
      </c>
      <c r="C1987">
        <v>193.11800658204001</v>
      </c>
      <c r="D1987">
        <v>14.739141691996</v>
      </c>
      <c r="E1987">
        <v>4.2910880821727098</v>
      </c>
      <c r="F1987">
        <v>0.37782655613086902</v>
      </c>
      <c r="G1987">
        <v>0.94840060552890804</v>
      </c>
      <c r="H1987">
        <v>10.4324675324675</v>
      </c>
      <c r="I1987">
        <v>2.6490125673249501</v>
      </c>
    </row>
    <row r="1988" spans="1:9" x14ac:dyDescent="0.25">
      <c r="A1988">
        <v>1986</v>
      </c>
      <c r="B1988">
        <v>90.646312178387603</v>
      </c>
      <c r="C1988">
        <v>166.34476723836099</v>
      </c>
      <c r="D1988">
        <v>17.333301590663702</v>
      </c>
      <c r="E1988">
        <v>4.2006634920287702</v>
      </c>
      <c r="F1988">
        <v>0.47990385514877498</v>
      </c>
      <c r="G1988">
        <v>0.92695467162064005</v>
      </c>
      <c r="H1988">
        <v>8.2494117647058793</v>
      </c>
      <c r="I1988">
        <v>3.0950487893024898</v>
      </c>
    </row>
    <row r="1989" spans="1:9" x14ac:dyDescent="0.25">
      <c r="A1989">
        <v>1987</v>
      </c>
      <c r="B1989">
        <v>104.902485659655</v>
      </c>
      <c r="C1989">
        <v>173.978540772532</v>
      </c>
      <c r="D1989">
        <v>12.2432661297227</v>
      </c>
      <c r="E1989">
        <v>8.0539736957141805</v>
      </c>
      <c r="F1989">
        <v>0.48331349154058401</v>
      </c>
      <c r="G1989">
        <v>0.92156435152202099</v>
      </c>
      <c r="H1989">
        <v>14.7708830548926</v>
      </c>
      <c r="I1989">
        <v>3.9218158890289998</v>
      </c>
    </row>
    <row r="1990" spans="1:9" x14ac:dyDescent="0.25">
      <c r="A1990">
        <v>1988</v>
      </c>
      <c r="B1990">
        <v>75.654665314401598</v>
      </c>
      <c r="C1990">
        <v>99.610447047573501</v>
      </c>
      <c r="D1990">
        <v>17.5472099670096</v>
      </c>
      <c r="E1990">
        <v>5.9001112941447502</v>
      </c>
      <c r="F1990">
        <v>0.41043896871934799</v>
      </c>
      <c r="G1990">
        <v>0.91290242088523998</v>
      </c>
      <c r="H1990">
        <v>15.8172804532577</v>
      </c>
      <c r="I1990">
        <v>4.0719505340078603</v>
      </c>
    </row>
    <row r="1991" spans="1:9" x14ac:dyDescent="0.25">
      <c r="A1991">
        <v>1989</v>
      </c>
      <c r="B1991">
        <v>61.400111607142797</v>
      </c>
      <c r="C1991">
        <v>200.303862261517</v>
      </c>
      <c r="D1991">
        <v>17.964252076446499</v>
      </c>
      <c r="E1991">
        <v>4.3350046382015703</v>
      </c>
      <c r="F1991">
        <v>0.36360353597654799</v>
      </c>
      <c r="G1991">
        <v>0.95399753719221103</v>
      </c>
      <c r="H1991">
        <v>16.009104704097101</v>
      </c>
      <c r="I1991">
        <v>2.66164874551971</v>
      </c>
    </row>
    <row r="1992" spans="1:9" x14ac:dyDescent="0.25">
      <c r="A1992">
        <v>1990</v>
      </c>
      <c r="B1992">
        <v>104.46687416629599</v>
      </c>
      <c r="C1992">
        <v>182.46983122362801</v>
      </c>
      <c r="D1992">
        <v>18.429510501520401</v>
      </c>
      <c r="E1992">
        <v>6.6275012930391801</v>
      </c>
      <c r="F1992">
        <v>0.50693783960181105</v>
      </c>
      <c r="G1992">
        <v>0.93609440633691299</v>
      </c>
      <c r="H1992">
        <v>11.2118421052631</v>
      </c>
      <c r="I1992">
        <v>3.3702086365841799</v>
      </c>
    </row>
    <row r="1993" spans="1:9" x14ac:dyDescent="0.25">
      <c r="A1993">
        <v>1991</v>
      </c>
      <c r="B1993">
        <v>54.373263057019599</v>
      </c>
      <c r="C1993">
        <v>153.33395522388</v>
      </c>
      <c r="D1993">
        <v>14.893588824011999</v>
      </c>
      <c r="E1993">
        <v>4.5943174156133297</v>
      </c>
      <c r="F1993">
        <v>0.33623334773789698</v>
      </c>
      <c r="G1993">
        <v>0.92506863877516898</v>
      </c>
      <c r="H1993">
        <v>15.838926174496599</v>
      </c>
      <c r="I1993">
        <v>3.3273368606701901</v>
      </c>
    </row>
    <row r="1994" spans="1:9" x14ac:dyDescent="0.25">
      <c r="A1994">
        <v>1992</v>
      </c>
      <c r="B1994">
        <v>75.686734693877497</v>
      </c>
      <c r="C1994">
        <v>145.20293501048201</v>
      </c>
      <c r="D1994">
        <v>22.8193622483059</v>
      </c>
      <c r="E1994">
        <v>5.5758706767286998</v>
      </c>
      <c r="F1994">
        <v>0.48255250793920101</v>
      </c>
      <c r="G1994">
        <v>0.96655548093750698</v>
      </c>
      <c r="H1994">
        <v>18.529274004683799</v>
      </c>
      <c r="I1994">
        <v>3.5991914524978301</v>
      </c>
    </row>
    <row r="1995" spans="1:9" x14ac:dyDescent="0.25">
      <c r="A1995">
        <v>1993</v>
      </c>
      <c r="B1995">
        <v>57.862745098039198</v>
      </c>
      <c r="C1995">
        <v>156.42953712190601</v>
      </c>
      <c r="D1995">
        <v>13.301031373607501</v>
      </c>
      <c r="E1995">
        <v>5.0416081017242602</v>
      </c>
      <c r="F1995">
        <v>0.39342498250756203</v>
      </c>
      <c r="G1995">
        <v>0.93827029878266599</v>
      </c>
      <c r="H1995">
        <v>15.539735099337699</v>
      </c>
      <c r="I1995">
        <v>3.50769653655854</v>
      </c>
    </row>
    <row r="1996" spans="1:9" x14ac:dyDescent="0.25">
      <c r="A1996">
        <v>1994</v>
      </c>
      <c r="B1996">
        <v>52.764544456640998</v>
      </c>
      <c r="C1996">
        <v>151.18282425852101</v>
      </c>
      <c r="D1996">
        <v>12.5387651281763</v>
      </c>
      <c r="E1996">
        <v>16.354439213096502</v>
      </c>
      <c r="F1996">
        <v>0.36914995324790101</v>
      </c>
      <c r="G1996">
        <v>0.86547211867392004</v>
      </c>
      <c r="H1996">
        <v>13.701834862385301</v>
      </c>
      <c r="I1996">
        <v>9.1985871271585502</v>
      </c>
    </row>
    <row r="1997" spans="1:9" x14ac:dyDescent="0.25">
      <c r="A1997">
        <v>1995</v>
      </c>
      <c r="B1997">
        <v>61.022385945026898</v>
      </c>
      <c r="C1997">
        <v>165.22030427150301</v>
      </c>
      <c r="D1997">
        <v>16.282442876350899</v>
      </c>
      <c r="E1997">
        <v>10.384772898713599</v>
      </c>
      <c r="F1997">
        <v>0.39292369112216602</v>
      </c>
      <c r="G1997">
        <v>0.86882411662275205</v>
      </c>
      <c r="H1997">
        <v>10.9919191919191</v>
      </c>
      <c r="I1997">
        <v>6.6475625823451896</v>
      </c>
    </row>
    <row r="1998" spans="1:9" x14ac:dyDescent="0.25">
      <c r="A1998">
        <v>1996</v>
      </c>
      <c r="B1998">
        <v>84.763286145277306</v>
      </c>
      <c r="C1998">
        <v>128.376551918735</v>
      </c>
      <c r="D1998">
        <v>11.6671815983497</v>
      </c>
      <c r="E1998">
        <v>4.1072662949623</v>
      </c>
      <c r="F1998">
        <v>0.49325954205730099</v>
      </c>
      <c r="G1998">
        <v>0.90601896235458101</v>
      </c>
      <c r="H1998">
        <v>7.1556319862424704</v>
      </c>
      <c r="I1998">
        <v>2.9824876515491598</v>
      </c>
    </row>
    <row r="1999" spans="1:9" x14ac:dyDescent="0.25">
      <c r="A1999">
        <v>1997</v>
      </c>
      <c r="B1999">
        <v>54.0875383940324</v>
      </c>
      <c r="C1999">
        <v>135.06494558925601</v>
      </c>
      <c r="D1999">
        <v>11.4194248048769</v>
      </c>
      <c r="E1999">
        <v>7.92688110351245</v>
      </c>
      <c r="F1999">
        <v>0.354688112880372</v>
      </c>
      <c r="G1999">
        <v>0.83435622372168095</v>
      </c>
      <c r="H1999">
        <v>9.4258957654723101</v>
      </c>
      <c r="I1999">
        <v>3.9186820890290899</v>
      </c>
    </row>
    <row r="2000" spans="1:9" x14ac:dyDescent="0.25">
      <c r="A2000">
        <v>1998</v>
      </c>
      <c r="B2000">
        <v>69.728702993092796</v>
      </c>
      <c r="C2000">
        <v>139.89410417859099</v>
      </c>
      <c r="D2000">
        <v>14.551588607830899</v>
      </c>
      <c r="E2000">
        <v>10.447661944688701</v>
      </c>
      <c r="F2000">
        <v>0.39604484674183899</v>
      </c>
      <c r="G2000">
        <v>0.80861204006676701</v>
      </c>
      <c r="H2000">
        <v>13.4936708860759</v>
      </c>
      <c r="I2000">
        <v>5.08617594254937</v>
      </c>
    </row>
    <row r="2001" spans="1:9" x14ac:dyDescent="0.25">
      <c r="A2001">
        <v>1999</v>
      </c>
      <c r="B2001">
        <v>79.0436251920122</v>
      </c>
      <c r="C2001">
        <v>145.262498297234</v>
      </c>
      <c r="D2001">
        <v>16.0589716346004</v>
      </c>
      <c r="E2001">
        <v>12.465384113103401</v>
      </c>
      <c r="F2001">
        <v>0.42728690856202101</v>
      </c>
      <c r="G2001">
        <v>0.85379512752501396</v>
      </c>
      <c r="H2001">
        <v>10.2024952015355</v>
      </c>
      <c r="I2001">
        <v>8.37636033857315</v>
      </c>
    </row>
    <row r="2002" spans="1:9" x14ac:dyDescent="0.25">
      <c r="A2002">
        <v>2000</v>
      </c>
      <c r="B2002">
        <v>91.999028654686697</v>
      </c>
      <c r="C2002">
        <v>178.5750737274</v>
      </c>
      <c r="D2002">
        <v>20.578260076811201</v>
      </c>
      <c r="E2002">
        <v>8.2618528106397395</v>
      </c>
      <c r="F2002">
        <v>0.51844691664879705</v>
      </c>
      <c r="G2002">
        <v>0.93557104444765404</v>
      </c>
      <c r="H2002">
        <v>13.2775119617224</v>
      </c>
      <c r="I2002">
        <v>4.3277164439279403</v>
      </c>
    </row>
    <row r="2003" spans="1:9" x14ac:dyDescent="0.25">
      <c r="A2003">
        <v>2001</v>
      </c>
      <c r="B2003">
        <v>143.470376739096</v>
      </c>
      <c r="C2003">
        <v>159.50315186246399</v>
      </c>
      <c r="D2003">
        <v>23.364480698765199</v>
      </c>
      <c r="E2003">
        <v>11.6198435318523</v>
      </c>
      <c r="F2003">
        <v>0.82852234982912598</v>
      </c>
      <c r="G2003">
        <v>0.88264996870316503</v>
      </c>
      <c r="H2003">
        <v>6.7684755931278904</v>
      </c>
      <c r="I2003">
        <v>6.9143835616438301</v>
      </c>
    </row>
    <row r="2004" spans="1:9" x14ac:dyDescent="0.25">
      <c r="A2004">
        <v>2002</v>
      </c>
      <c r="B2004">
        <v>64.870179948586099</v>
      </c>
      <c r="C2004">
        <v>156.083544303797</v>
      </c>
      <c r="D2004">
        <v>15.3946883266178</v>
      </c>
      <c r="E2004">
        <v>4.5952896970215402</v>
      </c>
      <c r="F2004">
        <v>0.397203128977971</v>
      </c>
      <c r="G2004">
        <v>0.94318975127785698</v>
      </c>
      <c r="H2004">
        <v>16.9125964010282</v>
      </c>
      <c r="I2004">
        <v>2.9586342744583001</v>
      </c>
    </row>
    <row r="2005" spans="1:9" x14ac:dyDescent="0.25">
      <c r="A2005">
        <v>2003</v>
      </c>
      <c r="B2005">
        <v>68.873395768296902</v>
      </c>
      <c r="C2005">
        <v>163.89767016902599</v>
      </c>
      <c r="D2005">
        <v>12.6195811798784</v>
      </c>
      <c r="E2005">
        <v>4.4271205229932704</v>
      </c>
      <c r="F2005">
        <v>0.46516700055332399</v>
      </c>
      <c r="G2005">
        <v>0.95012142702661095</v>
      </c>
      <c r="H2005">
        <v>13.7083798882681</v>
      </c>
      <c r="I2005">
        <v>3.3584817244610998</v>
      </c>
    </row>
    <row r="2006" spans="1:9" x14ac:dyDescent="0.25">
      <c r="A2006">
        <v>2004</v>
      </c>
      <c r="B2006">
        <v>65.336752136752096</v>
      </c>
      <c r="C2006">
        <v>132.919555070016</v>
      </c>
      <c r="D2006">
        <v>12.8543889760311</v>
      </c>
      <c r="E2006">
        <v>3.9291677594152299</v>
      </c>
      <c r="F2006">
        <v>0.44434603791195398</v>
      </c>
      <c r="G2006">
        <v>0.94814906967605905</v>
      </c>
      <c r="H2006">
        <v>13.9086460032626</v>
      </c>
      <c r="I2006">
        <v>2.90960912052117</v>
      </c>
    </row>
    <row r="2007" spans="1:9" x14ac:dyDescent="0.25">
      <c r="A2007">
        <v>2005</v>
      </c>
      <c r="B2007">
        <v>66.917887432536602</v>
      </c>
      <c r="C2007">
        <v>131.35377794199101</v>
      </c>
      <c r="D2007">
        <v>9.3453304099706802</v>
      </c>
      <c r="E2007">
        <v>7.1393911642656898</v>
      </c>
      <c r="F2007">
        <v>0.42669974230195501</v>
      </c>
      <c r="G2007">
        <v>0.79681018570335105</v>
      </c>
      <c r="H2007">
        <v>12.6675094816687</v>
      </c>
      <c r="I2007">
        <v>4.73209404045926</v>
      </c>
    </row>
    <row r="2008" spans="1:9" x14ac:dyDescent="0.25">
      <c r="A2008">
        <v>2006</v>
      </c>
      <c r="B2008">
        <v>70.7915151515151</v>
      </c>
      <c r="C2008">
        <v>171.44353871973101</v>
      </c>
      <c r="D2008">
        <v>14.927304272902999</v>
      </c>
      <c r="E2008">
        <v>6.37653058178884</v>
      </c>
      <c r="F2008">
        <v>0.41928032605315202</v>
      </c>
      <c r="G2008">
        <v>0.92523113268907797</v>
      </c>
      <c r="H2008">
        <v>22.447661469933099</v>
      </c>
      <c r="I2008">
        <v>3.6511375947995601</v>
      </c>
    </row>
    <row r="2009" spans="1:9" x14ac:dyDescent="0.25">
      <c r="A2009">
        <v>2007</v>
      </c>
      <c r="B2009">
        <v>60.435784313725399</v>
      </c>
      <c r="C2009">
        <v>82.290695880265304</v>
      </c>
      <c r="D2009">
        <v>12.730224720863101</v>
      </c>
      <c r="E2009">
        <v>8.5699993884068402</v>
      </c>
      <c r="F2009">
        <v>0.36623509498546503</v>
      </c>
      <c r="G2009">
        <v>0.79232134668597298</v>
      </c>
      <c r="H2009">
        <v>18.604109589040998</v>
      </c>
      <c r="I2009">
        <v>6.3958482462419397</v>
      </c>
    </row>
    <row r="2010" spans="1:9" x14ac:dyDescent="0.25">
      <c r="A2010">
        <v>2008</v>
      </c>
      <c r="B2010">
        <v>75.431495405179604</v>
      </c>
      <c r="C2010">
        <v>209.97493829504401</v>
      </c>
      <c r="D2010">
        <v>14.2915294278167</v>
      </c>
      <c r="E2010">
        <v>10.372872602015599</v>
      </c>
      <c r="F2010">
        <v>0.43010027608427398</v>
      </c>
      <c r="G2010">
        <v>0.95509888815463295</v>
      </c>
      <c r="H2010">
        <v>18.199771689497702</v>
      </c>
      <c r="I2010">
        <v>3.9051094890510898</v>
      </c>
    </row>
    <row r="2011" spans="1:9" x14ac:dyDescent="0.25">
      <c r="A2011">
        <v>2009</v>
      </c>
      <c r="B2011">
        <v>82.187115111321603</v>
      </c>
      <c r="C2011">
        <v>150.04515631030401</v>
      </c>
      <c r="D2011">
        <v>19.2492328469753</v>
      </c>
      <c r="E2011">
        <v>10.946374967859001</v>
      </c>
      <c r="F2011">
        <v>0.47261679545791002</v>
      </c>
      <c r="G2011">
        <v>0.85095445371038003</v>
      </c>
      <c r="H2011">
        <v>15.067819148936101</v>
      </c>
      <c r="I2011">
        <v>9.7570452604611404</v>
      </c>
    </row>
    <row r="2012" spans="1:9" x14ac:dyDescent="0.25">
      <c r="A2012">
        <v>2010</v>
      </c>
      <c r="B2012">
        <v>90.940128296507396</v>
      </c>
      <c r="C2012">
        <v>157.363322319014</v>
      </c>
      <c r="D2012">
        <v>12.955485241598</v>
      </c>
      <c r="E2012">
        <v>4.7717836698403202</v>
      </c>
      <c r="F2012">
        <v>0.51355545841922401</v>
      </c>
      <c r="G2012">
        <v>0.90886338882158901</v>
      </c>
      <c r="H2012">
        <v>11.8177826564215</v>
      </c>
      <c r="I2012">
        <v>2.77324263038548</v>
      </c>
    </row>
    <row r="2013" spans="1:9" x14ac:dyDescent="0.25">
      <c r="A2013">
        <v>2011</v>
      </c>
      <c r="B2013">
        <v>89.074604370761094</v>
      </c>
      <c r="C2013">
        <v>172.604176904176</v>
      </c>
      <c r="D2013">
        <v>13.565260336368</v>
      </c>
      <c r="E2013">
        <v>7.7023135264102596</v>
      </c>
      <c r="F2013">
        <v>0.49346267303952901</v>
      </c>
      <c r="G2013">
        <v>0.92158715918190304</v>
      </c>
      <c r="H2013">
        <v>18.240295748613601</v>
      </c>
      <c r="I2013">
        <v>4.1400848999393496</v>
      </c>
    </row>
    <row r="2014" spans="1:9" x14ac:dyDescent="0.25">
      <c r="A2014">
        <v>2012</v>
      </c>
      <c r="B2014">
        <v>87.3021538461538</v>
      </c>
      <c r="C2014">
        <v>195.23186561465999</v>
      </c>
      <c r="D2014">
        <v>12.9103570220915</v>
      </c>
      <c r="E2014">
        <v>4.7662000987452</v>
      </c>
      <c r="F2014">
        <v>0.48262113562790199</v>
      </c>
      <c r="G2014">
        <v>0.96914114676527596</v>
      </c>
      <c r="H2014">
        <v>16.923076923076898</v>
      </c>
      <c r="I2014">
        <v>2.52482505831389</v>
      </c>
    </row>
    <row r="2015" spans="1:9" x14ac:dyDescent="0.25">
      <c r="A2015">
        <v>2013</v>
      </c>
      <c r="B2015">
        <v>89.4098494098494</v>
      </c>
      <c r="C2015">
        <v>175.898608008248</v>
      </c>
      <c r="D2015">
        <v>14.894750567995899</v>
      </c>
      <c r="E2015">
        <v>9.2891917740955705</v>
      </c>
      <c r="F2015">
        <v>0.45390727336731501</v>
      </c>
      <c r="G2015">
        <v>0.89834202667796603</v>
      </c>
      <c r="H2015">
        <v>14.1088861076345</v>
      </c>
      <c r="I2015">
        <v>5.3578690524603498</v>
      </c>
    </row>
    <row r="2016" spans="1:9" x14ac:dyDescent="0.25">
      <c r="A2016">
        <v>2014</v>
      </c>
      <c r="B2016">
        <v>97.300479881875205</v>
      </c>
      <c r="C2016">
        <v>175.376177970029</v>
      </c>
      <c r="D2016">
        <v>12.6934991395057</v>
      </c>
      <c r="E2016">
        <v>5.45227749944375</v>
      </c>
      <c r="F2016">
        <v>0.54698942620543001</v>
      </c>
      <c r="G2016">
        <v>0.95877605794925602</v>
      </c>
      <c r="H2016">
        <v>13.0210280373831</v>
      </c>
      <c r="I2016">
        <v>3.15775220040622</v>
      </c>
    </row>
    <row r="2017" spans="1:9" x14ac:dyDescent="0.25">
      <c r="A2017">
        <v>2015</v>
      </c>
      <c r="B2017">
        <v>79.660450997398002</v>
      </c>
      <c r="C2017">
        <v>132.47728092318701</v>
      </c>
      <c r="D2017">
        <v>13.1581074096236</v>
      </c>
      <c r="E2017">
        <v>3.6370602480305601</v>
      </c>
      <c r="F2017">
        <v>0.39342025238682898</v>
      </c>
      <c r="G2017">
        <v>0.95656552940457795</v>
      </c>
      <c r="H2017">
        <v>14.946236559139701</v>
      </c>
      <c r="I2017">
        <v>3.3209876543209802</v>
      </c>
    </row>
    <row r="2018" spans="1:9" x14ac:dyDescent="0.25">
      <c r="A2018">
        <v>2016</v>
      </c>
      <c r="B2018">
        <v>98.128619528619495</v>
      </c>
      <c r="C2018">
        <v>179.120650700406</v>
      </c>
      <c r="D2018">
        <v>12.9289806710328</v>
      </c>
      <c r="E2018">
        <v>7.8535545354659897</v>
      </c>
      <c r="F2018">
        <v>0.49887139209585601</v>
      </c>
      <c r="G2018">
        <v>0.90474605396822405</v>
      </c>
      <c r="H2018">
        <v>10.6850053937432</v>
      </c>
      <c r="I2018">
        <v>4.8418972332015802</v>
      </c>
    </row>
    <row r="2019" spans="1:9" x14ac:dyDescent="0.25">
      <c r="A2019">
        <v>2017</v>
      </c>
      <c r="B2019">
        <v>96.424267100977204</v>
      </c>
      <c r="C2019">
        <v>199.03405017921099</v>
      </c>
      <c r="D2019">
        <v>17.2341121858421</v>
      </c>
      <c r="E2019">
        <v>4.4089256663650103</v>
      </c>
      <c r="F2019">
        <v>0.52236351999123698</v>
      </c>
      <c r="G2019">
        <v>0.95307595499111697</v>
      </c>
      <c r="H2019">
        <v>16.8627819548872</v>
      </c>
      <c r="I2019">
        <v>3.2926235212247699</v>
      </c>
    </row>
    <row r="2020" spans="1:9" x14ac:dyDescent="0.25">
      <c r="A2020">
        <v>2018</v>
      </c>
      <c r="B2020">
        <v>65.272575946733198</v>
      </c>
      <c r="C2020">
        <v>137.57612328258401</v>
      </c>
      <c r="D2020">
        <v>16.706823816293301</v>
      </c>
      <c r="E2020">
        <v>5.5388659750254403</v>
      </c>
      <c r="F2020">
        <v>0.422489831766718</v>
      </c>
      <c r="G2020">
        <v>0.84923817743493601</v>
      </c>
      <c r="H2020">
        <v>16.7526041666666</v>
      </c>
      <c r="I2020">
        <v>3.6376996805111799</v>
      </c>
    </row>
    <row r="2021" spans="1:9" x14ac:dyDescent="0.25">
      <c r="A2021">
        <v>2019</v>
      </c>
      <c r="B2021">
        <v>62.296710526315699</v>
      </c>
      <c r="C2021">
        <v>190.12721965458499</v>
      </c>
      <c r="D2021">
        <v>15.6585940660945</v>
      </c>
      <c r="E2021">
        <v>9.2464889971372095</v>
      </c>
      <c r="F2021">
        <v>0.35752105827708103</v>
      </c>
      <c r="G2021">
        <v>0.907892019081184</v>
      </c>
      <c r="H2021">
        <v>18.706467661691502</v>
      </c>
      <c r="I2021">
        <v>5.6918344519015598</v>
      </c>
    </row>
    <row r="2022" spans="1:9" x14ac:dyDescent="0.25">
      <c r="A2022">
        <v>2020</v>
      </c>
      <c r="B2022">
        <v>76.457438345266496</v>
      </c>
      <c r="C2022">
        <v>168.60726506975499</v>
      </c>
      <c r="D2022">
        <v>16.962825491313101</v>
      </c>
      <c r="E2022">
        <v>8.6663770366164794</v>
      </c>
      <c r="F2022">
        <v>0.42474165723088803</v>
      </c>
      <c r="G2022">
        <v>0.913989387674359</v>
      </c>
      <c r="H2022">
        <v>17.5818540433925</v>
      </c>
      <c r="I2022">
        <v>4.72059738643435</v>
      </c>
    </row>
    <row r="2023" spans="1:9" x14ac:dyDescent="0.25">
      <c r="A2023">
        <v>2021</v>
      </c>
      <c r="B2023">
        <v>88.288767123287599</v>
      </c>
      <c r="C2023">
        <v>169.41457033608299</v>
      </c>
      <c r="D2023">
        <v>13.305490054984899</v>
      </c>
      <c r="E2023">
        <v>5.9431123703275803</v>
      </c>
      <c r="F2023">
        <v>0.48174522841608602</v>
      </c>
      <c r="G2023">
        <v>0.91249914103051799</v>
      </c>
      <c r="H2023">
        <v>12.745426829268199</v>
      </c>
      <c r="I2023">
        <v>4.1440501043841298</v>
      </c>
    </row>
    <row r="2024" spans="1:9" x14ac:dyDescent="0.25">
      <c r="A2024">
        <v>2022</v>
      </c>
      <c r="B2024">
        <v>74.232749178532302</v>
      </c>
      <c r="C2024">
        <v>138.746716518071</v>
      </c>
      <c r="D2024">
        <v>15.5609968511215</v>
      </c>
      <c r="E2024">
        <v>6.2301497643136399</v>
      </c>
      <c r="F2024">
        <v>0.377804449655325</v>
      </c>
      <c r="G2024">
        <v>0.89328441803152603</v>
      </c>
      <c r="H2024">
        <v>13.906300484652601</v>
      </c>
      <c r="I2024">
        <v>3.0846055979643698</v>
      </c>
    </row>
    <row r="2025" spans="1:9" x14ac:dyDescent="0.25">
      <c r="A2025">
        <v>2023</v>
      </c>
      <c r="B2025">
        <v>57.5074349442379</v>
      </c>
      <c r="C2025">
        <v>148.646468544963</v>
      </c>
      <c r="D2025">
        <v>15.9753413372935</v>
      </c>
      <c r="E2025">
        <v>8.8333812413826198</v>
      </c>
      <c r="F2025">
        <v>0.34772508018593301</v>
      </c>
      <c r="G2025">
        <v>0.91838282377677205</v>
      </c>
      <c r="H2025">
        <v>19.288590604026801</v>
      </c>
      <c r="I2025">
        <v>3.1531440162271802</v>
      </c>
    </row>
    <row r="2026" spans="1:9" x14ac:dyDescent="0.25">
      <c r="A2026">
        <v>2024</v>
      </c>
      <c r="B2026">
        <v>64.313809523809496</v>
      </c>
      <c r="C2026">
        <v>201.013745704467</v>
      </c>
      <c r="D2026">
        <v>17.526553997045099</v>
      </c>
      <c r="E2026">
        <v>12.825164250647999</v>
      </c>
      <c r="F2026">
        <v>0.38404969787932702</v>
      </c>
      <c r="G2026">
        <v>0.91439082505117197</v>
      </c>
      <c r="H2026">
        <v>18.758426966292099</v>
      </c>
      <c r="I2026">
        <v>6.09043112513144</v>
      </c>
    </row>
    <row r="2027" spans="1:9" x14ac:dyDescent="0.25">
      <c r="A2027">
        <v>2025</v>
      </c>
      <c r="B2027">
        <v>65.348352106800107</v>
      </c>
      <c r="C2027">
        <v>165.771964461994</v>
      </c>
      <c r="D2027">
        <v>16.1240514073979</v>
      </c>
      <c r="E2027">
        <v>5.6417091082793496</v>
      </c>
      <c r="F2027">
        <v>0.37206163119483099</v>
      </c>
      <c r="G2027">
        <v>0.92843571991949203</v>
      </c>
      <c r="H2027">
        <v>17.228868660598099</v>
      </c>
      <c r="I2027">
        <v>3.6191507798960099</v>
      </c>
    </row>
    <row r="2028" spans="1:9" x14ac:dyDescent="0.25">
      <c r="A2028">
        <v>2026</v>
      </c>
      <c r="B2028">
        <v>76.442079410560694</v>
      </c>
      <c r="C2028">
        <v>167.565898451566</v>
      </c>
      <c r="D2028">
        <v>15.1470153151728</v>
      </c>
      <c r="E2028">
        <v>6.1725048852671804</v>
      </c>
      <c r="F2028">
        <v>0.43930896829075</v>
      </c>
      <c r="G2028">
        <v>0.93053320101910397</v>
      </c>
      <c r="H2028">
        <v>14.9744572158365</v>
      </c>
      <c r="I2028">
        <v>4.0736093684650703</v>
      </c>
    </row>
    <row r="2029" spans="1:9" x14ac:dyDescent="0.25">
      <c r="A2029">
        <v>2027</v>
      </c>
      <c r="B2029">
        <v>82.328918322295806</v>
      </c>
      <c r="C2029">
        <v>161.07332854061801</v>
      </c>
      <c r="D2029">
        <v>14.790267206997999</v>
      </c>
      <c r="E2029">
        <v>7.7173989282481701</v>
      </c>
      <c r="F2029">
        <v>0.44160272913086401</v>
      </c>
      <c r="G2029">
        <v>0.89567186458580805</v>
      </c>
      <c r="H2029">
        <v>13.026190476190401</v>
      </c>
      <c r="I2029">
        <v>2.68145620022753</v>
      </c>
    </row>
    <row r="2030" spans="1:9" x14ac:dyDescent="0.25">
      <c r="A2030">
        <v>2028</v>
      </c>
      <c r="B2030">
        <v>110.647006255585</v>
      </c>
      <c r="C2030">
        <v>199.10239471511099</v>
      </c>
      <c r="D2030">
        <v>22.0482363279949</v>
      </c>
      <c r="E2030">
        <v>5.7174601152566797</v>
      </c>
      <c r="F2030">
        <v>0.58458070256403705</v>
      </c>
      <c r="G2030">
        <v>0.931442219188645</v>
      </c>
      <c r="H2030">
        <v>19.4213709677419</v>
      </c>
      <c r="I2030">
        <v>3.7675213675213599</v>
      </c>
    </row>
    <row r="2031" spans="1:9" x14ac:dyDescent="0.25">
      <c r="A2031">
        <v>2029</v>
      </c>
      <c r="B2031">
        <v>48.043633995441198</v>
      </c>
      <c r="C2031">
        <v>168.89980207817899</v>
      </c>
      <c r="D2031">
        <v>10.440885883305199</v>
      </c>
      <c r="E2031">
        <v>6.3689433073677701</v>
      </c>
      <c r="F2031">
        <v>0.33228984395022299</v>
      </c>
      <c r="G2031">
        <v>0.90971328365496895</v>
      </c>
      <c r="H2031">
        <v>9.0143487858719595</v>
      </c>
      <c r="I2031">
        <v>4.0873961719032099</v>
      </c>
    </row>
    <row r="2032" spans="1:9" x14ac:dyDescent="0.25">
      <c r="A2032">
        <v>2030</v>
      </c>
      <c r="B2032">
        <v>68.864632983794095</v>
      </c>
      <c r="C2032">
        <v>153.833629450643</v>
      </c>
      <c r="D2032">
        <v>13.3490136624917</v>
      </c>
      <c r="E2032">
        <v>5.4446617257580998</v>
      </c>
      <c r="F2032">
        <v>0.46857712610422803</v>
      </c>
      <c r="G2032">
        <v>0.90120502889445198</v>
      </c>
      <c r="H2032">
        <v>10.666216216216201</v>
      </c>
      <c r="I2032">
        <v>3.03690036900369</v>
      </c>
    </row>
    <row r="2033" spans="1:9" x14ac:dyDescent="0.25">
      <c r="A2033">
        <v>2031</v>
      </c>
      <c r="B2033">
        <v>58.172317813765098</v>
      </c>
      <c r="C2033">
        <v>208.46947911014601</v>
      </c>
      <c r="D2033">
        <v>11.169988206375701</v>
      </c>
      <c r="E2033">
        <v>4.8959068689490497</v>
      </c>
      <c r="F2033">
        <v>0.40859931133519201</v>
      </c>
      <c r="G2033">
        <v>0.95621791638979903</v>
      </c>
      <c r="H2033">
        <v>8.1732081911262799</v>
      </c>
      <c r="I2033">
        <v>2.5871635610766002</v>
      </c>
    </row>
    <row r="2034" spans="1:9" x14ac:dyDescent="0.25">
      <c r="A2034">
        <v>2032</v>
      </c>
      <c r="B2034">
        <v>45.367532467532399</v>
      </c>
      <c r="C2034">
        <v>176.01901140684399</v>
      </c>
      <c r="D2034">
        <v>12.840580372432299</v>
      </c>
      <c r="E2034">
        <v>5.9536464731344401</v>
      </c>
      <c r="F2034">
        <v>0.345952398435182</v>
      </c>
      <c r="G2034">
        <v>0.93159434984334699</v>
      </c>
      <c r="H2034">
        <v>7.9834983498349796</v>
      </c>
      <c r="I2034">
        <v>4.4041404140414002</v>
      </c>
    </row>
    <row r="2035" spans="1:9" x14ac:dyDescent="0.25">
      <c r="A2035">
        <v>2033</v>
      </c>
      <c r="B2035">
        <v>51.041521486643397</v>
      </c>
      <c r="C2035">
        <v>183.17523633848199</v>
      </c>
      <c r="D2035">
        <v>11.997689750845799</v>
      </c>
      <c r="E2035">
        <v>5.2577296958577397</v>
      </c>
      <c r="F2035">
        <v>0.32843379986961202</v>
      </c>
      <c r="G2035">
        <v>0.94232648081901405</v>
      </c>
      <c r="H2035">
        <v>8.8695208970438308</v>
      </c>
      <c r="I2035">
        <v>3.4738675958188101</v>
      </c>
    </row>
    <row r="2036" spans="1:9" x14ac:dyDescent="0.25">
      <c r="A2036">
        <v>2034</v>
      </c>
      <c r="B2036">
        <v>79.522376237623703</v>
      </c>
      <c r="C2036">
        <v>193.014777878513</v>
      </c>
      <c r="D2036">
        <v>15.0329010229355</v>
      </c>
      <c r="E2036">
        <v>4.1668791977857298</v>
      </c>
      <c r="F2036">
        <v>0.482377606239631</v>
      </c>
      <c r="G2036">
        <v>0.96624097663248099</v>
      </c>
      <c r="H2036">
        <v>9.7083333333333304</v>
      </c>
      <c r="I2036">
        <v>2.6212624584717599</v>
      </c>
    </row>
    <row r="2037" spans="1:9" x14ac:dyDescent="0.25">
      <c r="A2037">
        <v>2035</v>
      </c>
      <c r="B2037">
        <v>77.967995169082101</v>
      </c>
      <c r="C2037">
        <v>110.052414928649</v>
      </c>
      <c r="D2037">
        <v>22.161298936159302</v>
      </c>
      <c r="E2037">
        <v>7.5827485746518803</v>
      </c>
      <c r="F2037">
        <v>0.46429681700303999</v>
      </c>
      <c r="G2037">
        <v>0.89235497636470995</v>
      </c>
      <c r="H2037">
        <v>8.7041925465838492</v>
      </c>
      <c r="I2037">
        <v>4.7457943925233597</v>
      </c>
    </row>
    <row r="2038" spans="1:9" x14ac:dyDescent="0.25">
      <c r="A2038">
        <v>2036</v>
      </c>
      <c r="B2038">
        <v>66.728285933896998</v>
      </c>
      <c r="C2038">
        <v>154.194218942189</v>
      </c>
      <c r="D2038">
        <v>15.411582362892901</v>
      </c>
      <c r="E2038">
        <v>5.8049299179075602</v>
      </c>
      <c r="F2038">
        <v>0.40640340506307598</v>
      </c>
      <c r="G2038">
        <v>0.93469400835963901</v>
      </c>
      <c r="H2038">
        <v>10.4315151515151</v>
      </c>
      <c r="I2038">
        <v>3.1280690112806901</v>
      </c>
    </row>
    <row r="2039" spans="1:9" x14ac:dyDescent="0.25">
      <c r="A2039">
        <v>2037</v>
      </c>
      <c r="B2039">
        <v>81.411644116441096</v>
      </c>
      <c r="C2039">
        <v>137.798958849776</v>
      </c>
      <c r="D2039">
        <v>15.8277773550574</v>
      </c>
      <c r="E2039">
        <v>11.2881530162988</v>
      </c>
      <c r="F2039">
        <v>0.49128075448345399</v>
      </c>
      <c r="G2039">
        <v>0.89982377096084798</v>
      </c>
      <c r="H2039">
        <v>10.2813641900121</v>
      </c>
      <c r="I2039">
        <v>5.4726027397260202</v>
      </c>
    </row>
    <row r="2040" spans="1:9" x14ac:dyDescent="0.25">
      <c r="A2040">
        <v>2038</v>
      </c>
      <c r="B2040">
        <v>93.020358700920994</v>
      </c>
      <c r="C2040">
        <v>130.032766657526</v>
      </c>
      <c r="D2040">
        <v>13.695535412140201</v>
      </c>
      <c r="E2040">
        <v>3.8290192796502698</v>
      </c>
      <c r="F2040">
        <v>0.524987608551717</v>
      </c>
      <c r="G2040">
        <v>0.95135020483805</v>
      </c>
      <c r="H2040">
        <v>7.7322551662174304</v>
      </c>
      <c r="I2040">
        <v>2.6709189189189102</v>
      </c>
    </row>
    <row r="2041" spans="1:9" x14ac:dyDescent="0.25">
      <c r="A2041">
        <v>2039</v>
      </c>
      <c r="B2041">
        <v>66.108363309352498</v>
      </c>
      <c r="C2041">
        <v>124.348279751833</v>
      </c>
      <c r="D2041">
        <v>17.4448112872115</v>
      </c>
      <c r="E2041">
        <v>5.0837563138903796</v>
      </c>
      <c r="F2041">
        <v>0.39985926599662502</v>
      </c>
      <c r="G2041">
        <v>0.94054675786651498</v>
      </c>
      <c r="H2041">
        <v>9.6472261735419593</v>
      </c>
      <c r="I2041">
        <v>3.8767798466593599</v>
      </c>
    </row>
    <row r="2042" spans="1:9" x14ac:dyDescent="0.25">
      <c r="A2042">
        <v>2040</v>
      </c>
      <c r="B2042">
        <v>92.802784882068707</v>
      </c>
      <c r="C2042">
        <v>166.74243314722301</v>
      </c>
      <c r="D2042">
        <v>20.0491944897975</v>
      </c>
      <c r="E2042">
        <v>8.9078896154136302</v>
      </c>
      <c r="F2042">
        <v>0.54748978011473803</v>
      </c>
      <c r="G2042">
        <v>0.92796873160434901</v>
      </c>
      <c r="H2042">
        <v>8.8690582959641198</v>
      </c>
      <c r="I2042">
        <v>5.0957170668397103</v>
      </c>
    </row>
    <row r="2043" spans="1:9" x14ac:dyDescent="0.25">
      <c r="A2043">
        <v>2041</v>
      </c>
      <c r="B2043">
        <v>44.6161513769217</v>
      </c>
      <c r="C2043">
        <v>152.113487714336</v>
      </c>
      <c r="D2043">
        <v>9.7551013848627797</v>
      </c>
      <c r="E2043">
        <v>10.3709110745083</v>
      </c>
      <c r="F2043">
        <v>0.33349579976976101</v>
      </c>
      <c r="G2043">
        <v>0.86415359298680605</v>
      </c>
      <c r="H2043">
        <v>8.4079634464751898</v>
      </c>
      <c r="I2043">
        <v>4.3568303354399598</v>
      </c>
    </row>
    <row r="2044" spans="1:9" x14ac:dyDescent="0.25">
      <c r="A2044">
        <v>2042</v>
      </c>
      <c r="B2044">
        <v>55.254492269118202</v>
      </c>
      <c r="C2044">
        <v>180.64668974469899</v>
      </c>
      <c r="D2044">
        <v>16.336464513444799</v>
      </c>
      <c r="E2044">
        <v>7.6213966431423597</v>
      </c>
      <c r="F2044">
        <v>0.365764620312308</v>
      </c>
      <c r="G2044">
        <v>0.93246843043854999</v>
      </c>
      <c r="H2044">
        <v>16.760847628657899</v>
      </c>
      <c r="I2044">
        <v>4.07063376874697</v>
      </c>
    </row>
    <row r="2045" spans="1:9" x14ac:dyDescent="0.25">
      <c r="A2045">
        <v>2043</v>
      </c>
      <c r="B2045">
        <v>44.267437658113401</v>
      </c>
      <c r="C2045">
        <v>145.91705386336201</v>
      </c>
      <c r="D2045">
        <v>9.7189098450987697</v>
      </c>
      <c r="E2045">
        <v>5.9174034331360703</v>
      </c>
      <c r="F2045">
        <v>0.30032746795422799</v>
      </c>
      <c r="G2045">
        <v>0.91151801333900295</v>
      </c>
      <c r="H2045">
        <v>5.9841384282624297</v>
      </c>
      <c r="I2045">
        <v>3.3404045387271801</v>
      </c>
    </row>
    <row r="2046" spans="1:9" x14ac:dyDescent="0.25">
      <c r="A2046">
        <v>2044</v>
      </c>
      <c r="B2046">
        <v>47.705455084494503</v>
      </c>
      <c r="C2046">
        <v>176.596768820786</v>
      </c>
      <c r="D2046">
        <v>10.1588461569496</v>
      </c>
      <c r="E2046">
        <v>5.1475364461922197</v>
      </c>
      <c r="F2046">
        <v>0.32816744679277199</v>
      </c>
      <c r="G2046">
        <v>0.95204453260001898</v>
      </c>
      <c r="H2046">
        <v>6.3198573127229398</v>
      </c>
      <c r="I2046">
        <v>3.2661682242990602</v>
      </c>
    </row>
    <row r="2047" spans="1:9" x14ac:dyDescent="0.25">
      <c r="A2047">
        <v>2045</v>
      </c>
      <c r="B2047">
        <v>78.581113225499493</v>
      </c>
      <c r="C2047">
        <v>168.85983954695601</v>
      </c>
      <c r="D2047">
        <v>16.824451393669001</v>
      </c>
      <c r="E2047">
        <v>10.5923515093716</v>
      </c>
      <c r="F2047">
        <v>0.47575619628223598</v>
      </c>
      <c r="G2047">
        <v>0.88476713358571502</v>
      </c>
      <c r="H2047">
        <v>8.7232537577365097</v>
      </c>
      <c r="I2047">
        <v>6.2871485943775101</v>
      </c>
    </row>
    <row r="2048" spans="1:9" x14ac:dyDescent="0.25">
      <c r="A2048">
        <v>2046</v>
      </c>
      <c r="B2048">
        <v>67.180230168516204</v>
      </c>
      <c r="C2048">
        <v>185.42311862936401</v>
      </c>
      <c r="D2048">
        <v>15.373530680026301</v>
      </c>
      <c r="E2048">
        <v>5.64308363190049</v>
      </c>
      <c r="F2048">
        <v>0.43131905587754998</v>
      </c>
      <c r="G2048">
        <v>0.95142068125408297</v>
      </c>
      <c r="H2048">
        <v>6.9801071155317498</v>
      </c>
      <c r="I2048">
        <v>3.66416249304396</v>
      </c>
    </row>
    <row r="2049" spans="1:9" x14ac:dyDescent="0.25">
      <c r="A2049">
        <v>2047</v>
      </c>
      <c r="B2049">
        <v>52.384574749075497</v>
      </c>
      <c r="C2049">
        <v>175.00533401066801</v>
      </c>
      <c r="D2049">
        <v>14.566713199271501</v>
      </c>
      <c r="E2049">
        <v>4.9006095111051504</v>
      </c>
      <c r="F2049">
        <v>0.32845081639169199</v>
      </c>
      <c r="G2049">
        <v>0.93432751970204098</v>
      </c>
      <c r="H2049">
        <v>14.1671826625387</v>
      </c>
      <c r="I2049">
        <v>3.0712894429294799</v>
      </c>
    </row>
    <row r="2050" spans="1:9" x14ac:dyDescent="0.25">
      <c r="A2050">
        <v>2048</v>
      </c>
      <c r="B2050">
        <v>50.997704667176698</v>
      </c>
      <c r="C2050">
        <v>195.45572184089099</v>
      </c>
      <c r="D2050">
        <v>12.7721181934582</v>
      </c>
      <c r="E2050">
        <v>3.8796501413597899</v>
      </c>
      <c r="F2050">
        <v>0.32019666134580899</v>
      </c>
      <c r="G2050">
        <v>0.95794887807800699</v>
      </c>
      <c r="H2050">
        <v>13.4277035236938</v>
      </c>
      <c r="I2050">
        <v>2.9593971085819701</v>
      </c>
    </row>
    <row r="2051" spans="1:9" x14ac:dyDescent="0.25">
      <c r="A2051">
        <v>2049</v>
      </c>
      <c r="B2051">
        <v>46.1598655784925</v>
      </c>
      <c r="C2051">
        <v>168.89707001522001</v>
      </c>
      <c r="D2051">
        <v>12.642196767500099</v>
      </c>
      <c r="E2051">
        <v>7.33949661715784</v>
      </c>
      <c r="F2051">
        <v>0.27565159631987401</v>
      </c>
      <c r="G2051">
        <v>0.90301661258252397</v>
      </c>
      <c r="H2051">
        <v>20.742816091954001</v>
      </c>
      <c r="I2051">
        <v>2.6832339297547998</v>
      </c>
    </row>
    <row r="2052" spans="1:9" x14ac:dyDescent="0.25">
      <c r="A2052">
        <v>2050</v>
      </c>
      <c r="B2052">
        <v>46.774207942882597</v>
      </c>
      <c r="C2052">
        <v>168.219628744716</v>
      </c>
      <c r="D2052">
        <v>13.1100744244319</v>
      </c>
      <c r="E2052">
        <v>5.9107268973826503</v>
      </c>
      <c r="F2052">
        <v>0.27740312654241001</v>
      </c>
      <c r="G2052">
        <v>0.93209102222673101</v>
      </c>
      <c r="H2052">
        <v>19.104827586206799</v>
      </c>
      <c r="I2052">
        <v>4.2620169651272297</v>
      </c>
    </row>
    <row r="2053" spans="1:9" x14ac:dyDescent="0.25">
      <c r="A2053">
        <v>2051</v>
      </c>
      <c r="B2053">
        <v>88.585847194812501</v>
      </c>
      <c r="C2053">
        <v>135.94529863985801</v>
      </c>
      <c r="D2053">
        <v>14.8208987072799</v>
      </c>
      <c r="E2053">
        <v>8.4286738546155</v>
      </c>
      <c r="F2053">
        <v>0.46945693750832901</v>
      </c>
      <c r="G2053">
        <v>0.88767779451472395</v>
      </c>
      <c r="H2053">
        <v>8.1910766246362705</v>
      </c>
      <c r="I2053">
        <v>4.8729055986922702</v>
      </c>
    </row>
    <row r="2054" spans="1:9" x14ac:dyDescent="0.25">
      <c r="A2054">
        <v>2052</v>
      </c>
      <c r="B2054">
        <v>109.654629273914</v>
      </c>
      <c r="C2054">
        <v>201.26260112009899</v>
      </c>
      <c r="D2054">
        <v>14.8895602908197</v>
      </c>
      <c r="E2054">
        <v>3.7417675813070899</v>
      </c>
      <c r="F2054">
        <v>0.57076185461612094</v>
      </c>
      <c r="G2054">
        <v>0.97402211862169197</v>
      </c>
      <c r="H2054">
        <v>7.9916467780429503</v>
      </c>
      <c r="I2054">
        <v>2.3805152979066002</v>
      </c>
    </row>
    <row r="2055" spans="1:9" x14ac:dyDescent="0.25">
      <c r="A2055">
        <v>2053</v>
      </c>
      <c r="B2055">
        <v>78.0620938628158</v>
      </c>
      <c r="C2055">
        <v>156.666666666666</v>
      </c>
      <c r="D2055">
        <v>16.903135802207402</v>
      </c>
      <c r="E2055">
        <v>7.2139085568089101</v>
      </c>
      <c r="F2055">
        <v>0.43294135950125501</v>
      </c>
      <c r="G2055">
        <v>0.90356859270110301</v>
      </c>
      <c r="H2055">
        <v>13.7561247216035</v>
      </c>
      <c r="I2055">
        <v>3.8817966903073202</v>
      </c>
    </row>
    <row r="2056" spans="1:9" x14ac:dyDescent="0.25">
      <c r="A2056">
        <v>2054</v>
      </c>
      <c r="B2056">
        <v>86.287253141831201</v>
      </c>
      <c r="C2056">
        <v>185.41468298109001</v>
      </c>
      <c r="D2056">
        <v>13.7950137673929</v>
      </c>
      <c r="E2056">
        <v>4.64546611384546</v>
      </c>
      <c r="F2056">
        <v>0.484325853921032</v>
      </c>
      <c r="G2056">
        <v>0.94037700572850103</v>
      </c>
      <c r="H2056">
        <v>16.021829521829499</v>
      </c>
      <c r="I2056">
        <v>2.7129103924956799</v>
      </c>
    </row>
    <row r="2057" spans="1:9" x14ac:dyDescent="0.25">
      <c r="A2057">
        <v>2055</v>
      </c>
      <c r="B2057">
        <v>77.016831683168306</v>
      </c>
      <c r="C2057">
        <v>154.15600221279701</v>
      </c>
      <c r="D2057">
        <v>16.5323180007106</v>
      </c>
      <c r="E2057">
        <v>9.9900561119011204</v>
      </c>
      <c r="F2057">
        <v>0.44224202399891899</v>
      </c>
      <c r="G2057">
        <v>0.87076916579225105</v>
      </c>
      <c r="H2057">
        <v>19.636574074074002</v>
      </c>
      <c r="I2057">
        <v>5.5284009546539297</v>
      </c>
    </row>
    <row r="2058" spans="1:9" x14ac:dyDescent="0.25">
      <c r="A2058">
        <v>2056</v>
      </c>
      <c r="B2058">
        <v>62.474445515911199</v>
      </c>
      <c r="C2058">
        <v>191.2447440585</v>
      </c>
      <c r="D2058">
        <v>14.3059704401405</v>
      </c>
      <c r="E2058">
        <v>3.3290340648144499</v>
      </c>
      <c r="F2058">
        <v>0.38156867670364902</v>
      </c>
      <c r="G2058">
        <v>0.95885462057253401</v>
      </c>
      <c r="H2058">
        <v>17.900172117039499</v>
      </c>
      <c r="I2058">
        <v>2.5884986225895301</v>
      </c>
    </row>
    <row r="2059" spans="1:9" x14ac:dyDescent="0.25">
      <c r="A2059">
        <v>2057</v>
      </c>
      <c r="B2059">
        <v>67.397939584424606</v>
      </c>
      <c r="C2059">
        <v>149.80658186957399</v>
      </c>
      <c r="D2059">
        <v>14.2433519283645</v>
      </c>
      <c r="E2059">
        <v>12.3608238711618</v>
      </c>
      <c r="F2059">
        <v>0.42707895776009702</v>
      </c>
      <c r="G2059">
        <v>0.86592360565709503</v>
      </c>
      <c r="H2059">
        <v>11.813885647607901</v>
      </c>
      <c r="I2059">
        <v>8.8246541903986895</v>
      </c>
    </row>
    <row r="2060" spans="1:9" x14ac:dyDescent="0.25">
      <c r="A2060">
        <v>2058</v>
      </c>
      <c r="B2060">
        <v>42.941689209498001</v>
      </c>
      <c r="C2060">
        <v>162.22482837528599</v>
      </c>
      <c r="D2060">
        <v>11.2757428503831</v>
      </c>
      <c r="E2060">
        <v>4.1281421323428402</v>
      </c>
      <c r="F2060">
        <v>0.30102372273482503</v>
      </c>
      <c r="G2060">
        <v>0.948613014673795</v>
      </c>
      <c r="H2060">
        <v>13.7071428571428</v>
      </c>
      <c r="I2060">
        <v>3.0590344827586202</v>
      </c>
    </row>
    <row r="2061" spans="1:9" x14ac:dyDescent="0.25">
      <c r="A2061">
        <v>2059</v>
      </c>
      <c r="B2061">
        <v>76.479049405878598</v>
      </c>
      <c r="C2061">
        <v>148.350718685831</v>
      </c>
      <c r="D2061">
        <v>13.955818970913301</v>
      </c>
      <c r="E2061">
        <v>11.365434218103401</v>
      </c>
      <c r="F2061">
        <v>0.407210267240743</v>
      </c>
      <c r="G2061">
        <v>0.82985694585747705</v>
      </c>
      <c r="H2061">
        <v>13.8734939759036</v>
      </c>
      <c r="I2061">
        <v>4.5734002509410203</v>
      </c>
    </row>
    <row r="2062" spans="1:9" x14ac:dyDescent="0.25">
      <c r="A2062">
        <v>2060</v>
      </c>
      <c r="B2062">
        <v>65.810864881501999</v>
      </c>
      <c r="C2062">
        <v>159.5</v>
      </c>
      <c r="D2062">
        <v>13.2723011795043</v>
      </c>
      <c r="E2062">
        <v>10.9975440668843</v>
      </c>
      <c r="F2062">
        <v>0.427173065229774</v>
      </c>
      <c r="G2062">
        <v>0.89474843623495304</v>
      </c>
      <c r="H2062">
        <v>9.6187500000000004</v>
      </c>
      <c r="I2062">
        <v>7.1062500000000002</v>
      </c>
    </row>
    <row r="2063" spans="1:9" x14ac:dyDescent="0.25">
      <c r="A2063">
        <v>2061</v>
      </c>
      <c r="B2063">
        <v>58.767643238562499</v>
      </c>
      <c r="C2063">
        <v>154.41865079364999</v>
      </c>
      <c r="D2063">
        <v>9.8227170763798508</v>
      </c>
      <c r="E2063">
        <v>4.0020721295130803</v>
      </c>
      <c r="F2063">
        <v>0.39011739297863002</v>
      </c>
      <c r="G2063">
        <v>0.94614431201968796</v>
      </c>
      <c r="H2063">
        <v>7.6468276249298102</v>
      </c>
      <c r="I2063">
        <v>3.3127930341594101</v>
      </c>
    </row>
    <row r="2064" spans="1:9" x14ac:dyDescent="0.25">
      <c r="A2064">
        <v>2062</v>
      </c>
      <c r="B2064">
        <v>64.733052692698493</v>
      </c>
      <c r="C2064">
        <v>163.65463727059901</v>
      </c>
      <c r="D2064">
        <v>10.6052986473419</v>
      </c>
      <c r="E2064">
        <v>2.7442087158931598</v>
      </c>
      <c r="F2064">
        <v>0.41431136152819098</v>
      </c>
      <c r="G2064">
        <v>0.96387688193391796</v>
      </c>
      <c r="H2064">
        <v>8.0269966254218197</v>
      </c>
      <c r="I2064">
        <v>2.4525573192239798</v>
      </c>
    </row>
    <row r="2065" spans="1:9" x14ac:dyDescent="0.25">
      <c r="A2065">
        <v>2063</v>
      </c>
      <c r="B2065">
        <v>57.143636814686097</v>
      </c>
      <c r="C2065">
        <v>175.36902334013101</v>
      </c>
      <c r="D2065">
        <v>10.1529097481622</v>
      </c>
      <c r="E2065">
        <v>4.16642089890893</v>
      </c>
      <c r="F2065">
        <v>0.38670282498937403</v>
      </c>
      <c r="G2065">
        <v>0.941402306482232</v>
      </c>
      <c r="H2065">
        <v>6.8587939698492404</v>
      </c>
      <c r="I2065">
        <v>3.0956040577928001</v>
      </c>
    </row>
    <row r="2066" spans="1:9" x14ac:dyDescent="0.25">
      <c r="A2066">
        <v>2064</v>
      </c>
      <c r="B2066">
        <v>73.859081419624204</v>
      </c>
      <c r="C2066">
        <v>155.996257018091</v>
      </c>
      <c r="D2066">
        <v>10.3398400503517</v>
      </c>
      <c r="E2066">
        <v>16.8317604001261</v>
      </c>
      <c r="F2066">
        <v>0.45080119804368302</v>
      </c>
      <c r="G2066">
        <v>0.79530293212938097</v>
      </c>
      <c r="H2066">
        <v>4.9252042740414801</v>
      </c>
      <c r="I2066">
        <v>4.5955124317768297</v>
      </c>
    </row>
    <row r="2067" spans="1:9" x14ac:dyDescent="0.25">
      <c r="A2067">
        <v>2065</v>
      </c>
      <c r="B2067">
        <v>57.408581043185599</v>
      </c>
      <c r="C2067">
        <v>163.222093323021</v>
      </c>
      <c r="D2067">
        <v>9.8903508642896192</v>
      </c>
      <c r="E2067">
        <v>6.7985631263669104</v>
      </c>
      <c r="F2067">
        <v>0.37302023670808698</v>
      </c>
      <c r="G2067">
        <v>0.90257751130648001</v>
      </c>
      <c r="H2067">
        <v>9.5399087799315794</v>
      </c>
      <c r="I2067">
        <v>5.6661134163208802</v>
      </c>
    </row>
    <row r="2068" spans="1:9" x14ac:dyDescent="0.25">
      <c r="A2068">
        <v>2066</v>
      </c>
      <c r="B2068">
        <v>61.713431590656199</v>
      </c>
      <c r="C2068">
        <v>224.49449204406301</v>
      </c>
      <c r="D2068">
        <v>10.149510682273799</v>
      </c>
      <c r="E2068">
        <v>6.3545675398055002</v>
      </c>
      <c r="F2068">
        <v>0.39523522744443101</v>
      </c>
      <c r="G2068">
        <v>0.96762762794396395</v>
      </c>
      <c r="H2068">
        <v>8.3233601841196698</v>
      </c>
      <c r="I2068">
        <v>2.8981515041681698</v>
      </c>
    </row>
    <row r="2069" spans="1:9" x14ac:dyDescent="0.25">
      <c r="A2069">
        <v>2067</v>
      </c>
      <c r="B2069">
        <v>56.372800760817803</v>
      </c>
      <c r="C2069">
        <v>140.08641975308601</v>
      </c>
      <c r="D2069">
        <v>11.186626844735001</v>
      </c>
      <c r="E2069">
        <v>9.4255388522398498</v>
      </c>
      <c r="F2069">
        <v>0.38044458771977602</v>
      </c>
      <c r="G2069">
        <v>0.90843391908223603</v>
      </c>
      <c r="H2069">
        <v>8.3407407407407401</v>
      </c>
      <c r="I2069">
        <v>4.07613293051359</v>
      </c>
    </row>
    <row r="2070" spans="1:9" x14ac:dyDescent="0.25">
      <c r="A2070">
        <v>2068</v>
      </c>
      <c r="B2070">
        <v>56.004081095313303</v>
      </c>
      <c r="C2070">
        <v>183.18924665856599</v>
      </c>
      <c r="D2070">
        <v>14.106525411101201</v>
      </c>
      <c r="E2070">
        <v>7.4553979427475596</v>
      </c>
      <c r="F2070">
        <v>0.38084022119567401</v>
      </c>
      <c r="G2070">
        <v>0.94586367614170297</v>
      </c>
      <c r="H2070">
        <v>8.5883864337101699</v>
      </c>
      <c r="I2070">
        <v>3.5259175179720001</v>
      </c>
    </row>
    <row r="2071" spans="1:9" x14ac:dyDescent="0.25">
      <c r="A2071">
        <v>2069</v>
      </c>
      <c r="B2071">
        <v>63.278572868373303</v>
      </c>
      <c r="C2071">
        <v>183.02317746934301</v>
      </c>
      <c r="D2071">
        <v>13.665903055727499</v>
      </c>
      <c r="E2071">
        <v>6.7074708248811303</v>
      </c>
      <c r="F2071">
        <v>0.38247463806335702</v>
      </c>
      <c r="G2071">
        <v>0.94351216294333795</v>
      </c>
      <c r="H2071">
        <v>8.6472369417108208</v>
      </c>
      <c r="I2071">
        <v>3.9360165118679</v>
      </c>
    </row>
    <row r="2072" spans="1:9" x14ac:dyDescent="0.25">
      <c r="A2072">
        <v>2070</v>
      </c>
      <c r="B2072">
        <v>62.9389407003343</v>
      </c>
      <c r="C2072">
        <v>182.07527127355701</v>
      </c>
      <c r="D2072">
        <v>13.6260598754314</v>
      </c>
      <c r="E2072">
        <v>3.25598155753306</v>
      </c>
      <c r="F2072">
        <v>0.39477906389471501</v>
      </c>
      <c r="G2072">
        <v>0.96328555728816401</v>
      </c>
      <c r="H2072">
        <v>10.569356872635501</v>
      </c>
      <c r="I2072">
        <v>2.7341127098321301</v>
      </c>
    </row>
    <row r="2073" spans="1:9" x14ac:dyDescent="0.25">
      <c r="A2073">
        <v>2071</v>
      </c>
      <c r="B2073">
        <v>48.917732207478799</v>
      </c>
      <c r="C2073">
        <v>157.949461262185</v>
      </c>
      <c r="D2073">
        <v>9.2584385488345298</v>
      </c>
      <c r="E2073">
        <v>6.1259870853851304</v>
      </c>
      <c r="F2073">
        <v>0.32318186267270299</v>
      </c>
      <c r="G2073">
        <v>0.91686863659483597</v>
      </c>
      <c r="H2073">
        <v>6.04</v>
      </c>
      <c r="I2073">
        <v>3.4048690129663899</v>
      </c>
    </row>
    <row r="2074" spans="1:9" x14ac:dyDescent="0.25">
      <c r="A2074">
        <v>2072</v>
      </c>
      <c r="B2074">
        <v>156.679056632575</v>
      </c>
      <c r="C2074">
        <v>169.311833056675</v>
      </c>
      <c r="D2074">
        <v>10.7275676537239</v>
      </c>
      <c r="E2074">
        <v>5.9253705781272901</v>
      </c>
      <c r="F2074">
        <v>0.94989179939301205</v>
      </c>
      <c r="G2074">
        <v>0.92189791761793505</v>
      </c>
      <c r="H2074">
        <v>4.1380912162162096</v>
      </c>
      <c r="I2074">
        <v>3.2290748898678401</v>
      </c>
    </row>
    <row r="2075" spans="1:9" x14ac:dyDescent="0.25">
      <c r="A2075">
        <v>2073</v>
      </c>
      <c r="B2075">
        <v>42.516397282736001</v>
      </c>
      <c r="C2075">
        <v>146.51145792176999</v>
      </c>
      <c r="D2075">
        <v>9.22487981678651</v>
      </c>
      <c r="E2075">
        <v>5.0364306047022298</v>
      </c>
      <c r="F2075">
        <v>0.29297851775188499</v>
      </c>
      <c r="G2075">
        <v>0.89838401251700195</v>
      </c>
      <c r="H2075">
        <v>6.8294380905022303</v>
      </c>
      <c r="I2075">
        <v>3.0986928104575102</v>
      </c>
    </row>
    <row r="2076" spans="1:9" x14ac:dyDescent="0.25">
      <c r="A2076">
        <v>2074</v>
      </c>
      <c r="B2076">
        <v>42.080495356037098</v>
      </c>
      <c r="C2076">
        <v>167.09668831860199</v>
      </c>
      <c r="D2076">
        <v>10.837752755564299</v>
      </c>
      <c r="E2076">
        <v>5.8909643952761499</v>
      </c>
      <c r="F2076">
        <v>0.292460571043686</v>
      </c>
      <c r="G2076">
        <v>0.93875127382092605</v>
      </c>
      <c r="H2076">
        <v>7.56657963446475</v>
      </c>
      <c r="I2076">
        <v>3.6465909090909001</v>
      </c>
    </row>
    <row r="2077" spans="1:9" x14ac:dyDescent="0.25">
      <c r="A2077">
        <v>2075</v>
      </c>
      <c r="B2077">
        <v>45.336754425107799</v>
      </c>
      <c r="C2077">
        <v>198.61079745942101</v>
      </c>
      <c r="D2077">
        <v>9.9632941391321008</v>
      </c>
      <c r="E2077">
        <v>2.7996103333308202</v>
      </c>
      <c r="F2077">
        <v>0.30228765838253102</v>
      </c>
      <c r="G2077">
        <v>0.97169412183846604</v>
      </c>
      <c r="H2077">
        <v>7.7663834951456296</v>
      </c>
      <c r="I2077">
        <v>2.3572386058981198</v>
      </c>
    </row>
    <row r="2078" spans="1:9" x14ac:dyDescent="0.25">
      <c r="A2078">
        <v>2076</v>
      </c>
      <c r="B2078">
        <v>67.117579416415097</v>
      </c>
      <c r="C2078">
        <v>212.42084095063899</v>
      </c>
      <c r="D2078">
        <v>13.036408255707601</v>
      </c>
      <c r="E2078">
        <v>3.0399300041141601</v>
      </c>
      <c r="F2078">
        <v>0.42369362522402998</v>
      </c>
      <c r="G2078">
        <v>0.97885035053011404</v>
      </c>
      <c r="H2078">
        <v>6.8923512747875302</v>
      </c>
      <c r="I2078">
        <v>2.2001527883880798</v>
      </c>
    </row>
    <row r="2079" spans="1:9" x14ac:dyDescent="0.25">
      <c r="A2079">
        <v>2077</v>
      </c>
      <c r="B2079">
        <v>51.439446366782001</v>
      </c>
      <c r="C2079">
        <v>113.58863831001899</v>
      </c>
      <c r="D2079">
        <v>11.0975247405463</v>
      </c>
      <c r="E2079">
        <v>4.4986193144604902</v>
      </c>
      <c r="F2079">
        <v>0.34240389972662</v>
      </c>
      <c r="G2079">
        <v>0.903538653920266</v>
      </c>
      <c r="H2079">
        <v>7.80591133004926</v>
      </c>
      <c r="I2079">
        <v>3.5236641221373999</v>
      </c>
    </row>
    <row r="2080" spans="1:9" x14ac:dyDescent="0.25">
      <c r="A2080">
        <v>2078</v>
      </c>
      <c r="B2080">
        <v>68.456651972420005</v>
      </c>
      <c r="C2080">
        <v>130.81841109709899</v>
      </c>
      <c r="D2080">
        <v>12.3878722548338</v>
      </c>
      <c r="E2080">
        <v>6.8506542979624996</v>
      </c>
      <c r="F2080">
        <v>0.42557204189807102</v>
      </c>
      <c r="G2080">
        <v>0.892342048790846</v>
      </c>
      <c r="H2080">
        <v>5.3964862298195602</v>
      </c>
      <c r="I2080">
        <v>4.1003764115432801</v>
      </c>
    </row>
    <row r="2081" spans="1:9" x14ac:dyDescent="0.25">
      <c r="A2081">
        <v>2079</v>
      </c>
      <c r="B2081">
        <v>54.696085955487298</v>
      </c>
      <c r="C2081">
        <v>174.71936727155901</v>
      </c>
      <c r="D2081">
        <v>12.663047140573999</v>
      </c>
      <c r="E2081">
        <v>3.1053731804500799</v>
      </c>
      <c r="F2081">
        <v>0.32161325604550001</v>
      </c>
      <c r="G2081">
        <v>0.95399147873119605</v>
      </c>
      <c r="H2081">
        <v>10.6826666666666</v>
      </c>
      <c r="I2081">
        <v>2.44902386117136</v>
      </c>
    </row>
    <row r="2082" spans="1:9" x14ac:dyDescent="0.25">
      <c r="A2082">
        <v>2080</v>
      </c>
      <c r="B2082">
        <v>56.927837837837799</v>
      </c>
      <c r="C2082">
        <v>180.783405394276</v>
      </c>
      <c r="D2082">
        <v>14.2981167981557</v>
      </c>
      <c r="E2082">
        <v>5.3033982539402702</v>
      </c>
      <c r="F2082">
        <v>0.35929627507287298</v>
      </c>
      <c r="G2082">
        <v>0.95232842599726797</v>
      </c>
      <c r="H2082">
        <v>8.7872137404580108</v>
      </c>
      <c r="I2082">
        <v>3.3038042032455399</v>
      </c>
    </row>
    <row r="2083" spans="1:9" x14ac:dyDescent="0.25">
      <c r="A2083">
        <v>2081</v>
      </c>
      <c r="B2083">
        <v>65.219259259259204</v>
      </c>
      <c r="C2083">
        <v>192.32214172115201</v>
      </c>
      <c r="D2083">
        <v>15.129566326536899</v>
      </c>
      <c r="E2083">
        <v>11.2057319386565</v>
      </c>
      <c r="F2083">
        <v>0.39767690425678298</v>
      </c>
      <c r="G2083">
        <v>0.94484772484795398</v>
      </c>
      <c r="H2083">
        <v>7.5162220620043199</v>
      </c>
      <c r="I2083">
        <v>4.0263805838902504</v>
      </c>
    </row>
    <row r="2084" spans="1:9" x14ac:dyDescent="0.25">
      <c r="A2084">
        <v>2082</v>
      </c>
      <c r="B2084">
        <v>59.0756366400608</v>
      </c>
      <c r="C2084">
        <v>175.48572795407401</v>
      </c>
      <c r="D2084">
        <v>12.075587800096301</v>
      </c>
      <c r="E2084">
        <v>6.8164124242221202</v>
      </c>
      <c r="F2084">
        <v>0.38617640254812702</v>
      </c>
      <c r="G2084">
        <v>0.92368787275833897</v>
      </c>
      <c r="H2084">
        <v>15.2823660714285</v>
      </c>
      <c r="I2084">
        <v>4.0385839299920399</v>
      </c>
    </row>
    <row r="2085" spans="1:9" x14ac:dyDescent="0.25">
      <c r="A2085">
        <v>2083</v>
      </c>
      <c r="B2085">
        <v>56.792874607055502</v>
      </c>
      <c r="C2085">
        <v>169.733866804336</v>
      </c>
      <c r="D2085">
        <v>12.669530428239501</v>
      </c>
      <c r="E2085">
        <v>10.7770695867888</v>
      </c>
      <c r="F2085">
        <v>0.37090912399918902</v>
      </c>
      <c r="G2085">
        <v>0.89068224638645699</v>
      </c>
      <c r="H2085">
        <v>10.121281464530799</v>
      </c>
      <c r="I2085">
        <v>4.2127659574468002</v>
      </c>
    </row>
    <row r="2086" spans="1:9" x14ac:dyDescent="0.25">
      <c r="A2086">
        <v>2084</v>
      </c>
      <c r="B2086">
        <v>57.6537558685446</v>
      </c>
      <c r="C2086">
        <v>201.34275710024599</v>
      </c>
      <c r="D2086">
        <v>14.100030715397001</v>
      </c>
      <c r="E2086">
        <v>2.9132419620782199</v>
      </c>
      <c r="F2086">
        <v>0.351042500538849</v>
      </c>
      <c r="G2086">
        <v>0.96855285200262298</v>
      </c>
      <c r="H2086">
        <v>13.7117852975495</v>
      </c>
      <c r="I2086">
        <v>2.3135173389950401</v>
      </c>
    </row>
    <row r="2087" spans="1:9" x14ac:dyDescent="0.25">
      <c r="A2087">
        <v>2085</v>
      </c>
      <c r="B2087">
        <v>51.596095179987799</v>
      </c>
      <c r="C2087">
        <v>198.425255595468</v>
      </c>
      <c r="D2087">
        <v>15.458551619973999</v>
      </c>
      <c r="E2087">
        <v>7.1364262884810898</v>
      </c>
      <c r="F2087">
        <v>0.31708760093398197</v>
      </c>
      <c r="G2087">
        <v>0.923087054928728</v>
      </c>
      <c r="H2087">
        <v>14.2297297297297</v>
      </c>
      <c r="I2087">
        <v>3.0996168582375399</v>
      </c>
    </row>
    <row r="2088" spans="1:9" x14ac:dyDescent="0.25">
      <c r="A2088">
        <v>2086</v>
      </c>
      <c r="B2088">
        <v>115.385269121813</v>
      </c>
      <c r="C2088">
        <v>152.113969758519</v>
      </c>
      <c r="D2088">
        <v>15.1984184407158</v>
      </c>
      <c r="E2088">
        <v>13.8107386879953</v>
      </c>
      <c r="F2088">
        <v>0.58448550162648105</v>
      </c>
      <c r="G2088">
        <v>0.88744891777530599</v>
      </c>
      <c r="H2088">
        <v>8.0251889168765693</v>
      </c>
      <c r="I2088">
        <v>5.20129224652087</v>
      </c>
    </row>
    <row r="2089" spans="1:9" x14ac:dyDescent="0.25">
      <c r="A2089">
        <v>2087</v>
      </c>
      <c r="B2089">
        <v>50.744905660377299</v>
      </c>
      <c r="C2089">
        <v>163.37496522948501</v>
      </c>
      <c r="D2089">
        <v>16.241892679773699</v>
      </c>
      <c r="E2089">
        <v>2.8986214908535199</v>
      </c>
      <c r="F2089">
        <v>0.32807994614048502</v>
      </c>
      <c r="G2089">
        <v>0.96127699042738202</v>
      </c>
      <c r="H2089">
        <v>14.875954198473201</v>
      </c>
      <c r="I2089">
        <v>2.5325150169757098</v>
      </c>
    </row>
    <row r="2090" spans="1:9" x14ac:dyDescent="0.25">
      <c r="A2090">
        <v>2088</v>
      </c>
      <c r="B2090">
        <v>63.895059364228203</v>
      </c>
      <c r="C2090">
        <v>149.89975349219301</v>
      </c>
      <c r="D2090">
        <v>13.3641403583089</v>
      </c>
      <c r="E2090">
        <v>17.762487822516999</v>
      </c>
      <c r="F2090">
        <v>0.44065198428046498</v>
      </c>
      <c r="G2090">
        <v>0.80296808316522095</v>
      </c>
      <c r="H2090">
        <v>8.9324324324324298</v>
      </c>
      <c r="I2090">
        <v>6.9057649667405698</v>
      </c>
    </row>
    <row r="2091" spans="1:9" x14ac:dyDescent="0.25">
      <c r="A2091">
        <v>2089</v>
      </c>
      <c r="B2091">
        <v>61.991535671100301</v>
      </c>
      <c r="C2091">
        <v>183.56980719267</v>
      </c>
      <c r="D2091">
        <v>12.2925645488589</v>
      </c>
      <c r="E2091">
        <v>5.1545327005083603</v>
      </c>
      <c r="F2091">
        <v>0.40476835612287598</v>
      </c>
      <c r="G2091">
        <v>0.945351350305359</v>
      </c>
      <c r="H2091">
        <v>9.0398406374501992</v>
      </c>
      <c r="I2091">
        <v>2.9760314341846699</v>
      </c>
    </row>
    <row r="2092" spans="1:9" x14ac:dyDescent="0.25">
      <c r="A2092">
        <v>2090</v>
      </c>
      <c r="B2092">
        <v>51.162108600871903</v>
      </c>
      <c r="C2092">
        <v>163.296404275996</v>
      </c>
      <c r="D2092">
        <v>13.6276673176631</v>
      </c>
      <c r="E2092">
        <v>7.2539655517025796</v>
      </c>
      <c r="F2092">
        <v>0.32308270954460699</v>
      </c>
      <c r="G2092">
        <v>0.85832934567528796</v>
      </c>
      <c r="H2092">
        <v>14.407268170426001</v>
      </c>
      <c r="I2092">
        <v>4.9715654952076598</v>
      </c>
    </row>
    <row r="2093" spans="1:9" x14ac:dyDescent="0.25">
      <c r="A2093">
        <v>2091</v>
      </c>
      <c r="B2093">
        <v>38.546542165159003</v>
      </c>
      <c r="C2093">
        <v>178.933256236576</v>
      </c>
      <c r="D2093">
        <v>15.408922022280599</v>
      </c>
      <c r="E2093">
        <v>7.1029231669230199</v>
      </c>
      <c r="F2093">
        <v>0.27253858784671198</v>
      </c>
      <c r="G2093">
        <v>0.94336812519959801</v>
      </c>
      <c r="H2093">
        <v>15.217111315547299</v>
      </c>
      <c r="I2093">
        <v>3.3572671888598702</v>
      </c>
    </row>
    <row r="2094" spans="1:9" x14ac:dyDescent="0.25">
      <c r="A2094">
        <v>2092</v>
      </c>
      <c r="B2094">
        <v>51.562132851332997</v>
      </c>
      <c r="C2094">
        <v>175.65354691075501</v>
      </c>
      <c r="D2094">
        <v>14.700822831607599</v>
      </c>
      <c r="E2094">
        <v>17.526113044516499</v>
      </c>
      <c r="F2094">
        <v>0.32273447668518201</v>
      </c>
      <c r="G2094">
        <v>0.84954758871328895</v>
      </c>
      <c r="H2094">
        <v>14.525658807212199</v>
      </c>
      <c r="I2094">
        <v>8.4373024236037892</v>
      </c>
    </row>
    <row r="2095" spans="1:9" x14ac:dyDescent="0.25">
      <c r="A2095">
        <v>2093</v>
      </c>
      <c r="B2095">
        <v>70.902439024390205</v>
      </c>
      <c r="C2095">
        <v>168.88439129101499</v>
      </c>
      <c r="D2095">
        <v>14.2623059552743</v>
      </c>
      <c r="E2095">
        <v>10.079983954124</v>
      </c>
      <c r="F2095">
        <v>0.42078073011332301</v>
      </c>
      <c r="G2095">
        <v>0.88325651486039403</v>
      </c>
      <c r="H2095">
        <v>9.2946210268948608</v>
      </c>
      <c r="I2095">
        <v>5.3035982008995504</v>
      </c>
    </row>
    <row r="2096" spans="1:9" x14ac:dyDescent="0.25">
      <c r="A2096">
        <v>2094</v>
      </c>
      <c r="B2096">
        <v>58.8783505154639</v>
      </c>
      <c r="C2096">
        <v>146.69067796610099</v>
      </c>
      <c r="D2096">
        <v>14.979974445659201</v>
      </c>
      <c r="E2096">
        <v>7.8656515758164502</v>
      </c>
      <c r="F2096">
        <v>0.340253315621807</v>
      </c>
      <c r="G2096">
        <v>0.90067059697957297</v>
      </c>
      <c r="H2096">
        <v>12.526562500000001</v>
      </c>
      <c r="I2096">
        <v>6.5774125132555596</v>
      </c>
    </row>
    <row r="2097" spans="1:9" x14ac:dyDescent="0.25">
      <c r="A2097">
        <v>2095</v>
      </c>
      <c r="B2097">
        <v>60.7149187592319</v>
      </c>
      <c r="C2097">
        <v>160.80624767571501</v>
      </c>
      <c r="D2097">
        <v>16.326794649173902</v>
      </c>
      <c r="E2097">
        <v>9.8341406180430209</v>
      </c>
      <c r="F2097">
        <v>0.33461579502206301</v>
      </c>
      <c r="G2097">
        <v>0.86782311722743899</v>
      </c>
      <c r="H2097">
        <v>13.111441307578</v>
      </c>
      <c r="I2097">
        <v>5.9755725190839604</v>
      </c>
    </row>
    <row r="2098" spans="1:9" x14ac:dyDescent="0.25">
      <c r="A2098">
        <v>2096</v>
      </c>
      <c r="B2098">
        <v>59.340155945419099</v>
      </c>
      <c r="C2098">
        <v>174.838901753225</v>
      </c>
      <c r="D2098">
        <v>13.400862820809399</v>
      </c>
      <c r="E2098">
        <v>8.5918312979560607</v>
      </c>
      <c r="F2098">
        <v>0.33687781855867199</v>
      </c>
      <c r="G2098">
        <v>0.93485378148661202</v>
      </c>
      <c r="H2098">
        <v>14.368740515933199</v>
      </c>
      <c r="I2098">
        <v>4.0336269015212096</v>
      </c>
    </row>
    <row r="2099" spans="1:9" x14ac:dyDescent="0.25">
      <c r="A2099">
        <v>2097</v>
      </c>
      <c r="B2099">
        <v>53.529156102861201</v>
      </c>
      <c r="C2099">
        <v>187.729964114832</v>
      </c>
      <c r="D2099">
        <v>14.3889407678019</v>
      </c>
      <c r="E2099">
        <v>7.4345058525391901</v>
      </c>
      <c r="F2099">
        <v>0.32885410010421701</v>
      </c>
      <c r="G2099">
        <v>0.93229424753231904</v>
      </c>
      <c r="H2099">
        <v>14.018973214285699</v>
      </c>
      <c r="I2099">
        <v>3.8042918454935601</v>
      </c>
    </row>
    <row r="2100" spans="1:9" x14ac:dyDescent="0.25">
      <c r="A2100">
        <v>2098</v>
      </c>
      <c r="B2100">
        <v>80.106478511866499</v>
      </c>
      <c r="C2100">
        <v>178.953642384105</v>
      </c>
      <c r="D2100">
        <v>14.012967616764801</v>
      </c>
      <c r="E2100">
        <v>17.838053058233101</v>
      </c>
      <c r="F2100">
        <v>0.48429774433606998</v>
      </c>
      <c r="G2100">
        <v>0.86646919581783699</v>
      </c>
      <c r="H2100">
        <v>12.9775641025641</v>
      </c>
      <c r="I2100">
        <v>7.3751072961373296</v>
      </c>
    </row>
    <row r="2101" spans="1:9" x14ac:dyDescent="0.25">
      <c r="A2101">
        <v>2099</v>
      </c>
      <c r="B2101">
        <v>90.836239575435897</v>
      </c>
      <c r="C2101">
        <v>155.62562065541201</v>
      </c>
      <c r="D2101">
        <v>19.500328096388198</v>
      </c>
      <c r="E2101">
        <v>3.7802942497624201</v>
      </c>
      <c r="F2101">
        <v>0.550742124428927</v>
      </c>
      <c r="G2101">
        <v>0.962285895709034</v>
      </c>
      <c r="H2101">
        <v>14.8775137111517</v>
      </c>
      <c r="I2101">
        <v>2.71806415306696</v>
      </c>
    </row>
    <row r="2102" spans="1:9" x14ac:dyDescent="0.25">
      <c r="A2102">
        <v>2100</v>
      </c>
      <c r="B2102">
        <v>67.314207650273204</v>
      </c>
      <c r="C2102">
        <v>133.27040314650901</v>
      </c>
      <c r="D2102">
        <v>17.9574760387883</v>
      </c>
      <c r="E2102">
        <v>3.26973620894743</v>
      </c>
      <c r="F2102">
        <v>0.41792470657370401</v>
      </c>
      <c r="G2102">
        <v>0.96575159756237505</v>
      </c>
      <c r="H2102">
        <v>16.3456375838926</v>
      </c>
      <c r="I2102">
        <v>2.8846015146051198</v>
      </c>
    </row>
    <row r="2103" spans="1:9" x14ac:dyDescent="0.25">
      <c r="A2103">
        <v>2101</v>
      </c>
      <c r="B2103">
        <v>89.645033112582695</v>
      </c>
      <c r="C2103">
        <v>149.235513553842</v>
      </c>
      <c r="D2103">
        <v>14.8645482006963</v>
      </c>
      <c r="E2103">
        <v>6.9163648419769101</v>
      </c>
      <c r="F2103">
        <v>0.509290453933815</v>
      </c>
      <c r="G2103">
        <v>0.88587307635910995</v>
      </c>
      <c r="H2103">
        <v>9.4482306684141495</v>
      </c>
      <c r="I2103">
        <v>4.1125092524056202</v>
      </c>
    </row>
    <row r="2104" spans="1:9" x14ac:dyDescent="0.25">
      <c r="A2104">
        <v>2102</v>
      </c>
      <c r="B2104">
        <v>58.343842364532001</v>
      </c>
      <c r="C2104">
        <v>166.13314997573201</v>
      </c>
      <c r="D2104">
        <v>17.496938479979701</v>
      </c>
      <c r="E2104">
        <v>6.7001005429190696</v>
      </c>
      <c r="F2104">
        <v>0.35985132590473201</v>
      </c>
      <c r="G2104">
        <v>0.91764064521981203</v>
      </c>
      <c r="H2104">
        <v>11.5971631205673</v>
      </c>
      <c r="I2104">
        <v>4.1274038461538396</v>
      </c>
    </row>
    <row r="2105" spans="1:9" x14ac:dyDescent="0.25">
      <c r="A2105">
        <v>2103</v>
      </c>
      <c r="B2105">
        <v>57.699650756693799</v>
      </c>
      <c r="C2105">
        <v>152.19021521187</v>
      </c>
      <c r="D2105">
        <v>19.4678777811794</v>
      </c>
      <c r="E2105">
        <v>4.7875367836937901</v>
      </c>
      <c r="F2105">
        <v>0.390210283469137</v>
      </c>
      <c r="G2105">
        <v>0.92959326458246505</v>
      </c>
      <c r="H2105">
        <v>10.9917218543046</v>
      </c>
      <c r="I2105">
        <v>3.3796944621260301</v>
      </c>
    </row>
    <row r="2106" spans="1:9" x14ac:dyDescent="0.25">
      <c r="A2106">
        <v>2104</v>
      </c>
      <c r="B2106">
        <v>96.790134529147906</v>
      </c>
      <c r="C2106">
        <v>148.89253530598501</v>
      </c>
      <c r="D2106">
        <v>15.4120356986519</v>
      </c>
      <c r="E2106">
        <v>6.2417465149931104</v>
      </c>
      <c r="F2106">
        <v>0.54555274510746699</v>
      </c>
      <c r="G2106">
        <v>0.90832522379730196</v>
      </c>
      <c r="H2106">
        <v>9.0423497267759494</v>
      </c>
      <c r="I2106">
        <v>3.3306621678616599</v>
      </c>
    </row>
    <row r="2107" spans="1:9" x14ac:dyDescent="0.25">
      <c r="A2107">
        <v>2105</v>
      </c>
      <c r="B2107">
        <v>45.292307692307602</v>
      </c>
      <c r="C2107">
        <v>80.068457910532999</v>
      </c>
      <c r="D2107">
        <v>13.4447674233186</v>
      </c>
      <c r="E2107">
        <v>7.7938477646501001</v>
      </c>
      <c r="F2107">
        <v>0.31717734212251503</v>
      </c>
      <c r="G2107">
        <v>0.796741459560663</v>
      </c>
      <c r="H2107">
        <v>11.1782477341389</v>
      </c>
      <c r="I2107">
        <v>4.5412972468502097</v>
      </c>
    </row>
    <row r="2108" spans="1:9" x14ac:dyDescent="0.25">
      <c r="A2108">
        <v>2106</v>
      </c>
      <c r="B2108">
        <v>47.370165745856298</v>
      </c>
      <c r="C2108">
        <v>190.38337468982601</v>
      </c>
      <c r="D2108">
        <v>14.1379155775738</v>
      </c>
      <c r="E2108">
        <v>7.1783058309671102</v>
      </c>
      <c r="F2108">
        <v>0.31063093560449201</v>
      </c>
      <c r="G2108">
        <v>0.94930462308467001</v>
      </c>
      <c r="H2108">
        <v>10.3913764510779</v>
      </c>
      <c r="I2108">
        <v>3.5578152237071401</v>
      </c>
    </row>
    <row r="2109" spans="1:9" x14ac:dyDescent="0.25">
      <c r="A2109">
        <v>2107</v>
      </c>
      <c r="B2109">
        <v>51.484836392657598</v>
      </c>
      <c r="C2109">
        <v>172.18826118855401</v>
      </c>
      <c r="D2109">
        <v>12.983197499523</v>
      </c>
      <c r="E2109">
        <v>3.47778740970036</v>
      </c>
      <c r="F2109">
        <v>0.35233262460438403</v>
      </c>
      <c r="G2109">
        <v>0.96054898070683103</v>
      </c>
      <c r="H2109">
        <v>8.8551461245235004</v>
      </c>
      <c r="I2109">
        <v>3.06215277777777</v>
      </c>
    </row>
    <row r="2110" spans="1:9" x14ac:dyDescent="0.25">
      <c r="A2110">
        <v>2108</v>
      </c>
      <c r="B2110">
        <v>65.320485744456093</v>
      </c>
      <c r="C2110">
        <v>166.963144963144</v>
      </c>
      <c r="D2110">
        <v>15.6373646351077</v>
      </c>
      <c r="E2110">
        <v>7.8713823166815597</v>
      </c>
      <c r="F2110">
        <v>0.439011829926226</v>
      </c>
      <c r="G2110">
        <v>0.902133845596785</v>
      </c>
      <c r="H2110">
        <v>10.415797317436599</v>
      </c>
      <c r="I2110">
        <v>3.5745052386495901</v>
      </c>
    </row>
    <row r="2111" spans="1:9" x14ac:dyDescent="0.25">
      <c r="A2111">
        <v>2109</v>
      </c>
      <c r="B2111">
        <v>62.4063037249283</v>
      </c>
      <c r="C2111">
        <v>128.67639763403901</v>
      </c>
      <c r="D2111">
        <v>15.3874680275032</v>
      </c>
      <c r="E2111">
        <v>9.9344461764761203</v>
      </c>
      <c r="F2111">
        <v>0.41561862815938</v>
      </c>
      <c r="G2111">
        <v>0.90090890192988804</v>
      </c>
      <c r="H2111">
        <v>10.9620853080568</v>
      </c>
      <c r="I2111">
        <v>4.6721166593018104</v>
      </c>
    </row>
    <row r="2112" spans="1:9" x14ac:dyDescent="0.25">
      <c r="A2112">
        <v>2110</v>
      </c>
      <c r="B2112">
        <v>63.675239234449698</v>
      </c>
      <c r="C2112">
        <v>186.235351801912</v>
      </c>
      <c r="D2112">
        <v>14.3443771994261</v>
      </c>
      <c r="E2112">
        <v>4.6130766483243599</v>
      </c>
      <c r="F2112">
        <v>0.39465993534503702</v>
      </c>
      <c r="G2112">
        <v>0.95755347435033999</v>
      </c>
      <c r="H2112">
        <v>9.5472370766488392</v>
      </c>
      <c r="I2112">
        <v>2.73493215525402</v>
      </c>
    </row>
    <row r="2113" spans="1:9" x14ac:dyDescent="0.25">
      <c r="A2113">
        <v>2111</v>
      </c>
      <c r="B2113">
        <v>58.352510076951198</v>
      </c>
      <c r="C2113">
        <v>160.332446100612</v>
      </c>
      <c r="D2113">
        <v>13.005690967690899</v>
      </c>
      <c r="E2113">
        <v>6.8941727566468902</v>
      </c>
      <c r="F2113">
        <v>0.35109066585405502</v>
      </c>
      <c r="G2113">
        <v>0.93984769256758505</v>
      </c>
      <c r="H2113">
        <v>9.4927184466019394</v>
      </c>
      <c r="I2113">
        <v>3.5768616171300698</v>
      </c>
    </row>
    <row r="2114" spans="1:9" x14ac:dyDescent="0.25">
      <c r="A2114">
        <v>2112</v>
      </c>
      <c r="B2114">
        <v>52.853068815870998</v>
      </c>
      <c r="C2114">
        <v>217.051910488658</v>
      </c>
      <c r="D2114">
        <v>12.494665378953799</v>
      </c>
      <c r="E2114">
        <v>3.4572679764179801</v>
      </c>
      <c r="F2114">
        <v>0.35432248721417903</v>
      </c>
      <c r="G2114">
        <v>0.97089712606595202</v>
      </c>
      <c r="H2114">
        <v>9.6205821205821191</v>
      </c>
      <c r="I2114">
        <v>2.7321678321678302</v>
      </c>
    </row>
    <row r="2115" spans="1:9" x14ac:dyDescent="0.25">
      <c r="A2115">
        <v>2113</v>
      </c>
      <c r="B2115">
        <v>86.132773109243701</v>
      </c>
      <c r="C2115">
        <v>157.340190028406</v>
      </c>
      <c r="D2115">
        <v>12.413533609718501</v>
      </c>
      <c r="E2115">
        <v>6.8641400662564003</v>
      </c>
      <c r="F2115">
        <v>0.485444457677838</v>
      </c>
      <c r="G2115">
        <v>0.91462974732264102</v>
      </c>
      <c r="H2115">
        <v>7.8539473684210499</v>
      </c>
      <c r="I2115">
        <v>3.4941824862216699</v>
      </c>
    </row>
    <row r="2116" spans="1:9" x14ac:dyDescent="0.25">
      <c r="A2116">
        <v>2114</v>
      </c>
      <c r="B2116">
        <v>59.4229349985807</v>
      </c>
      <c r="C2116">
        <v>189.19614867890701</v>
      </c>
      <c r="D2116">
        <v>14.817537488261699</v>
      </c>
      <c r="E2116">
        <v>3.3845614344086599</v>
      </c>
      <c r="F2116">
        <v>0.35739461076571699</v>
      </c>
      <c r="G2116">
        <v>0.96606767300450602</v>
      </c>
      <c r="H2116">
        <v>9.2235849056603705</v>
      </c>
      <c r="I2116">
        <v>2.4689488033929101</v>
      </c>
    </row>
    <row r="2117" spans="1:9" x14ac:dyDescent="0.25">
      <c r="A2117">
        <v>2115</v>
      </c>
      <c r="B2117">
        <v>60.384684415195899</v>
      </c>
      <c r="C2117">
        <v>186.90375939849599</v>
      </c>
      <c r="D2117">
        <v>11.4590571070332</v>
      </c>
      <c r="E2117">
        <v>4.6170611905571501</v>
      </c>
      <c r="F2117">
        <v>0.35332966969824497</v>
      </c>
      <c r="G2117">
        <v>0.95067439482453597</v>
      </c>
      <c r="H2117">
        <v>9.46823770491803</v>
      </c>
      <c r="I2117">
        <v>3.0315848843767599</v>
      </c>
    </row>
    <row r="2118" spans="1:9" x14ac:dyDescent="0.25">
      <c r="A2118">
        <v>2116</v>
      </c>
      <c r="B2118">
        <v>66.1606557377049</v>
      </c>
      <c r="C2118">
        <v>107.659939455095</v>
      </c>
      <c r="D2118">
        <v>12.9053038449147</v>
      </c>
      <c r="E2118">
        <v>6.7324462185102902</v>
      </c>
      <c r="F2118">
        <v>0.381270767768009</v>
      </c>
      <c r="G2118">
        <v>0.85997122585565</v>
      </c>
      <c r="H2118">
        <v>9.1469194312796205</v>
      </c>
      <c r="I2118">
        <v>4.5797262301146802</v>
      </c>
    </row>
    <row r="2119" spans="1:9" x14ac:dyDescent="0.25">
      <c r="A2119">
        <v>2117</v>
      </c>
      <c r="B2119">
        <v>71.783642083187701</v>
      </c>
      <c r="C2119">
        <v>145.981465222905</v>
      </c>
      <c r="D2119">
        <v>12.8236645875179</v>
      </c>
      <c r="E2119">
        <v>3.22487403542703</v>
      </c>
      <c r="F2119">
        <v>0.42812852827327502</v>
      </c>
      <c r="G2119">
        <v>0.95367433361859799</v>
      </c>
      <c r="H2119">
        <v>9.6831797235023007</v>
      </c>
      <c r="I2119">
        <v>2.7883526557023401</v>
      </c>
    </row>
    <row r="2120" spans="1:9" x14ac:dyDescent="0.25">
      <c r="A2120">
        <v>2118</v>
      </c>
      <c r="B2120">
        <v>86.461501559126802</v>
      </c>
      <c r="C2120">
        <v>168.31607530774801</v>
      </c>
      <c r="D2120">
        <v>17.011080095228898</v>
      </c>
      <c r="E2120">
        <v>11.589669709446101</v>
      </c>
      <c r="F2120">
        <v>0.56216168613378903</v>
      </c>
      <c r="G2120">
        <v>0.90461131000323902</v>
      </c>
      <c r="H2120">
        <v>6.3314960629921204</v>
      </c>
      <c r="I2120">
        <v>5.7378917378917302</v>
      </c>
    </row>
    <row r="2121" spans="1:9" x14ac:dyDescent="0.25">
      <c r="A2121">
        <v>2119</v>
      </c>
      <c r="B2121">
        <v>70.746859535591895</v>
      </c>
      <c r="C2121">
        <v>150.67966695880801</v>
      </c>
      <c r="D2121">
        <v>11.742618891709</v>
      </c>
      <c r="E2121">
        <v>19.544695138063101</v>
      </c>
      <c r="F2121">
        <v>0.45688114008008801</v>
      </c>
      <c r="G2121">
        <v>0.85153226874099996</v>
      </c>
      <c r="H2121">
        <v>7.92426187419768</v>
      </c>
      <c r="I2121">
        <v>9.8616600790513793</v>
      </c>
    </row>
    <row r="2122" spans="1:9" x14ac:dyDescent="0.25">
      <c r="A2122">
        <v>2120</v>
      </c>
      <c r="B2122">
        <v>65.349031920460405</v>
      </c>
      <c r="C2122">
        <v>183.46548051622599</v>
      </c>
      <c r="D2122">
        <v>14.781226791705899</v>
      </c>
      <c r="E2122">
        <v>4.0614522090179896</v>
      </c>
      <c r="F2122">
        <v>0.36883835657362701</v>
      </c>
      <c r="G2122">
        <v>0.95293202318139203</v>
      </c>
      <c r="H2122">
        <v>9.1364902506963794</v>
      </c>
      <c r="I2122">
        <v>2.7708585247883901</v>
      </c>
    </row>
    <row r="2123" spans="1:9" x14ac:dyDescent="0.25">
      <c r="A2123">
        <v>2121</v>
      </c>
      <c r="B2123">
        <v>62.0456129236617</v>
      </c>
      <c r="C2123">
        <v>188.06780012440299</v>
      </c>
      <c r="D2123">
        <v>14.979041759408</v>
      </c>
      <c r="E2123">
        <v>5.3917028999736303</v>
      </c>
      <c r="F2123">
        <v>0.35949032196709502</v>
      </c>
      <c r="G2123">
        <v>0.92374505871885004</v>
      </c>
      <c r="H2123">
        <v>11.4446854663774</v>
      </c>
      <c r="I2123">
        <v>2.8563701923076898</v>
      </c>
    </row>
    <row r="2124" spans="1:9" x14ac:dyDescent="0.25">
      <c r="A2124">
        <v>2122</v>
      </c>
      <c r="B2124">
        <v>65.301971326164804</v>
      </c>
      <c r="C2124">
        <v>199.173533990659</v>
      </c>
      <c r="D2124">
        <v>16.110465692694799</v>
      </c>
      <c r="E2124">
        <v>3.7363257160645</v>
      </c>
      <c r="F2124">
        <v>0.38119873266250498</v>
      </c>
      <c r="G2124">
        <v>0.95304067178962204</v>
      </c>
      <c r="H2124">
        <v>11.329702970296999</v>
      </c>
      <c r="I2124">
        <v>2.5511950427854799</v>
      </c>
    </row>
    <row r="2125" spans="1:9" x14ac:dyDescent="0.25">
      <c r="A2125">
        <v>2123</v>
      </c>
      <c r="B2125">
        <v>61.933223992502299</v>
      </c>
      <c r="C2125">
        <v>208.04148121773099</v>
      </c>
      <c r="D2125">
        <v>15.455532010807</v>
      </c>
      <c r="E2125">
        <v>3.5867472834774499</v>
      </c>
      <c r="F2125">
        <v>0.37677875209275902</v>
      </c>
      <c r="G2125">
        <v>0.96051791576538903</v>
      </c>
      <c r="H2125">
        <v>8.8474137931034402</v>
      </c>
      <c r="I2125">
        <v>2.6406810035842199</v>
      </c>
    </row>
    <row r="2126" spans="1:9" x14ac:dyDescent="0.25">
      <c r="A2126">
        <v>2124</v>
      </c>
      <c r="B2126">
        <v>50.880283687943198</v>
      </c>
      <c r="C2126">
        <v>120.610038610038</v>
      </c>
      <c r="D2126">
        <v>13.2107572728038</v>
      </c>
      <c r="E2126">
        <v>23.097837393931499</v>
      </c>
      <c r="F2126">
        <v>0.30945320994864101</v>
      </c>
      <c r="G2126">
        <v>0.65242673845628996</v>
      </c>
      <c r="H2126">
        <v>10.828379674017199</v>
      </c>
      <c r="I2126">
        <v>14.596412556053799</v>
      </c>
    </row>
    <row r="2127" spans="1:9" x14ac:dyDescent="0.25">
      <c r="A2127">
        <v>2125</v>
      </c>
      <c r="B2127">
        <v>59.069295900178197</v>
      </c>
      <c r="C2127">
        <v>143.76847367598799</v>
      </c>
      <c r="D2127">
        <v>13.299372823851799</v>
      </c>
      <c r="E2127">
        <v>7.4925039661748203</v>
      </c>
      <c r="F2127">
        <v>0.36198143968108598</v>
      </c>
      <c r="G2127">
        <v>0.89339208205066101</v>
      </c>
      <c r="H2127">
        <v>9.5701754385964897</v>
      </c>
      <c r="I2127">
        <v>3.9341692789968601</v>
      </c>
    </row>
    <row r="2128" spans="1:9" x14ac:dyDescent="0.25">
      <c r="A2128">
        <v>2126</v>
      </c>
      <c r="B2128">
        <v>86.448436938555503</v>
      </c>
      <c r="C2128">
        <v>185.174319648368</v>
      </c>
      <c r="D2128">
        <v>16.972874204146901</v>
      </c>
      <c r="E2128">
        <v>5.5073560405954201</v>
      </c>
      <c r="F2128">
        <v>0.47286529532382199</v>
      </c>
      <c r="G2128">
        <v>0.93987876307542795</v>
      </c>
      <c r="H2128">
        <v>8.9607843137254903</v>
      </c>
      <c r="I2128">
        <v>3.20967313313845</v>
      </c>
    </row>
    <row r="2129" spans="1:9" x14ac:dyDescent="0.25">
      <c r="A2129">
        <v>2127</v>
      </c>
      <c r="B2129">
        <v>72.102891728312002</v>
      </c>
      <c r="C2129">
        <v>168.82949650972799</v>
      </c>
      <c r="D2129">
        <v>16.627920256449801</v>
      </c>
      <c r="E2129">
        <v>6.1333062628666797</v>
      </c>
      <c r="F2129">
        <v>0.39549440318314399</v>
      </c>
      <c r="G2129">
        <v>0.92860931994074802</v>
      </c>
      <c r="H2129">
        <v>10.116178067318099</v>
      </c>
      <c r="I2129">
        <v>3.9969289827255201</v>
      </c>
    </row>
    <row r="2130" spans="1:9" x14ac:dyDescent="0.25">
      <c r="A2130">
        <v>2128</v>
      </c>
      <c r="B2130">
        <v>91.624504724169398</v>
      </c>
      <c r="C2130">
        <v>142.89732031054299</v>
      </c>
      <c r="D2130">
        <v>14.5107070351171</v>
      </c>
      <c r="E2130">
        <v>3.9939818654230299</v>
      </c>
      <c r="F2130">
        <v>0.47883026699821002</v>
      </c>
      <c r="G2130">
        <v>0.94847381650759099</v>
      </c>
      <c r="H2130">
        <v>9.2365145228215706</v>
      </c>
      <c r="I2130">
        <v>2.90822607722439</v>
      </c>
    </row>
    <row r="2131" spans="1:9" x14ac:dyDescent="0.25">
      <c r="A2131">
        <v>2129</v>
      </c>
      <c r="B2131">
        <v>92.179914529914498</v>
      </c>
      <c r="C2131">
        <v>116.107112970711</v>
      </c>
      <c r="D2131">
        <v>16.554484712465602</v>
      </c>
      <c r="E2131">
        <v>4.2170825022794096</v>
      </c>
      <c r="F2131">
        <v>0.46241737744170103</v>
      </c>
      <c r="G2131">
        <v>0.94590144983095503</v>
      </c>
      <c r="H2131">
        <v>9.1560773480662991</v>
      </c>
      <c r="I2131">
        <v>3.0773606370875899</v>
      </c>
    </row>
    <row r="2132" spans="1:9" x14ac:dyDescent="0.25">
      <c r="A2132">
        <v>2130</v>
      </c>
      <c r="B2132">
        <v>71.018903591682403</v>
      </c>
      <c r="C2132">
        <v>187.561304039688</v>
      </c>
      <c r="D2132">
        <v>14.840857806191501</v>
      </c>
      <c r="E2132">
        <v>4.6589912311233803</v>
      </c>
      <c r="F2132">
        <v>0.43807106385434602</v>
      </c>
      <c r="G2132">
        <v>0.95960294701190796</v>
      </c>
      <c r="H2132">
        <v>16.831643002028301</v>
      </c>
      <c r="I2132">
        <v>2.91117554032683</v>
      </c>
    </row>
    <row r="2133" spans="1:9" x14ac:dyDescent="0.25">
      <c r="A2133">
        <v>2131</v>
      </c>
      <c r="B2133">
        <v>76.118200836819994</v>
      </c>
      <c r="C2133">
        <v>170.460910723029</v>
      </c>
      <c r="D2133">
        <v>16.417272110227501</v>
      </c>
      <c r="E2133">
        <v>6.0959413345061</v>
      </c>
      <c r="F2133">
        <v>0.46692440070679803</v>
      </c>
      <c r="G2133">
        <v>0.92290638134053304</v>
      </c>
      <c r="H2133">
        <v>17.629290617848898</v>
      </c>
      <c r="I2133">
        <v>3.9517078916372199</v>
      </c>
    </row>
    <row r="2134" spans="1:9" x14ac:dyDescent="0.25">
      <c r="A2134">
        <v>2132</v>
      </c>
      <c r="B2134">
        <v>81.031569173630402</v>
      </c>
      <c r="C2134">
        <v>155.569295101553</v>
      </c>
      <c r="D2134">
        <v>17.965662250536901</v>
      </c>
      <c r="E2134">
        <v>2.4332337136389199</v>
      </c>
      <c r="F2134">
        <v>0.50786989794230897</v>
      </c>
      <c r="G2134">
        <v>0.97095611586167896</v>
      </c>
      <c r="H2134">
        <v>11.3588761174968</v>
      </c>
      <c r="I2134">
        <v>2.4912008281573499</v>
      </c>
    </row>
    <row r="2135" spans="1:9" x14ac:dyDescent="0.25">
      <c r="A2135">
        <v>2133</v>
      </c>
      <c r="B2135">
        <v>91.281524926686203</v>
      </c>
      <c r="C2135">
        <v>168.62334510150001</v>
      </c>
      <c r="D2135">
        <v>19.935046550210402</v>
      </c>
      <c r="E2135">
        <v>7.5941581418583004</v>
      </c>
      <c r="F2135">
        <v>0.55334905484735197</v>
      </c>
      <c r="G2135">
        <v>0.91604263642291694</v>
      </c>
      <c r="H2135">
        <v>14.8983957219251</v>
      </c>
      <c r="I2135">
        <v>3.4328358208955199</v>
      </c>
    </row>
    <row r="2136" spans="1:9" x14ac:dyDescent="0.25">
      <c r="A2136">
        <v>2134</v>
      </c>
      <c r="B2136">
        <v>90.668664850136196</v>
      </c>
      <c r="C2136">
        <v>186.577054486603</v>
      </c>
      <c r="D2136">
        <v>19.714481713338198</v>
      </c>
      <c r="E2136">
        <v>4.2047752918435997</v>
      </c>
      <c r="F2136">
        <v>0.55474953458600595</v>
      </c>
      <c r="G2136">
        <v>0.94802134416067196</v>
      </c>
      <c r="H2136">
        <v>13.043600562587899</v>
      </c>
      <c r="I2136">
        <v>2.6787947697555401</v>
      </c>
    </row>
    <row r="2137" spans="1:9" x14ac:dyDescent="0.25">
      <c r="A2137">
        <v>2135</v>
      </c>
      <c r="B2137">
        <v>88.4016666666666</v>
      </c>
      <c r="C2137">
        <v>199.58776250972201</v>
      </c>
      <c r="D2137">
        <v>22.577909496280199</v>
      </c>
      <c r="E2137">
        <v>8.53057370182424</v>
      </c>
      <c r="F2137">
        <v>0.48002711627060102</v>
      </c>
      <c r="G2137">
        <v>0.933834445904416</v>
      </c>
      <c r="H2137">
        <v>14.819148936170199</v>
      </c>
      <c r="I2137">
        <v>3.9787111622554598</v>
      </c>
    </row>
    <row r="2138" spans="1:9" x14ac:dyDescent="0.25">
      <c r="A2138">
        <v>2136</v>
      </c>
      <c r="B2138">
        <v>81.889626055488506</v>
      </c>
      <c r="C2138">
        <v>145.89321692410999</v>
      </c>
      <c r="D2138">
        <v>19.398972800087201</v>
      </c>
      <c r="E2138">
        <v>11.1229776722544</v>
      </c>
      <c r="F2138">
        <v>0.48819404024231799</v>
      </c>
      <c r="G2138">
        <v>0.773979878572291</v>
      </c>
      <c r="H2138">
        <v>13.442307692307599</v>
      </c>
      <c r="I2138">
        <v>7.48319327731092</v>
      </c>
    </row>
    <row r="2139" spans="1:9" x14ac:dyDescent="0.25">
      <c r="A2139">
        <v>2137</v>
      </c>
      <c r="B2139">
        <v>76.538198403648806</v>
      </c>
      <c r="C2139">
        <v>137.00766831297099</v>
      </c>
      <c r="D2139">
        <v>18.884754318523999</v>
      </c>
      <c r="E2139">
        <v>2.7750922388118999</v>
      </c>
      <c r="F2139">
        <v>0.44796139945900898</v>
      </c>
      <c r="G2139">
        <v>0.958584719697544</v>
      </c>
      <c r="H2139">
        <v>15.901869158878499</v>
      </c>
      <c r="I2139">
        <v>2.4643140364789802</v>
      </c>
    </row>
    <row r="2140" spans="1:9" x14ac:dyDescent="0.25">
      <c r="A2140">
        <v>2138</v>
      </c>
      <c r="B2140">
        <v>87.516324981017405</v>
      </c>
      <c r="C2140">
        <v>170.40378741600401</v>
      </c>
      <c r="D2140">
        <v>17.223637300596401</v>
      </c>
      <c r="E2140">
        <v>5.9943261972946402</v>
      </c>
      <c r="F2140">
        <v>0.50100450340664904</v>
      </c>
      <c r="G2140">
        <v>0.95577159908934095</v>
      </c>
      <c r="H2140">
        <v>13.404805914972201</v>
      </c>
      <c r="I2140">
        <v>2.9723983588213301</v>
      </c>
    </row>
    <row r="2141" spans="1:9" x14ac:dyDescent="0.25">
      <c r="A2141">
        <v>2139</v>
      </c>
      <c r="B2141">
        <v>46.1805771020788</v>
      </c>
      <c r="C2141">
        <v>160.35190903986501</v>
      </c>
      <c r="D2141">
        <v>14.9366113737976</v>
      </c>
      <c r="E2141">
        <v>7.3191345837587702</v>
      </c>
      <c r="F2141">
        <v>0.27206302364277901</v>
      </c>
      <c r="G2141">
        <v>0.89977002812690998</v>
      </c>
      <c r="H2141">
        <v>15.8784067085953</v>
      </c>
      <c r="I2141">
        <v>5.129362792187</v>
      </c>
    </row>
    <row r="2142" spans="1:9" x14ac:dyDescent="0.25">
      <c r="A2142">
        <v>2140</v>
      </c>
      <c r="B2142">
        <v>45.684269662921302</v>
      </c>
      <c r="C2142">
        <v>171.784417375316</v>
      </c>
      <c r="D2142">
        <v>14.0492824310054</v>
      </c>
      <c r="E2142">
        <v>9.0107291125623394</v>
      </c>
      <c r="F2142">
        <v>0.27235984890583798</v>
      </c>
      <c r="G2142">
        <v>0.901559799471773</v>
      </c>
      <c r="H2142">
        <v>16.4038647342995</v>
      </c>
      <c r="I2142">
        <v>4.7945886250690197</v>
      </c>
    </row>
    <row r="2143" spans="1:9" x14ac:dyDescent="0.25">
      <c r="A2143">
        <v>2141</v>
      </c>
      <c r="B2143">
        <v>52.274920466595901</v>
      </c>
      <c r="C2143">
        <v>174.41662296801201</v>
      </c>
      <c r="D2143">
        <v>11.3135668175299</v>
      </c>
      <c r="E2143">
        <v>11.8224607600367</v>
      </c>
      <c r="F2143">
        <v>0.30792680158362801</v>
      </c>
      <c r="G2143">
        <v>0.89886530272572696</v>
      </c>
      <c r="H2143">
        <v>13.338834951456301</v>
      </c>
      <c r="I2143">
        <v>4.49716446124763</v>
      </c>
    </row>
    <row r="2144" spans="1:9" x14ac:dyDescent="0.25">
      <c r="A2144">
        <v>2142</v>
      </c>
      <c r="B2144">
        <v>63.868635131063499</v>
      </c>
      <c r="C2144">
        <v>205.74459498414501</v>
      </c>
      <c r="D2144">
        <v>17.292136792571601</v>
      </c>
      <c r="E2144">
        <v>4.9162695512310002</v>
      </c>
      <c r="F2144">
        <v>0.351969382966005</v>
      </c>
      <c r="G2144">
        <v>0.95198883911599197</v>
      </c>
      <c r="H2144">
        <v>13.5869120654396</v>
      </c>
      <c r="I2144">
        <v>2.6676082862523498</v>
      </c>
    </row>
    <row r="2145" spans="1:9" x14ac:dyDescent="0.25">
      <c r="A2145">
        <v>2143</v>
      </c>
      <c r="B2145">
        <v>84.6240025534631</v>
      </c>
      <c r="C2145">
        <v>116.632552954292</v>
      </c>
      <c r="D2145">
        <v>16.966509838941501</v>
      </c>
      <c r="E2145">
        <v>5.7524256387024399</v>
      </c>
      <c r="F2145">
        <v>0.4536753264176</v>
      </c>
      <c r="G2145">
        <v>0.92401370027768504</v>
      </c>
      <c r="H2145">
        <v>11.1313240043057</v>
      </c>
      <c r="I2145">
        <v>4.3818574514038797</v>
      </c>
    </row>
    <row r="2146" spans="1:9" x14ac:dyDescent="0.25">
      <c r="A2146">
        <v>2144</v>
      </c>
      <c r="B2146">
        <v>55.602567394094898</v>
      </c>
      <c r="C2146">
        <v>162.64644714038101</v>
      </c>
      <c r="D2146">
        <v>15.6072690868941</v>
      </c>
      <c r="E2146">
        <v>6.7056037530272397</v>
      </c>
      <c r="F2146">
        <v>0.31570923945025903</v>
      </c>
      <c r="G2146">
        <v>0.91724469380319296</v>
      </c>
      <c r="H2146">
        <v>14.5106761565836</v>
      </c>
      <c r="I2146">
        <v>3.4512244078683199</v>
      </c>
    </row>
    <row r="2147" spans="1:9" x14ac:dyDescent="0.25">
      <c r="A2147">
        <v>2145</v>
      </c>
      <c r="B2147">
        <v>49.135734072022103</v>
      </c>
      <c r="C2147">
        <v>169.647412536443</v>
      </c>
      <c r="D2147">
        <v>14.424495270071599</v>
      </c>
      <c r="E2147">
        <v>6.1574154619386796</v>
      </c>
      <c r="F2147">
        <v>0.278142857613358</v>
      </c>
      <c r="G2147">
        <v>0.93667103055165002</v>
      </c>
      <c r="H2147">
        <v>16.845070422535201</v>
      </c>
      <c r="I2147">
        <v>3.6036712557363302</v>
      </c>
    </row>
    <row r="2148" spans="1:9" x14ac:dyDescent="0.25">
      <c r="A2148">
        <v>2146</v>
      </c>
      <c r="B2148">
        <v>85.371138052405101</v>
      </c>
      <c r="C2148">
        <v>137.95163772257601</v>
      </c>
      <c r="D2148">
        <v>16.289049107917599</v>
      </c>
      <c r="E2148">
        <v>5.5094666685491998</v>
      </c>
      <c r="F2148">
        <v>0.44981894339404699</v>
      </c>
      <c r="G2148">
        <v>0.95281618751903496</v>
      </c>
      <c r="H2148">
        <v>10.1864406779661</v>
      </c>
      <c r="I2148">
        <v>3.44961664841182</v>
      </c>
    </row>
    <row r="2149" spans="1:9" x14ac:dyDescent="0.25">
      <c r="A2149">
        <v>2147</v>
      </c>
      <c r="B2149">
        <v>65.790432801822305</v>
      </c>
      <c r="C2149">
        <v>182.24599417334301</v>
      </c>
      <c r="D2149">
        <v>15.4919863050548</v>
      </c>
      <c r="E2149">
        <v>7.4705864339012802</v>
      </c>
      <c r="F2149">
        <v>0.39886256402557202</v>
      </c>
      <c r="G2149">
        <v>0.93196510475237904</v>
      </c>
      <c r="H2149">
        <v>12.982387475538101</v>
      </c>
      <c r="I2149">
        <v>4.8675958188153299</v>
      </c>
    </row>
    <row r="2150" spans="1:9" x14ac:dyDescent="0.25">
      <c r="A2150">
        <v>2148</v>
      </c>
      <c r="B2150">
        <v>68.552026744671906</v>
      </c>
      <c r="C2150">
        <v>122.255882352941</v>
      </c>
      <c r="D2150">
        <v>15.259693372342699</v>
      </c>
      <c r="E2150">
        <v>8.5352700239582902</v>
      </c>
      <c r="F2150">
        <v>0.43412419967823002</v>
      </c>
      <c r="G2150">
        <v>0.85664216631808499</v>
      </c>
      <c r="H2150">
        <v>9.8070818070818007</v>
      </c>
      <c r="I2150">
        <v>5.4269592476488997</v>
      </c>
    </row>
    <row r="2151" spans="1:9" x14ac:dyDescent="0.25">
      <c r="A2151">
        <v>2149</v>
      </c>
      <c r="B2151">
        <v>61.833224115334197</v>
      </c>
      <c r="C2151">
        <v>149.65798366657199</v>
      </c>
      <c r="D2151">
        <v>11.919923285214299</v>
      </c>
      <c r="E2151">
        <v>9.2480769867875203</v>
      </c>
      <c r="F2151">
        <v>0.38840011295783</v>
      </c>
      <c r="G2151">
        <v>0.925277609977182</v>
      </c>
      <c r="H2151">
        <v>10.2795918367346</v>
      </c>
      <c r="I2151">
        <v>3.7394816560080701</v>
      </c>
    </row>
    <row r="2152" spans="1:9" x14ac:dyDescent="0.25">
      <c r="A2152">
        <v>2150</v>
      </c>
      <c r="B2152">
        <v>66.009087731562303</v>
      </c>
      <c r="C2152">
        <v>148.45489105764801</v>
      </c>
      <c r="D2152">
        <v>12.4487872778962</v>
      </c>
      <c r="E2152">
        <v>11.234128205631199</v>
      </c>
      <c r="F2152">
        <v>0.414874156588875</v>
      </c>
      <c r="G2152">
        <v>0.84380994983948598</v>
      </c>
      <c r="H2152">
        <v>9.4351554126473705</v>
      </c>
      <c r="I2152">
        <v>3.8511095204008501</v>
      </c>
    </row>
    <row r="2153" spans="1:9" x14ac:dyDescent="0.25">
      <c r="A2153">
        <v>2151</v>
      </c>
      <c r="B2153">
        <v>64.002819880155002</v>
      </c>
      <c r="C2153">
        <v>174.78252501924501</v>
      </c>
      <c r="D2153">
        <v>13.631227204762</v>
      </c>
      <c r="E2153">
        <v>4.3453286322439704</v>
      </c>
      <c r="F2153">
        <v>0.39352214898858501</v>
      </c>
      <c r="G2153">
        <v>0.94117467832933199</v>
      </c>
      <c r="H2153">
        <v>8.5508083140877602</v>
      </c>
      <c r="I2153">
        <v>3.0173829068083</v>
      </c>
    </row>
    <row r="2154" spans="1:9" x14ac:dyDescent="0.25">
      <c r="A2154">
        <v>2152</v>
      </c>
      <c r="B2154">
        <v>67.031961646024698</v>
      </c>
      <c r="C2154">
        <v>140.97547090832899</v>
      </c>
      <c r="D2154">
        <v>13.5983924672769</v>
      </c>
      <c r="E2154">
        <v>4.4693815605976299</v>
      </c>
      <c r="F2154">
        <v>0.40469712380292999</v>
      </c>
      <c r="G2154">
        <v>0.92172572228460603</v>
      </c>
      <c r="H2154">
        <v>8.9802890932982908</v>
      </c>
      <c r="I2154">
        <v>3.41994247363374</v>
      </c>
    </row>
    <row r="2155" spans="1:9" x14ac:dyDescent="0.25">
      <c r="A2155">
        <v>2153</v>
      </c>
      <c r="B2155">
        <v>101.75469272306501</v>
      </c>
      <c r="C2155">
        <v>158.905208884188</v>
      </c>
      <c r="D2155">
        <v>11.865405903433199</v>
      </c>
      <c r="E2155">
        <v>6.1152667921290398</v>
      </c>
      <c r="F2155">
        <v>0.48617278360657701</v>
      </c>
      <c r="G2155">
        <v>0.92496632953548097</v>
      </c>
      <c r="H2155">
        <v>12.7233502538071</v>
      </c>
      <c r="I2155">
        <v>4.9213391399020097</v>
      </c>
    </row>
    <row r="2156" spans="1:9" x14ac:dyDescent="0.25">
      <c r="A2156">
        <v>2154</v>
      </c>
      <c r="B2156">
        <v>59.999002493765502</v>
      </c>
      <c r="C2156">
        <v>151.90706921943999</v>
      </c>
      <c r="D2156">
        <v>18.954651196935799</v>
      </c>
      <c r="E2156">
        <v>7.6888148269369703</v>
      </c>
      <c r="F2156">
        <v>0.39113459554434099</v>
      </c>
      <c r="G2156">
        <v>0.93774266766601599</v>
      </c>
      <c r="H2156">
        <v>9.4666666666666597</v>
      </c>
      <c r="I2156">
        <v>3.87523992322456</v>
      </c>
    </row>
    <row r="2157" spans="1:9" x14ac:dyDescent="0.25">
      <c r="A2157">
        <v>2155</v>
      </c>
      <c r="B2157">
        <v>50.3727436823104</v>
      </c>
      <c r="C2157">
        <v>166.80999489405099</v>
      </c>
      <c r="D2157">
        <v>12.5293898847373</v>
      </c>
      <c r="E2157">
        <v>3.1040931208009002</v>
      </c>
      <c r="F2157">
        <v>0.36331153631597601</v>
      </c>
      <c r="G2157">
        <v>0.95692267948028498</v>
      </c>
      <c r="H2157">
        <v>10.6679894179894</v>
      </c>
      <c r="I2157">
        <v>2.4768620537681798</v>
      </c>
    </row>
    <row r="2158" spans="1:9" x14ac:dyDescent="0.25">
      <c r="A2158">
        <v>2156</v>
      </c>
      <c r="B2158">
        <v>88.758122743682307</v>
      </c>
      <c r="C2158">
        <v>180.840064188285</v>
      </c>
      <c r="D2158">
        <v>16.526512363966599</v>
      </c>
      <c r="E2158">
        <v>16.334317801921902</v>
      </c>
      <c r="F2158">
        <v>0.49746713297245299</v>
      </c>
      <c r="G2158">
        <v>0.881606679671328</v>
      </c>
      <c r="H2158">
        <v>19.0401606425702</v>
      </c>
      <c r="I2158">
        <v>8.9984135378106807</v>
      </c>
    </row>
    <row r="2159" spans="1:9" x14ac:dyDescent="0.25">
      <c r="A2159">
        <v>2157</v>
      </c>
      <c r="B2159">
        <v>84.419148510893393</v>
      </c>
      <c r="C2159">
        <v>172.26689490919901</v>
      </c>
      <c r="D2159">
        <v>13.4920416543134</v>
      </c>
      <c r="E2159">
        <v>8.92453273417388</v>
      </c>
      <c r="F2159">
        <v>0.50823222262893997</v>
      </c>
      <c r="G2159">
        <v>0.90534367528821202</v>
      </c>
      <c r="H2159">
        <v>9.0364912280701706</v>
      </c>
      <c r="I2159">
        <v>4.0829409634190501</v>
      </c>
    </row>
    <row r="2160" spans="1:9" x14ac:dyDescent="0.25">
      <c r="A2160">
        <v>2158</v>
      </c>
      <c r="B2160">
        <v>78.294292237442903</v>
      </c>
      <c r="C2160">
        <v>148.48937977909901</v>
      </c>
      <c r="D2160">
        <v>14.078171007922</v>
      </c>
      <c r="E2160">
        <v>8.9472821148422206</v>
      </c>
      <c r="F2160">
        <v>0.46788903976255802</v>
      </c>
      <c r="G2160">
        <v>0.78908473300909299</v>
      </c>
      <c r="H2160">
        <v>12.750388802488301</v>
      </c>
      <c r="I2160">
        <v>3.13181504485852</v>
      </c>
    </row>
    <row r="2161" spans="1:9" x14ac:dyDescent="0.25">
      <c r="A2161">
        <v>2159</v>
      </c>
      <c r="B2161">
        <v>66.909368269921004</v>
      </c>
      <c r="C2161">
        <v>159.19556840076999</v>
      </c>
      <c r="D2161">
        <v>13.9881964328137</v>
      </c>
      <c r="E2161">
        <v>10.092672689528801</v>
      </c>
      <c r="F2161">
        <v>0.42403101208786398</v>
      </c>
      <c r="G2161">
        <v>0.91135338747519601</v>
      </c>
      <c r="H2161">
        <v>11.8277711561382</v>
      </c>
      <c r="I2161">
        <v>5.6492353231376402</v>
      </c>
    </row>
    <row r="2162" spans="1:9" x14ac:dyDescent="0.25">
      <c r="A2162">
        <v>2160</v>
      </c>
      <c r="B2162">
        <v>63.823617659665601</v>
      </c>
      <c r="C2162">
        <v>137.036959954069</v>
      </c>
      <c r="D2162">
        <v>12.6648735542895</v>
      </c>
      <c r="E2162">
        <v>2.5522242348252799</v>
      </c>
      <c r="F2162">
        <v>0.39902576881716301</v>
      </c>
      <c r="G2162">
        <v>0.96787282349542603</v>
      </c>
      <c r="H2162">
        <v>9.8600732600732606</v>
      </c>
      <c r="I2162">
        <v>2.48329480983399</v>
      </c>
    </row>
    <row r="2163" spans="1:9" x14ac:dyDescent="0.25">
      <c r="A2163">
        <v>2161</v>
      </c>
      <c r="B2163">
        <v>46.601213282247699</v>
      </c>
      <c r="C2163">
        <v>189.97119711971101</v>
      </c>
      <c r="D2163">
        <v>11.124296516416701</v>
      </c>
      <c r="E2163">
        <v>16.6182064903449</v>
      </c>
      <c r="F2163">
        <v>0.29123356270235001</v>
      </c>
      <c r="G2163">
        <v>0.85687613637167703</v>
      </c>
      <c r="H2163">
        <v>16.038379530916799</v>
      </c>
      <c r="I2163">
        <v>5.3883720930232499</v>
      </c>
    </row>
    <row r="2164" spans="1:9" x14ac:dyDescent="0.25">
      <c r="A2164">
        <v>2162</v>
      </c>
      <c r="B2164">
        <v>44.309634714390697</v>
      </c>
      <c r="C2164">
        <v>182.456795391508</v>
      </c>
      <c r="D2164">
        <v>12.284962628352799</v>
      </c>
      <c r="E2164">
        <v>6.9062576341793704</v>
      </c>
      <c r="F2164">
        <v>0.31064373848184701</v>
      </c>
      <c r="G2164">
        <v>0.93257414736576705</v>
      </c>
      <c r="H2164">
        <v>12.239482200647201</v>
      </c>
      <c r="I2164">
        <v>3.5933429811866802</v>
      </c>
    </row>
    <row r="2165" spans="1:9" x14ac:dyDescent="0.25">
      <c r="A2165">
        <v>2163</v>
      </c>
      <c r="B2165">
        <v>83.913984962406005</v>
      </c>
      <c r="C2165">
        <v>155.290332372135</v>
      </c>
      <c r="D2165">
        <v>13.418575383515201</v>
      </c>
      <c r="E2165">
        <v>8.2290734439151194</v>
      </c>
      <c r="F2165">
        <v>0.44653826580010503</v>
      </c>
      <c r="G2165">
        <v>0.92823272726472705</v>
      </c>
      <c r="H2165">
        <v>11.4384384384384</v>
      </c>
      <c r="I2165">
        <v>4.7628128724672196</v>
      </c>
    </row>
    <row r="2166" spans="1:9" x14ac:dyDescent="0.25">
      <c r="A2166">
        <v>2164</v>
      </c>
      <c r="B2166">
        <v>74.023934897079897</v>
      </c>
      <c r="C2166">
        <v>162.366661647342</v>
      </c>
      <c r="D2166">
        <v>20.924592818316</v>
      </c>
      <c r="E2166">
        <v>6.21409643973871</v>
      </c>
      <c r="F2166">
        <v>0.43804620747723899</v>
      </c>
      <c r="G2166">
        <v>0.93780637069448003</v>
      </c>
      <c r="H2166">
        <v>17.808558558558499</v>
      </c>
      <c r="I2166">
        <v>3.9310692669804901</v>
      </c>
    </row>
    <row r="2167" spans="1:9" x14ac:dyDescent="0.25">
      <c r="A2167">
        <v>2165</v>
      </c>
      <c r="B2167">
        <v>60.524914089347</v>
      </c>
      <c r="C2167">
        <v>168.23617245005201</v>
      </c>
      <c r="D2167">
        <v>15.4386959027693</v>
      </c>
      <c r="E2167">
        <v>7.4136569113267203</v>
      </c>
      <c r="F2167">
        <v>0.38297236420749098</v>
      </c>
      <c r="G2167">
        <v>0.92089172676711595</v>
      </c>
      <c r="H2167">
        <v>14.822477650063799</v>
      </c>
      <c r="I2167">
        <v>5.2216704288939004</v>
      </c>
    </row>
    <row r="2168" spans="1:9" x14ac:dyDescent="0.25">
      <c r="A2168">
        <v>2166</v>
      </c>
      <c r="B2168">
        <v>71.957999999999998</v>
      </c>
      <c r="C2168">
        <v>211.19788359788299</v>
      </c>
      <c r="D2168">
        <v>18.922606480080901</v>
      </c>
      <c r="E2168">
        <v>8.5532750475686505</v>
      </c>
      <c r="F2168">
        <v>0.417569846918315</v>
      </c>
      <c r="G2168">
        <v>0.95403208715171794</v>
      </c>
      <c r="H2168">
        <v>13.1015911872705</v>
      </c>
      <c r="I2168">
        <v>3.34313725490196</v>
      </c>
    </row>
    <row r="2169" spans="1:9" x14ac:dyDescent="0.25">
      <c r="A2169">
        <v>2167</v>
      </c>
      <c r="B2169">
        <v>64.535486806187393</v>
      </c>
      <c r="C2169">
        <v>169.84001933301101</v>
      </c>
      <c r="D2169">
        <v>16.689951263280001</v>
      </c>
      <c r="E2169">
        <v>5.7121508649594199</v>
      </c>
      <c r="F2169">
        <v>0.41250075662095598</v>
      </c>
      <c r="G2169">
        <v>0.91958534337432696</v>
      </c>
      <c r="H2169">
        <v>14.473411154344999</v>
      </c>
      <c r="I2169">
        <v>4.9760230179028104</v>
      </c>
    </row>
    <row r="2170" spans="1:9" x14ac:dyDescent="0.25">
      <c r="A2170">
        <v>2168</v>
      </c>
      <c r="B2170">
        <v>60.779121863799197</v>
      </c>
      <c r="C2170">
        <v>150.44369158878499</v>
      </c>
      <c r="D2170">
        <v>17.263690051983499</v>
      </c>
      <c r="E2170">
        <v>2.6754521703998799</v>
      </c>
      <c r="F2170">
        <v>0.360804088720873</v>
      </c>
      <c r="G2170">
        <v>0.97511254415099502</v>
      </c>
      <c r="H2170">
        <v>13.8483660130718</v>
      </c>
      <c r="I2170">
        <v>2.4489380273494299</v>
      </c>
    </row>
    <row r="2171" spans="1:9" x14ac:dyDescent="0.25">
      <c r="A2171">
        <v>2169</v>
      </c>
      <c r="B2171">
        <v>99.730573248407595</v>
      </c>
      <c r="C2171">
        <v>149.684180379087</v>
      </c>
      <c r="D2171">
        <v>17.250755221796499</v>
      </c>
      <c r="E2171">
        <v>7.3926658051534</v>
      </c>
      <c r="F2171">
        <v>0.57989427756197798</v>
      </c>
      <c r="G2171">
        <v>0.91164291498685801</v>
      </c>
      <c r="H2171">
        <v>10.226970560303799</v>
      </c>
      <c r="I2171">
        <v>3.1641656120050601</v>
      </c>
    </row>
    <row r="2172" spans="1:9" x14ac:dyDescent="0.25">
      <c r="A2172">
        <v>2170</v>
      </c>
      <c r="B2172">
        <v>89.7885816235504</v>
      </c>
      <c r="C2172">
        <v>167.382612347753</v>
      </c>
      <c r="D2172">
        <v>17.1500235284898</v>
      </c>
      <c r="E2172">
        <v>4.00655760141127</v>
      </c>
      <c r="F2172">
        <v>0.51834046725207095</v>
      </c>
      <c r="G2172">
        <v>0.95805626330910099</v>
      </c>
      <c r="H2172">
        <v>10.108716026241799</v>
      </c>
      <c r="I2172">
        <v>3.12955974842767</v>
      </c>
    </row>
    <row r="2173" spans="1:9" x14ac:dyDescent="0.25">
      <c r="A2173">
        <v>2171</v>
      </c>
      <c r="B2173">
        <v>68.641567963902901</v>
      </c>
      <c r="C2173">
        <v>171.71706951470799</v>
      </c>
      <c r="D2173">
        <v>16.072974385810301</v>
      </c>
      <c r="E2173">
        <v>4.5305941648369803</v>
      </c>
      <c r="F2173">
        <v>0.38631461804089101</v>
      </c>
      <c r="G2173">
        <v>0.94224339137248403</v>
      </c>
      <c r="H2173">
        <v>13.2675925925925</v>
      </c>
      <c r="I2173">
        <v>3.2882621318954701</v>
      </c>
    </row>
    <row r="2174" spans="1:9" x14ac:dyDescent="0.25">
      <c r="A2174">
        <v>2172</v>
      </c>
      <c r="B2174">
        <v>82.951606505355002</v>
      </c>
      <c r="C2174">
        <v>196.873668417104</v>
      </c>
      <c r="D2174">
        <v>19.015204004622898</v>
      </c>
      <c r="E2174">
        <v>10.276811155848</v>
      </c>
      <c r="F2174">
        <v>0.48573944083255899</v>
      </c>
      <c r="G2174">
        <v>0.91836906461080203</v>
      </c>
      <c r="H2174">
        <v>20.108323831242799</v>
      </c>
      <c r="I2174">
        <v>3.8363407469576098</v>
      </c>
    </row>
    <row r="2175" spans="1:9" x14ac:dyDescent="0.25">
      <c r="A2175">
        <v>2173</v>
      </c>
      <c r="B2175">
        <v>77.133888048411393</v>
      </c>
      <c r="C2175">
        <v>203.07860201685301</v>
      </c>
      <c r="D2175">
        <v>24.663473298387299</v>
      </c>
      <c r="E2175">
        <v>3.1004341200251999</v>
      </c>
      <c r="F2175">
        <v>0.42379747848046101</v>
      </c>
      <c r="G2175">
        <v>0.96472629785494901</v>
      </c>
      <c r="H2175">
        <v>20.2777777777777</v>
      </c>
      <c r="I2175">
        <v>2.72604735883424</v>
      </c>
    </row>
    <row r="2176" spans="1:9" x14ac:dyDescent="0.25">
      <c r="A2176">
        <v>2174</v>
      </c>
      <c r="B2176">
        <v>62.291000841042802</v>
      </c>
      <c r="C2176">
        <v>149.696406443618</v>
      </c>
      <c r="D2176">
        <v>19.5336141176018</v>
      </c>
      <c r="E2176">
        <v>19.384299769267901</v>
      </c>
      <c r="F2176">
        <v>0.35954869833723102</v>
      </c>
      <c r="G2176">
        <v>0.84798802697672104</v>
      </c>
      <c r="H2176">
        <v>21.150476190476098</v>
      </c>
      <c r="I2176">
        <v>8.0296251511487302</v>
      </c>
    </row>
    <row r="2177" spans="1:9" x14ac:dyDescent="0.25">
      <c r="A2177">
        <v>2175</v>
      </c>
      <c r="B2177">
        <v>58.658263305322102</v>
      </c>
      <c r="C2177">
        <v>163.13347401740899</v>
      </c>
      <c r="D2177">
        <v>17.562664232638799</v>
      </c>
      <c r="E2177">
        <v>6.3939611064055599</v>
      </c>
      <c r="F2177">
        <v>0.33746630333476302</v>
      </c>
      <c r="G2177">
        <v>0.93498475387028901</v>
      </c>
      <c r="H2177">
        <v>16.082677165354301</v>
      </c>
      <c r="I2177">
        <v>3.6002126528442302</v>
      </c>
    </row>
    <row r="2178" spans="1:9" x14ac:dyDescent="0.25">
      <c r="A2178">
        <v>2176</v>
      </c>
      <c r="B2178">
        <v>59.916589002795902</v>
      </c>
      <c r="C2178">
        <v>171.353199268738</v>
      </c>
      <c r="D2178">
        <v>15.119685134930799</v>
      </c>
      <c r="E2178">
        <v>6.2069374852391297</v>
      </c>
      <c r="F2178">
        <v>0.360840207801713</v>
      </c>
      <c r="G2178">
        <v>0.92608710936796101</v>
      </c>
      <c r="H2178">
        <v>13.8854589764419</v>
      </c>
      <c r="I2178">
        <v>3.2125867195242801</v>
      </c>
    </row>
    <row r="2179" spans="1:9" x14ac:dyDescent="0.25">
      <c r="A2179">
        <v>2177</v>
      </c>
      <c r="B2179">
        <v>101.057738572574</v>
      </c>
      <c r="C2179">
        <v>152.12699439413501</v>
      </c>
      <c r="D2179">
        <v>19.852136707535301</v>
      </c>
      <c r="E2179">
        <v>12.5373456807576</v>
      </c>
      <c r="F2179">
        <v>0.545042560773355</v>
      </c>
      <c r="G2179">
        <v>0.88122301038547701</v>
      </c>
      <c r="H2179">
        <v>12.7399103139013</v>
      </c>
      <c r="I2179">
        <v>7.6287371709058398</v>
      </c>
    </row>
    <row r="2180" spans="1:9" x14ac:dyDescent="0.25">
      <c r="A2180">
        <v>2178</v>
      </c>
      <c r="B2180">
        <v>76.366532797858099</v>
      </c>
      <c r="C2180">
        <v>118.722500596516</v>
      </c>
      <c r="D2180">
        <v>16.3666753907642</v>
      </c>
      <c r="E2180">
        <v>5.5322802350244702</v>
      </c>
      <c r="F2180">
        <v>0.43441108230887499</v>
      </c>
      <c r="G2180">
        <v>0.92060852907604496</v>
      </c>
      <c r="H2180">
        <v>12.9255136986301</v>
      </c>
      <c r="I2180">
        <v>4.0444904293843704</v>
      </c>
    </row>
    <row r="2181" spans="1:9" x14ac:dyDescent="0.25">
      <c r="A2181">
        <v>2179</v>
      </c>
      <c r="B2181">
        <v>74.6413637825667</v>
      </c>
      <c r="C2181">
        <v>192.13831841319899</v>
      </c>
      <c r="D2181">
        <v>13.865399925385599</v>
      </c>
      <c r="E2181">
        <v>7.49364021607495</v>
      </c>
      <c r="F2181">
        <v>0.39660533286008598</v>
      </c>
      <c r="G2181">
        <v>0.929962092101839</v>
      </c>
      <c r="H2181">
        <v>10.912579957356</v>
      </c>
      <c r="I2181">
        <v>5.1451373422420197</v>
      </c>
    </row>
    <row r="2182" spans="1:9" x14ac:dyDescent="0.25">
      <c r="A2182">
        <v>2180</v>
      </c>
      <c r="B2182">
        <v>53.026985180269797</v>
      </c>
      <c r="C2182">
        <v>187.26890668885801</v>
      </c>
      <c r="D2182">
        <v>15.8997961825958</v>
      </c>
      <c r="E2182">
        <v>6.9901766102788701</v>
      </c>
      <c r="F2182">
        <v>0.311145820105247</v>
      </c>
      <c r="G2182">
        <v>0.94853397458678901</v>
      </c>
      <c r="H2182">
        <v>13.722044728434501</v>
      </c>
      <c r="I2182">
        <v>3.02481315396113</v>
      </c>
    </row>
    <row r="2183" spans="1:9" x14ac:dyDescent="0.25">
      <c r="A2183">
        <v>2181</v>
      </c>
      <c r="B2183">
        <v>44.1939277899343</v>
      </c>
      <c r="C2183">
        <v>208.36234718826401</v>
      </c>
      <c r="D2183">
        <v>13.574652829892701</v>
      </c>
      <c r="E2183">
        <v>4.0243250220030999</v>
      </c>
      <c r="F2183">
        <v>0.25947864340569898</v>
      </c>
      <c r="G2183">
        <v>0.95928517460634499</v>
      </c>
      <c r="H2183">
        <v>11.878787878787801</v>
      </c>
      <c r="I2183">
        <v>2.9068085106382902</v>
      </c>
    </row>
    <row r="2184" spans="1:9" x14ac:dyDescent="0.25">
      <c r="A2184">
        <v>2182</v>
      </c>
      <c r="B2184">
        <v>56.215300045808497</v>
      </c>
      <c r="C2184">
        <v>106.70003988831201</v>
      </c>
      <c r="D2184">
        <v>16.062475497017498</v>
      </c>
      <c r="E2184">
        <v>5.8723432831049198</v>
      </c>
      <c r="F2184">
        <v>0.33047643960454198</v>
      </c>
      <c r="G2184">
        <v>0.90289822210390802</v>
      </c>
      <c r="H2184">
        <v>13.028618152085</v>
      </c>
      <c r="I2184">
        <v>3.56177402323125</v>
      </c>
    </row>
    <row r="2185" spans="1:9" x14ac:dyDescent="0.25">
      <c r="A2185">
        <v>2183</v>
      </c>
      <c r="B2185">
        <v>52.958487347170802</v>
      </c>
      <c r="C2185">
        <v>116.506112774451</v>
      </c>
      <c r="D2185">
        <v>15.2819947275421</v>
      </c>
      <c r="E2185">
        <v>6.8414072275774798</v>
      </c>
      <c r="F2185">
        <v>0.30959412319951501</v>
      </c>
      <c r="G2185">
        <v>0.86603794982063598</v>
      </c>
      <c r="H2185">
        <v>12.6573359073359</v>
      </c>
      <c r="I2185">
        <v>3.47853272196748</v>
      </c>
    </row>
    <row r="2186" spans="1:9" x14ac:dyDescent="0.25">
      <c r="A2186">
        <v>2184</v>
      </c>
      <c r="B2186">
        <v>53.372570194384402</v>
      </c>
      <c r="C2186">
        <v>170.33613306982801</v>
      </c>
      <c r="D2186">
        <v>16.587306268566699</v>
      </c>
      <c r="E2186">
        <v>4.4522601698433499</v>
      </c>
      <c r="F2186">
        <v>0.29264869427556101</v>
      </c>
      <c r="G2186">
        <v>0.94640225389286203</v>
      </c>
      <c r="H2186">
        <v>19</v>
      </c>
      <c r="I2186">
        <v>2.73082783138649</v>
      </c>
    </row>
    <row r="2187" spans="1:9" x14ac:dyDescent="0.25">
      <c r="A2187">
        <v>2185</v>
      </c>
      <c r="B2187">
        <v>48.895749799518804</v>
      </c>
      <c r="C2187">
        <v>163.525688189775</v>
      </c>
      <c r="D2187">
        <v>14.7319118965141</v>
      </c>
      <c r="E2187">
        <v>5.0099425203319798</v>
      </c>
      <c r="F2187">
        <v>0.27569259276411601</v>
      </c>
      <c r="G2187">
        <v>0.94259947114506604</v>
      </c>
      <c r="H2187">
        <v>18.875939849624</v>
      </c>
      <c r="I2187">
        <v>3.6432655654383699</v>
      </c>
    </row>
    <row r="2188" spans="1:9" x14ac:dyDescent="0.25">
      <c r="A2188">
        <v>2186</v>
      </c>
      <c r="B2188">
        <v>92.496362433862402</v>
      </c>
      <c r="C2188">
        <v>201.97426669065999</v>
      </c>
      <c r="D2188">
        <v>12.5246576903393</v>
      </c>
      <c r="E2188">
        <v>3.5189228596139599</v>
      </c>
      <c r="F2188">
        <v>0.53968961175308905</v>
      </c>
      <c r="G2188">
        <v>0.94840691259192</v>
      </c>
      <c r="H2188">
        <v>9.6778523489932802</v>
      </c>
      <c r="I2188">
        <v>2.4401966138722</v>
      </c>
    </row>
    <row r="2189" spans="1:9" x14ac:dyDescent="0.25">
      <c r="A2189">
        <v>2187</v>
      </c>
      <c r="B2189">
        <v>74.003267973856197</v>
      </c>
      <c r="C2189">
        <v>174.40861909175101</v>
      </c>
      <c r="D2189">
        <v>17.167734975777599</v>
      </c>
      <c r="E2189">
        <v>4.5688573719593597</v>
      </c>
      <c r="F2189">
        <v>0.44427995594905501</v>
      </c>
      <c r="G2189">
        <v>0.94381925978384795</v>
      </c>
      <c r="H2189">
        <v>11.3306205493387</v>
      </c>
      <c r="I2189">
        <v>3.0604663079682202</v>
      </c>
    </row>
    <row r="2190" spans="1:9" x14ac:dyDescent="0.25">
      <c r="A2190">
        <v>2188</v>
      </c>
      <c r="B2190">
        <v>46.121485684807801</v>
      </c>
      <c r="C2190">
        <v>168.50576450576401</v>
      </c>
      <c r="D2190">
        <v>13.6029380165874</v>
      </c>
      <c r="E2190">
        <v>4.2711130590178996</v>
      </c>
      <c r="F2190">
        <v>0.29059248023767598</v>
      </c>
      <c r="G2190">
        <v>0.93514681251940301</v>
      </c>
      <c r="H2190">
        <v>8.8830409356725095</v>
      </c>
      <c r="I2190">
        <v>2.7970118495620802</v>
      </c>
    </row>
    <row r="2191" spans="1:9" x14ac:dyDescent="0.25">
      <c r="A2191">
        <v>2189</v>
      </c>
      <c r="B2191">
        <v>34.813217326915897</v>
      </c>
      <c r="C2191">
        <v>113.734375</v>
      </c>
      <c r="D2191">
        <v>8.9870174193694101</v>
      </c>
      <c r="E2191">
        <v>11.617319562356901</v>
      </c>
      <c r="F2191">
        <v>0.255812609885815</v>
      </c>
      <c r="G2191">
        <v>0.77018163715119103</v>
      </c>
      <c r="H2191">
        <v>8.5381870092790795</v>
      </c>
      <c r="I2191">
        <v>4.4545454545454497</v>
      </c>
    </row>
    <row r="2192" spans="1:9" x14ac:dyDescent="0.25">
      <c r="A2192">
        <v>2190</v>
      </c>
      <c r="B2192">
        <v>39.252774694783497</v>
      </c>
      <c r="C2192">
        <v>177.93283582089501</v>
      </c>
      <c r="D2192">
        <v>10.666375464655699</v>
      </c>
      <c r="E2192">
        <v>7.0455494874431404</v>
      </c>
      <c r="F2192">
        <v>0.29657111493585397</v>
      </c>
      <c r="G2192">
        <v>0.92608811295137605</v>
      </c>
      <c r="H2192">
        <v>9.4729520865533203</v>
      </c>
      <c r="I2192">
        <v>3.4597606273214998</v>
      </c>
    </row>
    <row r="2193" spans="1:9" x14ac:dyDescent="0.25">
      <c r="A2193">
        <v>2191</v>
      </c>
      <c r="B2193">
        <v>41.855836077570402</v>
      </c>
      <c r="C2193">
        <v>188.99190751444999</v>
      </c>
      <c r="D2193">
        <v>13.5222059838819</v>
      </c>
      <c r="E2193">
        <v>15.9063895749276</v>
      </c>
      <c r="F2193">
        <v>0.28823801580413899</v>
      </c>
      <c r="G2193">
        <v>0.914841356580256</v>
      </c>
      <c r="H2193">
        <v>11.0333704115684</v>
      </c>
      <c r="I2193">
        <v>4.5170380078636896</v>
      </c>
    </row>
    <row r="2194" spans="1:9" x14ac:dyDescent="0.25">
      <c r="A2194">
        <v>2192</v>
      </c>
      <c r="B2194">
        <v>38.538793103448199</v>
      </c>
      <c r="C2194">
        <v>150.97476108796801</v>
      </c>
      <c r="D2194">
        <v>11.6637795639241</v>
      </c>
      <c r="E2194">
        <v>4.6911053173815196</v>
      </c>
      <c r="F2194">
        <v>0.26296121401336398</v>
      </c>
      <c r="G2194">
        <v>0.94575031350670702</v>
      </c>
      <c r="H2194">
        <v>9.6526946107784397</v>
      </c>
      <c r="I2194">
        <v>3.3442982456140302</v>
      </c>
    </row>
    <row r="2195" spans="1:9" x14ac:dyDescent="0.25">
      <c r="A2195">
        <v>2193</v>
      </c>
      <c r="B2195">
        <v>41.895748771629997</v>
      </c>
      <c r="C2195">
        <v>175.66057511421599</v>
      </c>
      <c r="D2195">
        <v>11.2608762057148</v>
      </c>
      <c r="E2195">
        <v>15.5337735433788</v>
      </c>
      <c r="F2195">
        <v>0.28985121321296498</v>
      </c>
      <c r="G2195">
        <v>0.89678069289671902</v>
      </c>
      <c r="H2195">
        <v>9.5934150076569598</v>
      </c>
      <c r="I2195">
        <v>7.3455882352941098</v>
      </c>
    </row>
    <row r="2196" spans="1:9" x14ac:dyDescent="0.25">
      <c r="A2196">
        <v>2194</v>
      </c>
      <c r="B2196">
        <v>117.825160860883</v>
      </c>
      <c r="C2196">
        <v>154.036177105831</v>
      </c>
      <c r="D2196">
        <v>11.4532091064907</v>
      </c>
      <c r="E2196">
        <v>9.0794997729511895</v>
      </c>
      <c r="F2196">
        <v>0.83552513113803795</v>
      </c>
      <c r="G2196">
        <v>0.88124515527804004</v>
      </c>
      <c r="H2196">
        <v>5.4244293645897503</v>
      </c>
      <c r="I2196">
        <v>4.68746952705997</v>
      </c>
    </row>
    <row r="2197" spans="1:9" x14ac:dyDescent="0.25">
      <c r="A2197">
        <v>2195</v>
      </c>
      <c r="B2197">
        <v>43.228061716489798</v>
      </c>
      <c r="C2197">
        <v>165.74116482895101</v>
      </c>
      <c r="D2197">
        <v>9.6417955058209408</v>
      </c>
      <c r="E2197">
        <v>5.0289671619082199</v>
      </c>
      <c r="F2197">
        <v>0.285371447131756</v>
      </c>
      <c r="G2197">
        <v>0.93606213642300795</v>
      </c>
      <c r="H2197">
        <v>7.4200385356454701</v>
      </c>
      <c r="I2197">
        <v>3.2287425149700599</v>
      </c>
    </row>
    <row r="2198" spans="1:9" x14ac:dyDescent="0.25">
      <c r="A2198">
        <v>2196</v>
      </c>
      <c r="B2198">
        <v>77.494130494130403</v>
      </c>
      <c r="C2198">
        <v>170.419507186858</v>
      </c>
      <c r="D2198">
        <v>10.9587570186262</v>
      </c>
      <c r="E2198">
        <v>5.3473197880102603</v>
      </c>
      <c r="F2198">
        <v>0.46894515162606598</v>
      </c>
      <c r="G2198">
        <v>0.92813257590392095</v>
      </c>
      <c r="H2198">
        <v>6.5668604651162701</v>
      </c>
      <c r="I2198">
        <v>3.0117227319062101</v>
      </c>
    </row>
    <row r="2199" spans="1:9" x14ac:dyDescent="0.25">
      <c r="A2199">
        <v>2197</v>
      </c>
      <c r="B2199">
        <v>50.725249858570599</v>
      </c>
      <c r="C2199">
        <v>190.29650312458401</v>
      </c>
      <c r="D2199">
        <v>11.596398755011</v>
      </c>
      <c r="E2199">
        <v>4.1032220344477697</v>
      </c>
      <c r="F2199">
        <v>0.33324494641226998</v>
      </c>
      <c r="G2199">
        <v>0.95534559437024802</v>
      </c>
      <c r="H2199">
        <v>6.9962742175856896</v>
      </c>
      <c r="I2199">
        <v>3.0073603211776501</v>
      </c>
    </row>
    <row r="2200" spans="1:9" x14ac:dyDescent="0.25">
      <c r="A2200">
        <v>2198</v>
      </c>
      <c r="B2200">
        <v>120.569541569541</v>
      </c>
      <c r="C2200">
        <v>210.86319816373299</v>
      </c>
      <c r="D2200">
        <v>16.8606548807163</v>
      </c>
      <c r="E2200">
        <v>11.389398278146</v>
      </c>
      <c r="F2200">
        <v>0.59593110676161298</v>
      </c>
      <c r="G2200">
        <v>0.93228249382649697</v>
      </c>
      <c r="H2200">
        <v>9.4217016029593097</v>
      </c>
      <c r="I2200">
        <v>4.9543643607388601</v>
      </c>
    </row>
    <row r="2201" spans="1:9" x14ac:dyDescent="0.25">
      <c r="A2201">
        <v>2199</v>
      </c>
      <c r="B2201">
        <v>90.5467600700525</v>
      </c>
      <c r="C2201">
        <v>206.363170481721</v>
      </c>
      <c r="D2201">
        <v>23.4619601763623</v>
      </c>
      <c r="E2201">
        <v>6.0566720495946296</v>
      </c>
      <c r="F2201">
        <v>0.45832610101830801</v>
      </c>
      <c r="G2201">
        <v>0.949756191281247</v>
      </c>
      <c r="H2201">
        <v>9.90083632019115</v>
      </c>
      <c r="I2201">
        <v>3.13351375732972</v>
      </c>
    </row>
    <row r="2202" spans="1:9" x14ac:dyDescent="0.25">
      <c r="A2202">
        <v>2200</v>
      </c>
      <c r="B2202">
        <v>48.032505175983403</v>
      </c>
      <c r="C2202">
        <v>167.441921018371</v>
      </c>
      <c r="D2202">
        <v>14.7587914403583</v>
      </c>
      <c r="E2202">
        <v>4.7013041960777704</v>
      </c>
      <c r="F2202">
        <v>0.31171480179734901</v>
      </c>
      <c r="G2202">
        <v>0.93623637420436601</v>
      </c>
      <c r="H2202">
        <v>10.3049535603715</v>
      </c>
      <c r="I2202">
        <v>3.0650535501784999</v>
      </c>
    </row>
    <row r="2203" spans="1:9" x14ac:dyDescent="0.25">
      <c r="A2203">
        <v>2201</v>
      </c>
      <c r="B2203">
        <v>50.136855670103003</v>
      </c>
      <c r="C2203">
        <v>215.245575221238</v>
      </c>
      <c r="D2203">
        <v>15.6960196678061</v>
      </c>
      <c r="E2203">
        <v>6.6327675405271496</v>
      </c>
      <c r="F2203">
        <v>0.296188354759507</v>
      </c>
      <c r="G2203">
        <v>0.959886798222642</v>
      </c>
      <c r="H2203">
        <v>10.700184501844999</v>
      </c>
      <c r="I2203">
        <v>2.7955402010050201</v>
      </c>
    </row>
    <row r="2204" spans="1:9" x14ac:dyDescent="0.25">
      <c r="A2204">
        <v>2202</v>
      </c>
      <c r="B2204">
        <v>59.963175122749497</v>
      </c>
      <c r="C2204">
        <v>158.859624362175</v>
      </c>
      <c r="D2204">
        <v>16.7019541493299</v>
      </c>
      <c r="E2204">
        <v>6.8211124536899002</v>
      </c>
      <c r="F2204">
        <v>0.33658047852421602</v>
      </c>
      <c r="G2204">
        <v>0.93050774060322505</v>
      </c>
      <c r="H2204">
        <v>13.1215083798882</v>
      </c>
      <c r="I2204">
        <v>3.4818344252531199</v>
      </c>
    </row>
    <row r="2205" spans="1:9" x14ac:dyDescent="0.25">
      <c r="A2205">
        <v>2203</v>
      </c>
      <c r="B2205">
        <v>29.0553529996685</v>
      </c>
      <c r="C2205">
        <v>181.85229458642399</v>
      </c>
      <c r="D2205">
        <v>8.88296750622359</v>
      </c>
      <c r="E2205">
        <v>3.4333487410925598</v>
      </c>
      <c r="F2205">
        <v>0.19922090129897599</v>
      </c>
      <c r="G2205">
        <v>0.961944596113536</v>
      </c>
      <c r="H2205">
        <v>9.0162760416666607</v>
      </c>
      <c r="I2205">
        <v>2.8103448275862002</v>
      </c>
    </row>
    <row r="2206" spans="1:9" x14ac:dyDescent="0.25">
      <c r="A2206">
        <v>2204</v>
      </c>
      <c r="B2206">
        <v>29.963685152057199</v>
      </c>
      <c r="C2206">
        <v>197.45173961840601</v>
      </c>
      <c r="D2206">
        <v>9.1989307545976899</v>
      </c>
      <c r="E2206">
        <v>12.3243517575656</v>
      </c>
      <c r="F2206">
        <v>0.202343057497892</v>
      </c>
      <c r="G2206">
        <v>0.89593343773323897</v>
      </c>
      <c r="H2206">
        <v>9.3171080887616302</v>
      </c>
      <c r="I2206">
        <v>5.6527415143603097</v>
      </c>
    </row>
    <row r="2207" spans="1:9" x14ac:dyDescent="0.25">
      <c r="A2207">
        <v>2205</v>
      </c>
      <c r="B2207">
        <v>32.719300333174601</v>
      </c>
      <c r="C2207">
        <v>166.956804985129</v>
      </c>
      <c r="D2207">
        <v>11.101854332495</v>
      </c>
      <c r="E2207">
        <v>7.1452035417140403</v>
      </c>
      <c r="F2207">
        <v>0.23556120696545399</v>
      </c>
      <c r="G2207">
        <v>0.91244954355115904</v>
      </c>
      <c r="H2207">
        <v>7.2845810609816501</v>
      </c>
      <c r="I2207">
        <v>3.3720930232558102</v>
      </c>
    </row>
    <row r="2208" spans="1:9" x14ac:dyDescent="0.25">
      <c r="A2208">
        <v>2206</v>
      </c>
      <c r="B2208">
        <v>41.935196485233099</v>
      </c>
      <c r="C2208">
        <v>163.73136758321201</v>
      </c>
      <c r="D2208">
        <v>12.465870367105399</v>
      </c>
      <c r="E2208">
        <v>10.7968351816024</v>
      </c>
      <c r="F2208">
        <v>0.30569045353195901</v>
      </c>
      <c r="G2208">
        <v>0.92869612791231704</v>
      </c>
      <c r="H2208">
        <v>8.5075720566682893</v>
      </c>
      <c r="I2208">
        <v>3.3509467195068199</v>
      </c>
    </row>
    <row r="2209" spans="1:9" x14ac:dyDescent="0.25">
      <c r="A2209">
        <v>2207</v>
      </c>
      <c r="B2209">
        <v>52.948633302522097</v>
      </c>
      <c r="C2209">
        <v>185.13079299691</v>
      </c>
      <c r="D2209">
        <v>13.334659891089199</v>
      </c>
      <c r="E2209">
        <v>3.7516674952189701</v>
      </c>
      <c r="F2209">
        <v>0.37784658318563602</v>
      </c>
      <c r="G2209">
        <v>0.95033323135633796</v>
      </c>
      <c r="H2209">
        <v>12.8333333333333</v>
      </c>
      <c r="I2209">
        <v>2.86829558998808</v>
      </c>
    </row>
    <row r="2210" spans="1:9" x14ac:dyDescent="0.25">
      <c r="A2210">
        <v>2208</v>
      </c>
      <c r="B2210">
        <v>79.805783931919805</v>
      </c>
      <c r="C2210">
        <v>153.56338769068901</v>
      </c>
      <c r="D2210">
        <v>12.1599097518439</v>
      </c>
      <c r="E2210">
        <v>4.5936174520498403</v>
      </c>
      <c r="F2210">
        <v>0.55749930659888203</v>
      </c>
      <c r="G2210">
        <v>0.95240367110965196</v>
      </c>
      <c r="H2210">
        <v>6.56371814092953</v>
      </c>
      <c r="I2210">
        <v>3.34894259818731</v>
      </c>
    </row>
    <row r="2211" spans="1:9" x14ac:dyDescent="0.25">
      <c r="A2211">
        <v>2209</v>
      </c>
      <c r="B2211">
        <v>74.482841565105801</v>
      </c>
      <c r="C2211">
        <v>167.565898451566</v>
      </c>
      <c r="D2211">
        <v>12.3470836764109</v>
      </c>
      <c r="E2211">
        <v>6.1725048852671804</v>
      </c>
      <c r="F2211">
        <v>0.51012254593375295</v>
      </c>
      <c r="G2211">
        <v>0.93053320101910397</v>
      </c>
      <c r="H2211">
        <v>7.0552268244575904</v>
      </c>
      <c r="I2211">
        <v>4.0736093684650703</v>
      </c>
    </row>
    <row r="2212" spans="1:9" x14ac:dyDescent="0.25">
      <c r="A2212">
        <v>2210</v>
      </c>
      <c r="B2212">
        <v>71.745716388100405</v>
      </c>
      <c r="C2212">
        <v>190.47859922178901</v>
      </c>
      <c r="D2212">
        <v>14.599642906569599</v>
      </c>
      <c r="E2212">
        <v>5.7386006181338098</v>
      </c>
      <c r="F2212">
        <v>0.48474820457721501</v>
      </c>
      <c r="G2212">
        <v>0.94387514979364495</v>
      </c>
      <c r="H2212">
        <v>6.7582508250825004</v>
      </c>
      <c r="I2212">
        <v>2.9225806451612901</v>
      </c>
    </row>
    <row r="2213" spans="1:9" x14ac:dyDescent="0.25">
      <c r="A2213">
        <v>2211</v>
      </c>
      <c r="B2213">
        <v>107.261743215031</v>
      </c>
      <c r="C2213">
        <v>164.93965517241301</v>
      </c>
      <c r="D2213">
        <v>18.344252650678602</v>
      </c>
      <c r="E2213">
        <v>6.8154863623312103</v>
      </c>
      <c r="F2213">
        <v>0.51498336381478205</v>
      </c>
      <c r="G2213">
        <v>0.94360706825586704</v>
      </c>
      <c r="H2213">
        <v>8.1847313854853905</v>
      </c>
      <c r="I2213">
        <v>3.57228060210167</v>
      </c>
    </row>
    <row r="2214" spans="1:9" x14ac:dyDescent="0.25">
      <c r="A2214">
        <v>2212</v>
      </c>
      <c r="B2214">
        <v>102.543457497612</v>
      </c>
      <c r="C2214">
        <v>142.65066250974201</v>
      </c>
      <c r="D2214">
        <v>9.4789318498211994</v>
      </c>
      <c r="E2214">
        <v>7.4977381331766901</v>
      </c>
      <c r="F2214">
        <v>0.51114894337712002</v>
      </c>
      <c r="G2214">
        <v>0.92696100768635803</v>
      </c>
      <c r="H2214">
        <v>5.7569131832797398</v>
      </c>
      <c r="I2214">
        <v>4.2674094707520798</v>
      </c>
    </row>
    <row r="2215" spans="1:9" x14ac:dyDescent="0.25">
      <c r="A2215">
        <v>2213</v>
      </c>
      <c r="B2215">
        <v>98.797473684210502</v>
      </c>
      <c r="C2215">
        <v>134.051685393258</v>
      </c>
      <c r="D2215">
        <v>16.456303669409898</v>
      </c>
      <c r="E2215">
        <v>19.6888613485999</v>
      </c>
      <c r="F2215">
        <v>0.46261469614828898</v>
      </c>
      <c r="G2215">
        <v>0.79096651085196101</v>
      </c>
      <c r="H2215">
        <v>11.517759562841499</v>
      </c>
      <c r="I2215">
        <v>10.823991031390101</v>
      </c>
    </row>
    <row r="2216" spans="1:9" x14ac:dyDescent="0.25">
      <c r="A2216">
        <v>2214</v>
      </c>
      <c r="B2216">
        <v>64.483556638246</v>
      </c>
      <c r="C2216">
        <v>172.58159912376701</v>
      </c>
      <c r="D2216">
        <v>22.9212502399733</v>
      </c>
      <c r="E2216">
        <v>6.1540855032329302</v>
      </c>
      <c r="F2216">
        <v>0.36056497541275701</v>
      </c>
      <c r="G2216">
        <v>0.91556162880037695</v>
      </c>
      <c r="H2216">
        <v>17.845679012345599</v>
      </c>
      <c r="I2216">
        <v>3.6536536536536501</v>
      </c>
    </row>
    <row r="2217" spans="1:9" x14ac:dyDescent="0.25">
      <c r="A2217">
        <v>2215</v>
      </c>
      <c r="B2217">
        <v>38.723069105691003</v>
      </c>
      <c r="C2217">
        <v>178.43466215176201</v>
      </c>
      <c r="D2217">
        <v>13.566646553613401</v>
      </c>
      <c r="E2217">
        <v>3.8138240418628002</v>
      </c>
      <c r="F2217">
        <v>0.22261343593794</v>
      </c>
      <c r="G2217">
        <v>0.95180023660207502</v>
      </c>
      <c r="H2217">
        <v>16.938366718027702</v>
      </c>
      <c r="I2217">
        <v>3.0297823596792601</v>
      </c>
    </row>
    <row r="2218" spans="1:9" x14ac:dyDescent="0.25">
      <c r="A2218">
        <v>2216</v>
      </c>
      <c r="B2218">
        <v>54.287614900822398</v>
      </c>
      <c r="C2218">
        <v>150.66515983209499</v>
      </c>
      <c r="D2218">
        <v>17.718564127134101</v>
      </c>
      <c r="E2218">
        <v>16.0879863077229</v>
      </c>
      <c r="F2218">
        <v>0.34480764662462798</v>
      </c>
      <c r="G2218">
        <v>0.82884700051982096</v>
      </c>
      <c r="H2218">
        <v>9.7337087691069897</v>
      </c>
      <c r="I2218">
        <v>9.1677934849416101</v>
      </c>
    </row>
    <row r="2219" spans="1:9" x14ac:dyDescent="0.25">
      <c r="A2219">
        <v>2217</v>
      </c>
      <c r="B2219">
        <v>64.640165787490503</v>
      </c>
      <c r="C2219">
        <v>203.80477837158099</v>
      </c>
      <c r="D2219">
        <v>16.035833691862099</v>
      </c>
      <c r="E2219">
        <v>10.367739595598801</v>
      </c>
      <c r="F2219">
        <v>0.43279786567244499</v>
      </c>
      <c r="G2219">
        <v>0.91677546792540099</v>
      </c>
      <c r="H2219">
        <v>9.3157205240174594</v>
      </c>
      <c r="I2219">
        <v>5.3505226480836203</v>
      </c>
    </row>
    <row r="2220" spans="1:9" x14ac:dyDescent="0.25">
      <c r="A2220">
        <v>2218</v>
      </c>
      <c r="B2220">
        <v>42.619478890901398</v>
      </c>
      <c r="C2220">
        <v>208.18913857677899</v>
      </c>
      <c r="D2220">
        <v>13.3899396208559</v>
      </c>
      <c r="E2220">
        <v>2.93706943263753</v>
      </c>
      <c r="F2220">
        <v>0.28601970933450799</v>
      </c>
      <c r="G2220">
        <v>0.965303350397412</v>
      </c>
      <c r="H2220">
        <v>8.1109350237717894</v>
      </c>
      <c r="I2220">
        <v>2.5423990132593199</v>
      </c>
    </row>
    <row r="2221" spans="1:9" x14ac:dyDescent="0.25">
      <c r="A2221">
        <v>2219</v>
      </c>
      <c r="B2221">
        <v>45.999827079370498</v>
      </c>
      <c r="C2221">
        <v>210.68603942288101</v>
      </c>
      <c r="D2221">
        <v>14.1949020656286</v>
      </c>
      <c r="E2221">
        <v>4.1671032167845201</v>
      </c>
      <c r="F2221">
        <v>0.28854500618678403</v>
      </c>
      <c r="G2221">
        <v>0.95883720146268503</v>
      </c>
      <c r="H2221">
        <v>10.747328724072901</v>
      </c>
      <c r="I2221">
        <v>2.7099195710455701</v>
      </c>
    </row>
    <row r="2222" spans="1:9" x14ac:dyDescent="0.25">
      <c r="A2222">
        <v>2220</v>
      </c>
      <c r="B2222">
        <v>39.868183459732698</v>
      </c>
      <c r="C2222">
        <v>145.75461238631399</v>
      </c>
      <c r="D2222">
        <v>13.801485400647399</v>
      </c>
      <c r="E2222">
        <v>5.0399170328232303</v>
      </c>
      <c r="F2222">
        <v>0.25572984741941002</v>
      </c>
      <c r="G2222">
        <v>0.87568697517900795</v>
      </c>
      <c r="H2222">
        <v>11.735610373181499</v>
      </c>
      <c r="I2222">
        <v>2.84817945383615</v>
      </c>
    </row>
    <row r="2223" spans="1:9" x14ac:dyDescent="0.25">
      <c r="A2223">
        <v>2221</v>
      </c>
      <c r="B2223">
        <v>44.583012457531098</v>
      </c>
      <c r="C2223">
        <v>218.07160383671601</v>
      </c>
      <c r="D2223">
        <v>12.230018264806001</v>
      </c>
      <c r="E2223">
        <v>3.4799708978688701</v>
      </c>
      <c r="F2223">
        <v>0.281674497644674</v>
      </c>
      <c r="G2223">
        <v>0.96902826702639699</v>
      </c>
      <c r="H2223">
        <v>8.2214386459802498</v>
      </c>
      <c r="I2223">
        <v>2.8840508806262202</v>
      </c>
    </row>
    <row r="2224" spans="1:9" x14ac:dyDescent="0.25">
      <c r="A2224">
        <v>2222</v>
      </c>
      <c r="B2224">
        <v>42.082923832923797</v>
      </c>
      <c r="C2224">
        <v>148.046496398166</v>
      </c>
      <c r="D2224">
        <v>14.520562221950501</v>
      </c>
      <c r="E2224">
        <v>7.5888407179137998</v>
      </c>
      <c r="F2224">
        <v>0.26700542683697398</v>
      </c>
      <c r="G2224">
        <v>0.90832700644429099</v>
      </c>
      <c r="H2224">
        <v>7.8179591836734597</v>
      </c>
      <c r="I2224">
        <v>3.3324348607367398</v>
      </c>
    </row>
    <row r="2225" spans="1:9" x14ac:dyDescent="0.25">
      <c r="A2225">
        <v>2223</v>
      </c>
      <c r="B2225">
        <v>42.038427691405097</v>
      </c>
      <c r="C2225">
        <v>195.332761578044</v>
      </c>
      <c r="D2225">
        <v>11.131035921431399</v>
      </c>
      <c r="E2225">
        <v>5.3403658506715299</v>
      </c>
      <c r="F2225">
        <v>0.30060558860301301</v>
      </c>
      <c r="G2225">
        <v>0.95774741816596398</v>
      </c>
      <c r="H2225">
        <v>8.1039663461538396</v>
      </c>
      <c r="I2225">
        <v>2.7073081160484702</v>
      </c>
    </row>
    <row r="2226" spans="1:9" x14ac:dyDescent="0.25">
      <c r="A2226">
        <v>2224</v>
      </c>
      <c r="B2226">
        <v>37.799629324546899</v>
      </c>
      <c r="C2226">
        <v>174.68727644353601</v>
      </c>
      <c r="D2226">
        <v>11.6013729032328</v>
      </c>
      <c r="E2226">
        <v>14.679241444068101</v>
      </c>
      <c r="F2226">
        <v>0.23983917355169801</v>
      </c>
      <c r="G2226">
        <v>0.88864013208370296</v>
      </c>
      <c r="H2226">
        <v>4.2841530054644803</v>
      </c>
      <c r="I2226">
        <v>4.1677096370462996</v>
      </c>
    </row>
    <row r="2227" spans="1:9" x14ac:dyDescent="0.25">
      <c r="A2227">
        <v>2225</v>
      </c>
      <c r="B2227">
        <v>142.720820626559</v>
      </c>
      <c r="C2227">
        <v>148.93766871165599</v>
      </c>
      <c r="D2227">
        <v>16.699117098981102</v>
      </c>
      <c r="E2227">
        <v>5.1979034908378097</v>
      </c>
      <c r="F2227">
        <v>0.79943504169447899</v>
      </c>
      <c r="G2227">
        <v>0.92692882044479696</v>
      </c>
      <c r="H2227">
        <v>7.1706948640483299</v>
      </c>
      <c r="I2227">
        <v>3.5750000000000002</v>
      </c>
    </row>
    <row r="2228" spans="1:9" x14ac:dyDescent="0.25">
      <c r="A2228">
        <v>2226</v>
      </c>
      <c r="B2228">
        <v>71.826016260162604</v>
      </c>
      <c r="C2228">
        <v>160.215671915049</v>
      </c>
      <c r="D2228">
        <v>17.793228991696601</v>
      </c>
      <c r="E2228">
        <v>7.0688399642994604</v>
      </c>
      <c r="F2228">
        <v>0.38291223095203297</v>
      </c>
      <c r="G2228">
        <v>0.90677703822906297</v>
      </c>
      <c r="H2228">
        <v>14.639053254437799</v>
      </c>
      <c r="I2228">
        <v>5.2846277021617203</v>
      </c>
    </row>
    <row r="2229" spans="1:9" x14ac:dyDescent="0.25">
      <c r="A2229">
        <v>2227</v>
      </c>
      <c r="B2229">
        <v>63.291338582677099</v>
      </c>
      <c r="C2229">
        <v>177.671753347866</v>
      </c>
      <c r="D2229">
        <v>13.236747000309901</v>
      </c>
      <c r="E2229">
        <v>5.2885991549848699</v>
      </c>
      <c r="F2229">
        <v>0.36282534050988602</v>
      </c>
      <c r="G2229">
        <v>0.940025412163776</v>
      </c>
      <c r="H2229">
        <v>17.1657638136511</v>
      </c>
      <c r="I2229">
        <v>3.3753066230580502</v>
      </c>
    </row>
    <row r="2230" spans="1:9" x14ac:dyDescent="0.25">
      <c r="A2230">
        <v>2228</v>
      </c>
      <c r="B2230">
        <v>67.316002700877704</v>
      </c>
      <c r="C2230">
        <v>150.69963285910899</v>
      </c>
      <c r="D2230">
        <v>15.785276576851199</v>
      </c>
      <c r="E2230">
        <v>12.7276500058009</v>
      </c>
      <c r="F2230">
        <v>0.368484347864936</v>
      </c>
      <c r="G2230">
        <v>0.88507099539149303</v>
      </c>
      <c r="H2230">
        <v>17.965517241379299</v>
      </c>
      <c r="I2230">
        <v>6.9001883239171304</v>
      </c>
    </row>
    <row r="2231" spans="1:9" x14ac:dyDescent="0.25">
      <c r="A2231">
        <v>2229</v>
      </c>
      <c r="B2231">
        <v>70.688957475994499</v>
      </c>
      <c r="C2231">
        <v>132.65266422328699</v>
      </c>
      <c r="D2231">
        <v>17.464591696076699</v>
      </c>
      <c r="E2231">
        <v>5.8337092013313203</v>
      </c>
      <c r="F2231">
        <v>0.40220623432312003</v>
      </c>
      <c r="G2231">
        <v>0.85504610118434599</v>
      </c>
      <c r="H2231">
        <v>14.659772492244</v>
      </c>
      <c r="I2231">
        <v>3.9242304656669198</v>
      </c>
    </row>
    <row r="2232" spans="1:9" x14ac:dyDescent="0.25">
      <c r="A2232">
        <v>2230</v>
      </c>
      <c r="B2232">
        <v>65.901785714285694</v>
      </c>
      <c r="C2232">
        <v>111.28291727851099</v>
      </c>
      <c r="D2232">
        <v>15.2420438068071</v>
      </c>
      <c r="E2232">
        <v>7.23456629608319</v>
      </c>
      <c r="F2232">
        <v>0.37567065711262099</v>
      </c>
      <c r="G2232">
        <v>0.90205579783741896</v>
      </c>
      <c r="H2232">
        <v>13.7312101910828</v>
      </c>
      <c r="I2232">
        <v>3.4600853138330199</v>
      </c>
    </row>
    <row r="2233" spans="1:9" x14ac:dyDescent="0.25">
      <c r="A2233">
        <v>2231</v>
      </c>
      <c r="B2233">
        <v>72.840735068912693</v>
      </c>
      <c r="C2233">
        <v>79.194337548103306</v>
      </c>
      <c r="D2233">
        <v>15.4763583197401</v>
      </c>
      <c r="E2233">
        <v>4.4692340057934601</v>
      </c>
      <c r="F2233">
        <v>0.40711363762603098</v>
      </c>
      <c r="G2233">
        <v>0.91481748272977303</v>
      </c>
      <c r="H2233">
        <v>11.5300601202404</v>
      </c>
      <c r="I2233">
        <v>3.87155425219941</v>
      </c>
    </row>
    <row r="2234" spans="1:9" x14ac:dyDescent="0.25">
      <c r="A2234">
        <v>2232</v>
      </c>
      <c r="B2234">
        <v>74.2797531589773</v>
      </c>
      <c r="C2234">
        <v>176.41462611178201</v>
      </c>
      <c r="D2234">
        <v>14.478450502138999</v>
      </c>
      <c r="E2234">
        <v>3.6092552690884401</v>
      </c>
      <c r="F2234">
        <v>0.409815521253312</v>
      </c>
      <c r="G2234">
        <v>0.94902191260053503</v>
      </c>
      <c r="H2234">
        <v>11.2357723577235</v>
      </c>
      <c r="I2234">
        <v>2.90714762859051</v>
      </c>
    </row>
    <row r="2235" spans="1:9" x14ac:dyDescent="0.25">
      <c r="A2235">
        <v>2233</v>
      </c>
      <c r="B2235">
        <v>96.496732026143704</v>
      </c>
      <c r="C2235">
        <v>163.65401129943501</v>
      </c>
      <c r="D2235">
        <v>31.958161139127199</v>
      </c>
      <c r="E2235">
        <v>7.3696474982498197</v>
      </c>
      <c r="F2235">
        <v>0.47054052897839299</v>
      </c>
      <c r="G2235">
        <v>0.89103644798825499</v>
      </c>
      <c r="H2235">
        <v>17.585365853658502</v>
      </c>
      <c r="I2235">
        <v>5.25917808219178</v>
      </c>
    </row>
    <row r="2236" spans="1:9" x14ac:dyDescent="0.25">
      <c r="A2236">
        <v>2234</v>
      </c>
      <c r="B2236">
        <v>80.261363636363598</v>
      </c>
      <c r="C2236">
        <v>148.83484767504001</v>
      </c>
      <c r="D2236">
        <v>14.5279237785604</v>
      </c>
      <c r="E2236">
        <v>11.9176752064237</v>
      </c>
      <c r="F2236">
        <v>0.49614595102876702</v>
      </c>
      <c r="G2236">
        <v>0.834429961953009</v>
      </c>
      <c r="H2236">
        <v>4.6398678414096901</v>
      </c>
      <c r="I2236">
        <v>4.0681114551083501</v>
      </c>
    </row>
    <row r="2237" spans="1:9" x14ac:dyDescent="0.25">
      <c r="A2237">
        <v>2235</v>
      </c>
      <c r="B2237">
        <v>72.603258709762798</v>
      </c>
      <c r="C2237">
        <v>204.16261176959799</v>
      </c>
      <c r="D2237">
        <v>15.154316208692601</v>
      </c>
      <c r="E2237">
        <v>4.0104054094795698</v>
      </c>
      <c r="F2237">
        <v>0.46239427043971199</v>
      </c>
      <c r="G2237">
        <v>0.957286146444987</v>
      </c>
      <c r="H2237">
        <v>4.87824245632609</v>
      </c>
      <c r="I2237">
        <v>2.6344378055404598</v>
      </c>
    </row>
    <row r="2238" spans="1:9" x14ac:dyDescent="0.25">
      <c r="A2238">
        <v>2236</v>
      </c>
      <c r="B2238">
        <v>54.788392398561797</v>
      </c>
      <c r="C2238">
        <v>172.775254405559</v>
      </c>
      <c r="D2238">
        <v>10.268776697742901</v>
      </c>
      <c r="E2238">
        <v>5.9363922342243303</v>
      </c>
      <c r="F2238">
        <v>0.35850673597905502</v>
      </c>
      <c r="G2238">
        <v>0.93499212232385898</v>
      </c>
      <c r="H2238">
        <v>5.77381585949973</v>
      </c>
      <c r="I2238">
        <v>3.5576364223442001</v>
      </c>
    </row>
    <row r="2239" spans="1:9" x14ac:dyDescent="0.25">
      <c r="A2239">
        <v>2237</v>
      </c>
      <c r="B2239">
        <v>55.251132686084098</v>
      </c>
      <c r="C2239">
        <v>173.25668920905599</v>
      </c>
      <c r="D2239">
        <v>10.617368701071699</v>
      </c>
      <c r="E2239">
        <v>11.8707251897505</v>
      </c>
      <c r="F2239">
        <v>0.39457612440748202</v>
      </c>
      <c r="G2239">
        <v>0.89662539991799295</v>
      </c>
      <c r="H2239">
        <v>6.3764258555133004</v>
      </c>
      <c r="I2239">
        <v>5.3502865329512801</v>
      </c>
    </row>
    <row r="2240" spans="1:9" x14ac:dyDescent="0.25">
      <c r="A2240">
        <v>2238</v>
      </c>
      <c r="B2240">
        <v>65.345270437144904</v>
      </c>
      <c r="C2240">
        <v>173.77402269861199</v>
      </c>
      <c r="D2240">
        <v>11.6848942126532</v>
      </c>
      <c r="E2240">
        <v>9.3048350709099896</v>
      </c>
      <c r="F2240">
        <v>0.38962285631649901</v>
      </c>
      <c r="G2240">
        <v>0.93051402677490802</v>
      </c>
      <c r="H2240">
        <v>5.5547667342799096</v>
      </c>
      <c r="I2240">
        <v>4.4055273547659297</v>
      </c>
    </row>
    <row r="2241" spans="1:9" x14ac:dyDescent="0.25">
      <c r="A2241">
        <v>2239</v>
      </c>
      <c r="B2241">
        <v>82.2927378495027</v>
      </c>
      <c r="C2241">
        <v>169.389150943396</v>
      </c>
      <c r="D2241">
        <v>13.978358530819399</v>
      </c>
      <c r="E2241">
        <v>4.4485502446418197</v>
      </c>
      <c r="F2241">
        <v>0.49363696712340799</v>
      </c>
      <c r="G2241">
        <v>0.90362368213337096</v>
      </c>
      <c r="H2241">
        <v>4.9194008559201103</v>
      </c>
      <c r="I2241">
        <v>3.0293838862559199</v>
      </c>
    </row>
    <row r="2242" spans="1:9" x14ac:dyDescent="0.25">
      <c r="A2242">
        <v>2240</v>
      </c>
      <c r="B2242">
        <v>71.801028844387204</v>
      </c>
      <c r="C2242">
        <v>137.44448205822599</v>
      </c>
      <c r="D2242">
        <v>17.249908547305498</v>
      </c>
      <c r="E2242">
        <v>11.719836534753201</v>
      </c>
      <c r="F2242">
        <v>0.41739264807070597</v>
      </c>
      <c r="G2242">
        <v>0.77349277037642405</v>
      </c>
      <c r="H2242">
        <v>5.0937052932761002</v>
      </c>
      <c r="I2242">
        <v>6.5187007874015697</v>
      </c>
    </row>
    <row r="2243" spans="1:9" x14ac:dyDescent="0.25">
      <c r="A2243">
        <v>2241</v>
      </c>
      <c r="B2243">
        <v>69.408809891808303</v>
      </c>
      <c r="C2243">
        <v>148.84420249186201</v>
      </c>
      <c r="D2243">
        <v>16.057054850897298</v>
      </c>
      <c r="E2243">
        <v>4.5413473541040599</v>
      </c>
      <c r="F2243">
        <v>0.38160186845559202</v>
      </c>
      <c r="G2243">
        <v>0.93840207836629497</v>
      </c>
      <c r="H2243">
        <v>8.90401396160558</v>
      </c>
      <c r="I2243">
        <v>3.4486858573216499</v>
      </c>
    </row>
    <row r="2244" spans="1:9" x14ac:dyDescent="0.25">
      <c r="A2244">
        <v>2242</v>
      </c>
      <c r="B2244">
        <v>75.900313356835099</v>
      </c>
      <c r="C2244">
        <v>156.90933037571</v>
      </c>
      <c r="D2244">
        <v>18.7451639382796</v>
      </c>
      <c r="E2244">
        <v>6.0900937540742204</v>
      </c>
      <c r="F2244">
        <v>0.425010722557353</v>
      </c>
      <c r="G2244">
        <v>0.91416366669998095</v>
      </c>
      <c r="H2244">
        <v>10.7963544940289</v>
      </c>
      <c r="I2244">
        <v>3.7720656550015401</v>
      </c>
    </row>
    <row r="2245" spans="1:9" x14ac:dyDescent="0.25">
      <c r="A2245">
        <v>2243</v>
      </c>
      <c r="B2245">
        <v>62.965544041450698</v>
      </c>
      <c r="C2245">
        <v>117.376143032619</v>
      </c>
      <c r="D2245">
        <v>14.1492270551582</v>
      </c>
      <c r="E2245">
        <v>3.6229284740018302</v>
      </c>
      <c r="F2245">
        <v>0.34313250615285301</v>
      </c>
      <c r="G2245">
        <v>0.94608503558494705</v>
      </c>
      <c r="H2245">
        <v>10.917691579943201</v>
      </c>
      <c r="I2245">
        <v>3.0403254333215401</v>
      </c>
    </row>
    <row r="2246" spans="1:9" x14ac:dyDescent="0.25">
      <c r="A2246">
        <v>2244</v>
      </c>
      <c r="B2246">
        <v>61.541029994340597</v>
      </c>
      <c r="C2246">
        <v>153.350474288567</v>
      </c>
      <c r="D2246">
        <v>17.6750966314526</v>
      </c>
      <c r="E2246">
        <v>5.0955653607028797</v>
      </c>
      <c r="F2246">
        <v>0.34069400083954199</v>
      </c>
      <c r="G2246">
        <v>0.92263571164709202</v>
      </c>
      <c r="H2246">
        <v>12.429429429429399</v>
      </c>
      <c r="I2246">
        <v>3.9433910414949098</v>
      </c>
    </row>
    <row r="2247" spans="1:9" x14ac:dyDescent="0.25">
      <c r="A2247">
        <v>2245</v>
      </c>
      <c r="B2247">
        <v>49.733685601056798</v>
      </c>
      <c r="C2247">
        <v>188.38489438873401</v>
      </c>
      <c r="D2247">
        <v>13.394389044770101</v>
      </c>
      <c r="E2247">
        <v>14.6054259123528</v>
      </c>
      <c r="F2247">
        <v>0.286624750500512</v>
      </c>
      <c r="G2247">
        <v>0.90682366137274595</v>
      </c>
      <c r="H2247">
        <v>11.8318407960199</v>
      </c>
      <c r="I2247">
        <v>4.8342217484008501</v>
      </c>
    </row>
    <row r="2248" spans="1:9" x14ac:dyDescent="0.25">
      <c r="A2248">
        <v>2246</v>
      </c>
      <c r="B2248">
        <v>45.993241257713699</v>
      </c>
      <c r="C2248">
        <v>163.707234726688</v>
      </c>
      <c r="D2248">
        <v>15.6408677951739</v>
      </c>
      <c r="E2248">
        <v>8.6534370848930493</v>
      </c>
      <c r="F2248">
        <v>0.26747097993139901</v>
      </c>
      <c r="G2248">
        <v>0.90154799559975995</v>
      </c>
      <c r="H2248">
        <v>13.091476091476</v>
      </c>
      <c r="I2248">
        <v>4.5293422607325704</v>
      </c>
    </row>
    <row r="2249" spans="1:9" x14ac:dyDescent="0.25">
      <c r="A2249">
        <v>2247</v>
      </c>
      <c r="B2249">
        <v>39.757928642220001</v>
      </c>
      <c r="C2249">
        <v>173.61292314024001</v>
      </c>
      <c r="D2249">
        <v>14.2360506402017</v>
      </c>
      <c r="E2249">
        <v>5.3928860707600004</v>
      </c>
      <c r="F2249">
        <v>0.248113197756267</v>
      </c>
      <c r="G2249">
        <v>0.95091686198121195</v>
      </c>
      <c r="H2249">
        <v>11.518900343642599</v>
      </c>
      <c r="I2249">
        <v>2.9550653594771199</v>
      </c>
    </row>
    <row r="2250" spans="1:9" x14ac:dyDescent="0.25">
      <c r="A2250">
        <v>2248</v>
      </c>
      <c r="B2250">
        <v>38.861769809138202</v>
      </c>
      <c r="C2250">
        <v>140.00416527824001</v>
      </c>
      <c r="D2250">
        <v>12.521659576157999</v>
      </c>
      <c r="E2250">
        <v>4.2414800004019098</v>
      </c>
      <c r="F2250">
        <v>0.24704017300946601</v>
      </c>
      <c r="G2250">
        <v>0.95343865596203003</v>
      </c>
      <c r="H2250">
        <v>11.4898245614035</v>
      </c>
      <c r="I2250">
        <v>3.0479616306954398</v>
      </c>
    </row>
    <row r="2251" spans="1:9" x14ac:dyDescent="0.25">
      <c r="A2251">
        <v>2249</v>
      </c>
      <c r="B2251">
        <v>34.236390912987503</v>
      </c>
      <c r="C2251">
        <v>180.118933435641</v>
      </c>
      <c r="D2251">
        <v>11.0830193446181</v>
      </c>
      <c r="E2251">
        <v>9.8704466323281697</v>
      </c>
      <c r="F2251">
        <v>0.210314068769449</v>
      </c>
      <c r="G2251">
        <v>0.94480922319515503</v>
      </c>
      <c r="H2251">
        <v>12.0357710651828</v>
      </c>
      <c r="I2251">
        <v>3.4958677685950401</v>
      </c>
    </row>
    <row r="2252" spans="1:9" x14ac:dyDescent="0.25">
      <c r="A2252">
        <v>2250</v>
      </c>
      <c r="B2252">
        <v>62.337336244541397</v>
      </c>
      <c r="C2252">
        <v>183.441169698365</v>
      </c>
      <c r="D2252">
        <v>14.0701130765668</v>
      </c>
      <c r="E2252">
        <v>4.4278366846777697</v>
      </c>
      <c r="F2252">
        <v>0.353624452278407</v>
      </c>
      <c r="G2252">
        <v>0.95866602867974404</v>
      </c>
      <c r="H2252">
        <v>11.154661016949101</v>
      </c>
      <c r="I2252">
        <v>2.7724002616088899</v>
      </c>
    </row>
    <row r="2253" spans="1:9" x14ac:dyDescent="0.25">
      <c r="A2253">
        <v>2251</v>
      </c>
      <c r="B2253">
        <v>40.579684763572601</v>
      </c>
      <c r="C2253">
        <v>194.69822983984201</v>
      </c>
      <c r="D2253">
        <v>14.067225036085199</v>
      </c>
      <c r="E2253">
        <v>5.5385415242959297</v>
      </c>
      <c r="F2253">
        <v>0.23888529323022401</v>
      </c>
      <c r="G2253">
        <v>0.95486744450712602</v>
      </c>
      <c r="H2253">
        <v>12.86484375</v>
      </c>
      <c r="I2253">
        <v>2.8981383912890699</v>
      </c>
    </row>
    <row r="2254" spans="1:9" x14ac:dyDescent="0.25">
      <c r="A2254">
        <v>2252</v>
      </c>
      <c r="B2254">
        <v>80.804263565891404</v>
      </c>
      <c r="C2254">
        <v>146.83298793124399</v>
      </c>
      <c r="D2254">
        <v>15.7668318218332</v>
      </c>
      <c r="E2254">
        <v>3.8519662469379301</v>
      </c>
      <c r="F2254">
        <v>0.45117149245244997</v>
      </c>
      <c r="G2254">
        <v>0.94716693741305702</v>
      </c>
      <c r="H2254">
        <v>12.8859857482185</v>
      </c>
      <c r="I2254">
        <v>3.27535714285714</v>
      </c>
    </row>
    <row r="2255" spans="1:9" x14ac:dyDescent="0.25">
      <c r="A2255">
        <v>2253</v>
      </c>
      <c r="B2255">
        <v>72.573950699533597</v>
      </c>
      <c r="C2255">
        <v>118.40787008119899</v>
      </c>
      <c r="D2255">
        <v>16.003602223420899</v>
      </c>
      <c r="E2255">
        <v>5.0039539334332597</v>
      </c>
      <c r="F2255">
        <v>0.43315739909289003</v>
      </c>
      <c r="G2255">
        <v>0.93505779706585401</v>
      </c>
      <c r="H2255">
        <v>11.6275787187839</v>
      </c>
      <c r="I2255">
        <v>3.4074869591899302</v>
      </c>
    </row>
    <row r="2256" spans="1:9" x14ac:dyDescent="0.25">
      <c r="A2256">
        <v>2254</v>
      </c>
      <c r="B2256">
        <v>61.270553064274999</v>
      </c>
      <c r="C2256">
        <v>161.07410456978101</v>
      </c>
      <c r="D2256">
        <v>11.4027692097775</v>
      </c>
      <c r="E2256">
        <v>9.4554852105579794</v>
      </c>
      <c r="F2256">
        <v>0.38256426867830401</v>
      </c>
      <c r="G2256">
        <v>0.90617410473426296</v>
      </c>
      <c r="H2256">
        <v>7.4543490005402404</v>
      </c>
      <c r="I2256">
        <v>4.2212560386473399</v>
      </c>
    </row>
    <row r="2257" spans="1:9" x14ac:dyDescent="0.25">
      <c r="A2257">
        <v>2255</v>
      </c>
      <c r="B2257">
        <v>63.7358743535721</v>
      </c>
      <c r="C2257">
        <v>149.61990733343899</v>
      </c>
      <c r="D2257">
        <v>14.229107176581</v>
      </c>
      <c r="E2257">
        <v>5.1881789443222299</v>
      </c>
      <c r="F2257">
        <v>0.379396989884145</v>
      </c>
      <c r="G2257">
        <v>0.926489765998879</v>
      </c>
      <c r="H2257">
        <v>8.9747774480712099</v>
      </c>
      <c r="I2257">
        <v>3.1252045826513899</v>
      </c>
    </row>
    <row r="2258" spans="1:9" x14ac:dyDescent="0.25">
      <c r="A2258">
        <v>2256</v>
      </c>
      <c r="B2258">
        <v>78.483296703296702</v>
      </c>
      <c r="C2258">
        <v>161.674306669722</v>
      </c>
      <c r="D2258">
        <v>17.8930782279742</v>
      </c>
      <c r="E2258">
        <v>8.4226290832088502</v>
      </c>
      <c r="F2258">
        <v>0.42666435223308302</v>
      </c>
      <c r="G2258">
        <v>0.89514514461120998</v>
      </c>
      <c r="H2258">
        <v>10.6918918918918</v>
      </c>
      <c r="I2258">
        <v>5.10410094637224</v>
      </c>
    </row>
    <row r="2259" spans="1:9" x14ac:dyDescent="0.25">
      <c r="A2259">
        <v>2257</v>
      </c>
      <c r="B2259">
        <v>72.496537795729907</v>
      </c>
      <c r="C2259">
        <v>194.62976190476101</v>
      </c>
      <c r="D2259">
        <v>18.408790601084</v>
      </c>
      <c r="E2259">
        <v>17.444942504661</v>
      </c>
      <c r="F2259">
        <v>0.39962191955668103</v>
      </c>
      <c r="G2259">
        <v>0.91276503349422999</v>
      </c>
      <c r="H2259">
        <v>10.2103524229074</v>
      </c>
      <c r="I2259">
        <v>4.8657407407407396</v>
      </c>
    </row>
    <row r="2260" spans="1:9" x14ac:dyDescent="0.25">
      <c r="A2260">
        <v>2258</v>
      </c>
      <c r="B2260">
        <v>69.756225099601593</v>
      </c>
      <c r="C2260">
        <v>197.07620099392599</v>
      </c>
      <c r="D2260">
        <v>16.424600939718701</v>
      </c>
      <c r="E2260">
        <v>8.4137710296377008</v>
      </c>
      <c r="F2260">
        <v>0.38483771345804302</v>
      </c>
      <c r="G2260">
        <v>0.89194685044905098</v>
      </c>
      <c r="H2260">
        <v>13.722371967654899</v>
      </c>
      <c r="I2260">
        <v>5.1610738255033501</v>
      </c>
    </row>
    <row r="2261" spans="1:9" x14ac:dyDescent="0.25">
      <c r="A2261">
        <v>2259</v>
      </c>
      <c r="B2261">
        <v>94.274422871120606</v>
      </c>
      <c r="C2261">
        <v>157.34960591433901</v>
      </c>
      <c r="D2261">
        <v>12.671127414343101</v>
      </c>
      <c r="E2261">
        <v>4.11204023175946</v>
      </c>
      <c r="F2261">
        <v>0.49815011179213198</v>
      </c>
      <c r="G2261">
        <v>0.95345096185205203</v>
      </c>
      <c r="H2261">
        <v>7.5993920972644302</v>
      </c>
      <c r="I2261">
        <v>3.1184715821812499</v>
      </c>
    </row>
    <row r="2262" spans="1:9" x14ac:dyDescent="0.25">
      <c r="A2262">
        <v>2260</v>
      </c>
      <c r="B2262">
        <v>87.278781925343793</v>
      </c>
      <c r="C2262">
        <v>172.35532352475801</v>
      </c>
      <c r="D2262">
        <v>14.0908880285031</v>
      </c>
      <c r="E2262">
        <v>3.8182474181915098</v>
      </c>
      <c r="F2262">
        <v>0.46125584020603999</v>
      </c>
      <c r="G2262">
        <v>0.952390076505781</v>
      </c>
      <c r="H2262">
        <v>7.0693909020817198</v>
      </c>
      <c r="I2262">
        <v>2.8545454545454501</v>
      </c>
    </row>
    <row r="2263" spans="1:9" x14ac:dyDescent="0.25">
      <c r="A2263">
        <v>2261</v>
      </c>
      <c r="B2263">
        <v>80.020119863013704</v>
      </c>
      <c r="C2263">
        <v>146.55182926829201</v>
      </c>
      <c r="D2263">
        <v>12.0453988253749</v>
      </c>
      <c r="E2263">
        <v>14.326082611629699</v>
      </c>
      <c r="F2263">
        <v>0.42565703831317198</v>
      </c>
      <c r="G2263">
        <v>0.84799164843971997</v>
      </c>
      <c r="H2263">
        <v>9.5711009174311901</v>
      </c>
      <c r="I2263">
        <v>8.1382488479262598</v>
      </c>
    </row>
    <row r="2264" spans="1:9" x14ac:dyDescent="0.25">
      <c r="A2264">
        <v>2262</v>
      </c>
      <c r="B2264">
        <v>61.885579064587901</v>
      </c>
      <c r="C2264">
        <v>162.294778214486</v>
      </c>
      <c r="D2264">
        <v>15.2364253084232</v>
      </c>
      <c r="E2264">
        <v>12.404746366553599</v>
      </c>
      <c r="F2264">
        <v>0.34561756719148001</v>
      </c>
      <c r="G2264">
        <v>0.86182134023358803</v>
      </c>
      <c r="H2264">
        <v>14.867579908675699</v>
      </c>
      <c r="I2264">
        <v>8.4601722282023601</v>
      </c>
    </row>
    <row r="2265" spans="1:9" x14ac:dyDescent="0.25">
      <c r="A2265">
        <v>2263</v>
      </c>
      <c r="B2265">
        <v>57.552062868369298</v>
      </c>
      <c r="C2265">
        <v>186.63279908414401</v>
      </c>
      <c r="D2265">
        <v>13.474407841087199</v>
      </c>
      <c r="E2265">
        <v>3.0842900686414998</v>
      </c>
      <c r="F2265">
        <v>0.32912602459768497</v>
      </c>
      <c r="G2265">
        <v>0.96768830238467296</v>
      </c>
      <c r="H2265">
        <v>13.486820428335999</v>
      </c>
      <c r="I2265">
        <v>2.3792060491493299</v>
      </c>
    </row>
    <row r="2266" spans="1:9" x14ac:dyDescent="0.25">
      <c r="A2266">
        <v>2264</v>
      </c>
      <c r="B2266">
        <v>58.580444160409002</v>
      </c>
      <c r="C2266">
        <v>199.083483754512</v>
      </c>
      <c r="D2266">
        <v>12.9457940913847</v>
      </c>
      <c r="E2266">
        <v>3.2516696284339401</v>
      </c>
      <c r="F2266">
        <v>0.36314239057748599</v>
      </c>
      <c r="G2266">
        <v>0.95863241820599698</v>
      </c>
      <c r="H2266">
        <v>9.1940035273368608</v>
      </c>
      <c r="I2266">
        <v>2.6656091370558301</v>
      </c>
    </row>
    <row r="2267" spans="1:9" x14ac:dyDescent="0.25">
      <c r="A2267">
        <v>2265</v>
      </c>
      <c r="B2267">
        <v>106.37485648679601</v>
      </c>
      <c r="C2267">
        <v>155.60137242669899</v>
      </c>
      <c r="D2267">
        <v>16.309580674091698</v>
      </c>
      <c r="E2267">
        <v>9.5068933515721401</v>
      </c>
      <c r="F2267">
        <v>0.50253173076521696</v>
      </c>
      <c r="G2267">
        <v>0.90856640313978598</v>
      </c>
      <c r="H2267">
        <v>12.529968454258601</v>
      </c>
      <c r="I2267">
        <v>4.6386435888378603</v>
      </c>
    </row>
    <row r="2268" spans="1:9" x14ac:dyDescent="0.25">
      <c r="A2268">
        <v>2266</v>
      </c>
      <c r="B2268">
        <v>71.329273897058798</v>
      </c>
      <c r="C2268">
        <v>211.197901251177</v>
      </c>
      <c r="D2268">
        <v>14.543633247540001</v>
      </c>
      <c r="E2268">
        <v>3.5863000615176501</v>
      </c>
      <c r="F2268">
        <v>0.42553090314619002</v>
      </c>
      <c r="G2268">
        <v>0.96588072078049803</v>
      </c>
      <c r="H2268">
        <v>12.7915758896151</v>
      </c>
      <c r="I2268">
        <v>2.5866965620328801</v>
      </c>
    </row>
    <row r="2269" spans="1:9" x14ac:dyDescent="0.25">
      <c r="A2269">
        <v>2267</v>
      </c>
      <c r="B2269">
        <v>68.267962962962898</v>
      </c>
      <c r="C2269">
        <v>162.94303534303501</v>
      </c>
      <c r="D2269">
        <v>13.7758326870229</v>
      </c>
      <c r="E2269">
        <v>13.1194131099718</v>
      </c>
      <c r="F2269">
        <v>0.39349599935821</v>
      </c>
      <c r="G2269">
        <v>0.88632904658768996</v>
      </c>
      <c r="H2269">
        <v>8.8930013458950192</v>
      </c>
      <c r="I2269">
        <v>6.5346350534635</v>
      </c>
    </row>
    <row r="2270" spans="1:9" x14ac:dyDescent="0.25">
      <c r="A2270">
        <v>2268</v>
      </c>
      <c r="B2270">
        <v>72.072843706223694</v>
      </c>
      <c r="C2270">
        <v>143.64052766581099</v>
      </c>
      <c r="D2270">
        <v>14.792984702758099</v>
      </c>
      <c r="E2270">
        <v>4.7247567515548896</v>
      </c>
      <c r="F2270">
        <v>0.40993682943251197</v>
      </c>
      <c r="G2270">
        <v>0.93478781835414904</v>
      </c>
      <c r="H2270">
        <v>9.6693313953488307</v>
      </c>
      <c r="I2270">
        <v>3.3750370589979202</v>
      </c>
    </row>
    <row r="2271" spans="1:9" x14ac:dyDescent="0.25">
      <c r="A2271">
        <v>2269</v>
      </c>
      <c r="B2271">
        <v>87.625628548256202</v>
      </c>
      <c r="C2271">
        <v>145.725569970062</v>
      </c>
      <c r="D2271">
        <v>10.490005676353199</v>
      </c>
      <c r="E2271">
        <v>4.8816492260889603</v>
      </c>
      <c r="F2271">
        <v>0.456041689341664</v>
      </c>
      <c r="G2271">
        <v>0.92621765401398304</v>
      </c>
      <c r="H2271">
        <v>10.3322496749024</v>
      </c>
      <c r="I2271">
        <v>3.0866887730933201</v>
      </c>
    </row>
    <row r="2272" spans="1:9" x14ac:dyDescent="0.25">
      <c r="A2272">
        <v>2270</v>
      </c>
      <c r="B2272">
        <v>38.807312460600897</v>
      </c>
      <c r="C2272">
        <v>177.058250118877</v>
      </c>
      <c r="D2272">
        <v>12.781680667680501</v>
      </c>
      <c r="E2272">
        <v>6.4601770099380804</v>
      </c>
      <c r="F2272">
        <v>0.23928730623602701</v>
      </c>
      <c r="G2272">
        <v>0.92827832477669903</v>
      </c>
      <c r="H2272">
        <v>12.617886178861699</v>
      </c>
      <c r="I2272">
        <v>3.5649315068493101</v>
      </c>
    </row>
    <row r="2273" spans="1:9" x14ac:dyDescent="0.25">
      <c r="A2273">
        <v>2271</v>
      </c>
      <c r="B2273">
        <v>37.411722659042098</v>
      </c>
      <c r="C2273">
        <v>148.20825214899699</v>
      </c>
      <c r="D2273">
        <v>11.4156116142049</v>
      </c>
      <c r="E2273">
        <v>5.7177811017257199</v>
      </c>
      <c r="F2273">
        <v>0.239120339699467</v>
      </c>
      <c r="G2273">
        <v>0.920116382863847</v>
      </c>
      <c r="H2273">
        <v>10.791754018169099</v>
      </c>
      <c r="I2273">
        <v>3.2216921119592801</v>
      </c>
    </row>
    <row r="2274" spans="1:9" x14ac:dyDescent="0.25">
      <c r="A2274">
        <v>2272</v>
      </c>
      <c r="B2274">
        <v>45.587210748942503</v>
      </c>
      <c r="C2274">
        <v>111.97836065573701</v>
      </c>
      <c r="D2274">
        <v>15.442129506018199</v>
      </c>
      <c r="E2274">
        <v>7.2026081752143796</v>
      </c>
      <c r="F2274">
        <v>0.27957664771796598</v>
      </c>
      <c r="G2274">
        <v>0.89697352966644495</v>
      </c>
      <c r="H2274">
        <v>15.433628318584001</v>
      </c>
      <c r="I2274">
        <v>3.9884751773049598</v>
      </c>
    </row>
    <row r="2275" spans="1:9" x14ac:dyDescent="0.25">
      <c r="A2275">
        <v>2273</v>
      </c>
      <c r="B2275">
        <v>91.266839378238302</v>
      </c>
      <c r="C2275">
        <v>143.68273588792701</v>
      </c>
      <c r="D2275">
        <v>17.406195108442098</v>
      </c>
      <c r="E2275">
        <v>8.1378313355872098</v>
      </c>
      <c r="F2275">
        <v>0.50068172959559198</v>
      </c>
      <c r="G2275">
        <v>0.906304458496069</v>
      </c>
      <c r="H2275">
        <v>10.8711467324291</v>
      </c>
      <c r="I2275">
        <v>5.8877580692061597</v>
      </c>
    </row>
    <row r="2276" spans="1:9" x14ac:dyDescent="0.25">
      <c r="A2276">
        <v>2274</v>
      </c>
      <c r="B2276">
        <v>94.4065786529425</v>
      </c>
      <c r="C2276">
        <v>169.09197894084801</v>
      </c>
      <c r="D2276">
        <v>14.3048846987561</v>
      </c>
      <c r="E2276">
        <v>4.9482513234139596</v>
      </c>
      <c r="F2276">
        <v>0.50768688961020603</v>
      </c>
      <c r="G2276">
        <v>0.93363703812666299</v>
      </c>
      <c r="H2276">
        <v>12.509756097560899</v>
      </c>
      <c r="I2276">
        <v>3.4773592890393501</v>
      </c>
    </row>
    <row r="2277" spans="1:9" x14ac:dyDescent="0.25">
      <c r="A2277">
        <v>2275</v>
      </c>
      <c r="B2277">
        <v>56.680092059838898</v>
      </c>
      <c r="C2277">
        <v>188.81368821292699</v>
      </c>
      <c r="D2277">
        <v>13.153374250560701</v>
      </c>
      <c r="E2277">
        <v>13.0147755962207</v>
      </c>
      <c r="F2277">
        <v>0.32639924933636399</v>
      </c>
      <c r="G2277">
        <v>0.87880487030922305</v>
      </c>
      <c r="H2277">
        <v>9.0132187706543299</v>
      </c>
      <c r="I2277">
        <v>6.9029495718363396</v>
      </c>
    </row>
    <row r="2278" spans="1:9" x14ac:dyDescent="0.25">
      <c r="A2278">
        <v>2276</v>
      </c>
      <c r="B2278">
        <v>51.005048465266498</v>
      </c>
      <c r="C2278">
        <v>189.358954411078</v>
      </c>
      <c r="D2278">
        <v>11.995614385968</v>
      </c>
      <c r="E2278">
        <v>5.8842484904829098</v>
      </c>
      <c r="F2278">
        <v>0.30733927254533799</v>
      </c>
      <c r="G2278">
        <v>0.94564980337304805</v>
      </c>
      <c r="H2278">
        <v>11.875730994152001</v>
      </c>
      <c r="I2278">
        <v>2.9328231292517</v>
      </c>
    </row>
    <row r="2279" spans="1:9" x14ac:dyDescent="0.25">
      <c r="A2279">
        <v>2277</v>
      </c>
      <c r="B2279">
        <v>86.709200438116099</v>
      </c>
      <c r="C2279">
        <v>145.09420289855001</v>
      </c>
      <c r="D2279">
        <v>13.5460066629596</v>
      </c>
      <c r="E2279">
        <v>4.1231894246197198</v>
      </c>
      <c r="F2279">
        <v>0.43565771067308101</v>
      </c>
      <c r="G2279">
        <v>0.95781768942091805</v>
      </c>
      <c r="H2279">
        <v>8.4353671147880007</v>
      </c>
      <c r="I2279">
        <v>3.4926470588235201</v>
      </c>
    </row>
    <row r="2280" spans="1:9" x14ac:dyDescent="0.25">
      <c r="A2280">
        <v>2278</v>
      </c>
      <c r="B2280">
        <v>48.862227324913803</v>
      </c>
      <c r="C2280">
        <v>175.26513529297199</v>
      </c>
      <c r="D2280">
        <v>13.057616174462099</v>
      </c>
      <c r="E2280">
        <v>7.2477619770164798</v>
      </c>
      <c r="F2280">
        <v>0.29358397928039798</v>
      </c>
      <c r="G2280">
        <v>0.93191985271611499</v>
      </c>
      <c r="H2280">
        <v>11.7993282955499</v>
      </c>
      <c r="I2280">
        <v>3.65163368614818</v>
      </c>
    </row>
    <row r="2281" spans="1:9" x14ac:dyDescent="0.25">
      <c r="A2281">
        <v>2279</v>
      </c>
      <c r="B2281">
        <v>53.606668277361599</v>
      </c>
      <c r="C2281">
        <v>104.129932829555</v>
      </c>
      <c r="D2281">
        <v>15.0058670651607</v>
      </c>
      <c r="E2281">
        <v>6.0007446287608603</v>
      </c>
      <c r="F2281">
        <v>0.32385375930134003</v>
      </c>
      <c r="G2281">
        <v>0.88080826447701499</v>
      </c>
      <c r="H2281">
        <v>11.3650934995547</v>
      </c>
      <c r="I2281">
        <v>4.0482603815937104</v>
      </c>
    </row>
    <row r="2282" spans="1:9" x14ac:dyDescent="0.25">
      <c r="A2282">
        <v>2280</v>
      </c>
      <c r="B2282">
        <v>59.138941236936702</v>
      </c>
      <c r="C2282">
        <v>176.56406011207301</v>
      </c>
      <c r="D2282">
        <v>13.679199288483</v>
      </c>
      <c r="E2282">
        <v>2.87838878142415</v>
      </c>
      <c r="F2282">
        <v>0.33573465919342399</v>
      </c>
      <c r="G2282">
        <v>0.96695283461492998</v>
      </c>
      <c r="H2282">
        <v>8.7904824851288801</v>
      </c>
      <c r="I2282">
        <v>2.7077625570776198</v>
      </c>
    </row>
    <row r="2283" spans="1:9" x14ac:dyDescent="0.25">
      <c r="A2283">
        <v>2281</v>
      </c>
      <c r="B2283">
        <v>58.280820628646701</v>
      </c>
      <c r="C2283">
        <v>140.38683414747601</v>
      </c>
      <c r="D2283">
        <v>13.5482144762495</v>
      </c>
      <c r="E2283">
        <v>7.1749430695545202</v>
      </c>
      <c r="F2283">
        <v>0.33506197117715503</v>
      </c>
      <c r="G2283">
        <v>0.86184127746886896</v>
      </c>
      <c r="H2283">
        <v>10.909221902017199</v>
      </c>
      <c r="I2283">
        <v>3.51932644469957</v>
      </c>
    </row>
    <row r="2284" spans="1:9" x14ac:dyDescent="0.25">
      <c r="A2284">
        <v>2282</v>
      </c>
      <c r="B2284">
        <v>53.051345291479798</v>
      </c>
      <c r="C2284">
        <v>163.04996783186701</v>
      </c>
      <c r="D2284">
        <v>14.629652622613801</v>
      </c>
      <c r="E2284">
        <v>7.9766622586240103</v>
      </c>
      <c r="F2284">
        <v>0.30084257488230498</v>
      </c>
      <c r="G2284">
        <v>0.89922740741210305</v>
      </c>
      <c r="H2284">
        <v>11.6145161290322</v>
      </c>
      <c r="I2284">
        <v>3.8699324324324298</v>
      </c>
    </row>
    <row r="2285" spans="1:9" x14ac:dyDescent="0.25">
      <c r="A2285">
        <v>2283</v>
      </c>
      <c r="B2285">
        <v>40.8082581076563</v>
      </c>
      <c r="C2285">
        <v>167.65745290745201</v>
      </c>
      <c r="D2285">
        <v>10.4883839206387</v>
      </c>
      <c r="E2285">
        <v>6.3932025018580596</v>
      </c>
      <c r="F2285">
        <v>0.25272017162371202</v>
      </c>
      <c r="G2285">
        <v>0.92671857876478902</v>
      </c>
      <c r="H2285">
        <v>8.5952702702702695</v>
      </c>
      <c r="I2285">
        <v>2.95381062355658</v>
      </c>
    </row>
    <row r="2286" spans="1:9" x14ac:dyDescent="0.25">
      <c r="A2286">
        <v>2284</v>
      </c>
      <c r="B2286">
        <v>43.127483443708599</v>
      </c>
      <c r="C2286">
        <v>163.182097501024</v>
      </c>
      <c r="D2286">
        <v>11.7727177248678</v>
      </c>
      <c r="E2286">
        <v>7.9981705625551696</v>
      </c>
      <c r="F2286">
        <v>0.27599509518562099</v>
      </c>
      <c r="G2286">
        <v>0.91809654470381696</v>
      </c>
      <c r="H2286">
        <v>8.9674220963172804</v>
      </c>
      <c r="I2286">
        <v>5.0473606314750796</v>
      </c>
    </row>
    <row r="2287" spans="1:9" x14ac:dyDescent="0.25">
      <c r="A2287">
        <v>2285</v>
      </c>
      <c r="B2287">
        <v>66.227965342097406</v>
      </c>
      <c r="C2287">
        <v>197.17107583774199</v>
      </c>
      <c r="D2287">
        <v>16.096057843861299</v>
      </c>
      <c r="E2287">
        <v>7.2985645831971802</v>
      </c>
      <c r="F2287">
        <v>0.41833528009281701</v>
      </c>
      <c r="G2287">
        <v>0.93414896755156496</v>
      </c>
      <c r="H2287">
        <v>11.732075471698099</v>
      </c>
      <c r="I2287">
        <v>4.4136807817589503</v>
      </c>
    </row>
    <row r="2288" spans="1:9" x14ac:dyDescent="0.25">
      <c r="A2288">
        <v>2286</v>
      </c>
      <c r="B2288">
        <v>50.668662262592797</v>
      </c>
      <c r="C2288">
        <v>151.76987179487099</v>
      </c>
      <c r="D2288">
        <v>12.9582414093697</v>
      </c>
      <c r="E2288">
        <v>15.4080894499085</v>
      </c>
      <c r="F2288">
        <v>0.34461075759420301</v>
      </c>
      <c r="G2288">
        <v>0.73896091480690795</v>
      </c>
      <c r="H2288">
        <v>9.1162102146558102</v>
      </c>
      <c r="I2288">
        <v>11.692748091603001</v>
      </c>
    </row>
    <row r="2289" spans="1:9" x14ac:dyDescent="0.25">
      <c r="A2289">
        <v>2287</v>
      </c>
      <c r="B2289">
        <v>61.154311387592799</v>
      </c>
      <c r="C2289">
        <v>111.055991041433</v>
      </c>
      <c r="D2289">
        <v>11.3514873046727</v>
      </c>
      <c r="E2289">
        <v>21.9979944226809</v>
      </c>
      <c r="F2289">
        <v>0.33024693128077598</v>
      </c>
      <c r="G2289">
        <v>0.70316809550944204</v>
      </c>
      <c r="H2289">
        <v>9.6590118302018002</v>
      </c>
      <c r="I2289">
        <v>13.1459854014598</v>
      </c>
    </row>
    <row r="2290" spans="1:9" x14ac:dyDescent="0.25">
      <c r="A2290">
        <v>2288</v>
      </c>
      <c r="B2290">
        <v>70.435095002395002</v>
      </c>
      <c r="C2290">
        <v>174.477359829666</v>
      </c>
      <c r="D2290">
        <v>16.695932735416498</v>
      </c>
      <c r="E2290">
        <v>5.1160227700898897</v>
      </c>
      <c r="F2290">
        <v>0.39740502391453197</v>
      </c>
      <c r="G2290">
        <v>0.93952395302704905</v>
      </c>
      <c r="H2290">
        <v>8.6973365617433398</v>
      </c>
      <c r="I2290">
        <v>3.2594251586412799</v>
      </c>
    </row>
    <row r="2291" spans="1:9" x14ac:dyDescent="0.25">
      <c r="A2291">
        <v>2289</v>
      </c>
      <c r="B2291">
        <v>67.242287810571895</v>
      </c>
      <c r="C2291">
        <v>166.00738310090199</v>
      </c>
      <c r="D2291">
        <v>12.5007717341309</v>
      </c>
      <c r="E2291">
        <v>5.3369587244660703</v>
      </c>
      <c r="F2291">
        <v>0.418979558400976</v>
      </c>
      <c r="G2291">
        <v>0.91357439271019603</v>
      </c>
      <c r="H2291">
        <v>5.8995633187772896</v>
      </c>
      <c r="I2291">
        <v>3.63593380614657</v>
      </c>
    </row>
    <row r="2292" spans="1:9" x14ac:dyDescent="0.25">
      <c r="A2292">
        <v>2290</v>
      </c>
      <c r="B2292">
        <v>49.876878048780398</v>
      </c>
      <c r="C2292">
        <v>162.41440867070401</v>
      </c>
      <c r="D2292">
        <v>11.8843312302378</v>
      </c>
      <c r="E2292">
        <v>7.8572551183151003</v>
      </c>
      <c r="F2292">
        <v>0.30086592548707303</v>
      </c>
      <c r="G2292">
        <v>0.87441809236914603</v>
      </c>
      <c r="H2292">
        <v>7.6999232540291596</v>
      </c>
      <c r="I2292">
        <v>7.6647379169503003</v>
      </c>
    </row>
    <row r="2293" spans="1:9" x14ac:dyDescent="0.25">
      <c r="A2293">
        <v>2291</v>
      </c>
      <c r="B2293">
        <v>47.214227309893701</v>
      </c>
      <c r="C2293">
        <v>182.65054819178499</v>
      </c>
      <c r="D2293">
        <v>16.600701707302001</v>
      </c>
      <c r="E2293">
        <v>5.7837431457126396</v>
      </c>
      <c r="F2293">
        <v>0.29409320495840902</v>
      </c>
      <c r="G2293">
        <v>0.94113916433771805</v>
      </c>
      <c r="H2293">
        <v>9.4397217928902606</v>
      </c>
      <c r="I2293">
        <v>2.8290468986384201</v>
      </c>
    </row>
    <row r="2294" spans="1:9" x14ac:dyDescent="0.25">
      <c r="A2294">
        <v>2292</v>
      </c>
      <c r="B2294">
        <v>42.394434782608698</v>
      </c>
      <c r="C2294">
        <v>163.32925357696899</v>
      </c>
      <c r="D2294">
        <v>12.425607653153</v>
      </c>
      <c r="E2294">
        <v>4.5750107394771602</v>
      </c>
      <c r="F2294">
        <v>0.27018434508920902</v>
      </c>
      <c r="G2294">
        <v>0.93102014806682298</v>
      </c>
      <c r="H2294">
        <v>9.2828767123287594</v>
      </c>
      <c r="I2294">
        <v>3.8312575331458398</v>
      </c>
    </row>
    <row r="2295" spans="1:9" x14ac:dyDescent="0.25">
      <c r="A2295">
        <v>2293</v>
      </c>
      <c r="B2295">
        <v>85.804552418472298</v>
      </c>
      <c r="C2295">
        <v>145.13239708404799</v>
      </c>
      <c r="D2295">
        <v>11.1661722333121</v>
      </c>
      <c r="E2295">
        <v>7.5333413391766104</v>
      </c>
      <c r="F2295">
        <v>0.44944897006346701</v>
      </c>
      <c r="G2295">
        <v>0.89662947071825205</v>
      </c>
      <c r="H2295">
        <v>7.1027340513670199</v>
      </c>
      <c r="I2295">
        <v>4.7290919952210198</v>
      </c>
    </row>
    <row r="2296" spans="1:9" x14ac:dyDescent="0.25">
      <c r="A2296">
        <v>2294</v>
      </c>
      <c r="B2296">
        <v>115.925925925925</v>
      </c>
      <c r="C2296">
        <v>163.74908482376301</v>
      </c>
      <c r="D2296">
        <v>15.337923490413999</v>
      </c>
      <c r="E2296">
        <v>5.1437352365866298</v>
      </c>
      <c r="F2296">
        <v>0.57293572476561305</v>
      </c>
      <c r="G2296">
        <v>0.92528185509815697</v>
      </c>
      <c r="H2296">
        <v>9.1298013245033101</v>
      </c>
      <c r="I2296">
        <v>3.9163237311385402</v>
      </c>
    </row>
    <row r="2297" spans="1:9" x14ac:dyDescent="0.25">
      <c r="A2297">
        <v>2295</v>
      </c>
      <c r="B2297">
        <v>59.8959317108608</v>
      </c>
      <c r="C2297">
        <v>163.68732212160401</v>
      </c>
      <c r="D2297">
        <v>15.991003696255</v>
      </c>
      <c r="E2297">
        <v>7.41114905700445</v>
      </c>
      <c r="F2297">
        <v>0.36211826949860498</v>
      </c>
      <c r="G2297">
        <v>0.92635461292493704</v>
      </c>
      <c r="H2297">
        <v>8.1503759398496207</v>
      </c>
      <c r="I2297">
        <v>5.0220908525202201</v>
      </c>
    </row>
    <row r="2298" spans="1:9" x14ac:dyDescent="0.25">
      <c r="A2298">
        <v>2296</v>
      </c>
      <c r="B2298">
        <v>51.869183040330903</v>
      </c>
      <c r="C2298">
        <v>178.50193659446199</v>
      </c>
      <c r="D2298">
        <v>12.844848220442501</v>
      </c>
      <c r="E2298">
        <v>4.0790623501698997</v>
      </c>
      <c r="F2298">
        <v>0.31951846092792802</v>
      </c>
      <c r="G2298">
        <v>0.95625626542305198</v>
      </c>
      <c r="H2298">
        <v>8.7905660377358394</v>
      </c>
      <c r="I2298">
        <v>2.7272370486656201</v>
      </c>
    </row>
    <row r="2299" spans="1:9" x14ac:dyDescent="0.25">
      <c r="A2299">
        <v>2297</v>
      </c>
      <c r="B2299">
        <v>53.068230277185499</v>
      </c>
      <c r="C2299">
        <v>118.269727403156</v>
      </c>
      <c r="D2299">
        <v>12.7708871206698</v>
      </c>
      <c r="E2299">
        <v>6.9175307556948402</v>
      </c>
      <c r="F2299">
        <v>0.32774519354727599</v>
      </c>
      <c r="G2299">
        <v>0.92227129864781598</v>
      </c>
      <c r="H2299">
        <v>10.8801115241635</v>
      </c>
      <c r="I2299">
        <v>3.80676802354095</v>
      </c>
    </row>
    <row r="2300" spans="1:9" x14ac:dyDescent="0.25">
      <c r="A2300">
        <v>2298</v>
      </c>
      <c r="B2300">
        <v>52.941243366186498</v>
      </c>
      <c r="C2300">
        <v>163.186023054755</v>
      </c>
      <c r="D2300">
        <v>13.7580067352038</v>
      </c>
      <c r="E2300">
        <v>4.3247302432292702</v>
      </c>
      <c r="F2300">
        <v>0.32798148995857301</v>
      </c>
      <c r="G2300">
        <v>0.92513913779912604</v>
      </c>
      <c r="H2300">
        <v>10.7235079171741</v>
      </c>
      <c r="I2300">
        <v>3.0469404861693201</v>
      </c>
    </row>
    <row r="2301" spans="1:9" x14ac:dyDescent="0.25">
      <c r="A2301">
        <v>2299</v>
      </c>
      <c r="B2301">
        <v>49.425511508951402</v>
      </c>
      <c r="C2301">
        <v>170.422383419689</v>
      </c>
      <c r="D2301">
        <v>16.279730271264</v>
      </c>
      <c r="E2301">
        <v>6.7010660754308198</v>
      </c>
      <c r="F2301">
        <v>0.306985130221547</v>
      </c>
      <c r="G2301">
        <v>0.90846226458203005</v>
      </c>
      <c r="H2301">
        <v>15.351152073732701</v>
      </c>
      <c r="I2301">
        <v>3.7874601487778898</v>
      </c>
    </row>
    <row r="2302" spans="1:9" x14ac:dyDescent="0.25">
      <c r="A2302">
        <v>2300</v>
      </c>
      <c r="B2302">
        <v>49.161897295178299</v>
      </c>
      <c r="C2302">
        <v>153.52120822622101</v>
      </c>
      <c r="D2302">
        <v>16.931482004720099</v>
      </c>
      <c r="E2302">
        <v>18.790898841193901</v>
      </c>
      <c r="F2302">
        <v>0.33621746053648</v>
      </c>
      <c r="G2302">
        <v>0.846904408298503</v>
      </c>
      <c r="H2302">
        <v>8.9609097370291408</v>
      </c>
      <c r="I2302">
        <v>8.7885554780181394</v>
      </c>
    </row>
    <row r="2303" spans="1:9" x14ac:dyDescent="0.25">
      <c r="A2303">
        <v>2301</v>
      </c>
      <c r="B2303">
        <v>44.6056530214424</v>
      </c>
      <c r="C2303">
        <v>164.03146099698299</v>
      </c>
      <c r="D2303">
        <v>10.168437541699801</v>
      </c>
      <c r="E2303">
        <v>6.3706800156461103</v>
      </c>
      <c r="F2303">
        <v>0.285931859134474</v>
      </c>
      <c r="G2303">
        <v>0.93479624338760103</v>
      </c>
      <c r="H2303">
        <v>8.4282442748091597</v>
      </c>
      <c r="I2303">
        <v>3.68739145536644</v>
      </c>
    </row>
    <row r="2304" spans="1:9" x14ac:dyDescent="0.25">
      <c r="A2304">
        <v>2302</v>
      </c>
      <c r="B2304">
        <v>93.780761209593294</v>
      </c>
      <c r="C2304">
        <v>197.16444849589701</v>
      </c>
      <c r="D2304">
        <v>17.640694819260201</v>
      </c>
      <c r="E2304">
        <v>6.0641611608392099</v>
      </c>
      <c r="F2304">
        <v>0.48674261249501299</v>
      </c>
      <c r="G2304">
        <v>0.93955496335161404</v>
      </c>
      <c r="H2304">
        <v>10.4916201117318</v>
      </c>
      <c r="I2304">
        <v>3.0909577314071601</v>
      </c>
    </row>
    <row r="2305" spans="1:9" x14ac:dyDescent="0.25">
      <c r="A2305">
        <v>2303</v>
      </c>
      <c r="B2305">
        <v>83.076182136602398</v>
      </c>
      <c r="C2305">
        <v>161.37631999999999</v>
      </c>
      <c r="D2305">
        <v>14.427391495134</v>
      </c>
      <c r="E2305">
        <v>9.9165550095585093</v>
      </c>
      <c r="F2305">
        <v>0.43220855997408297</v>
      </c>
      <c r="G2305">
        <v>0.92163906959629405</v>
      </c>
      <c r="H2305">
        <v>9.0554197229013802</v>
      </c>
      <c r="I2305">
        <v>4.8936446173800201</v>
      </c>
    </row>
    <row r="2306" spans="1:9" x14ac:dyDescent="0.25">
      <c r="A2306">
        <v>2304</v>
      </c>
      <c r="B2306">
        <v>47.035472299721</v>
      </c>
      <c r="C2306">
        <v>192.56343390120799</v>
      </c>
      <c r="D2306">
        <v>13.3898952841884</v>
      </c>
      <c r="E2306">
        <v>4.8762985893314603</v>
      </c>
      <c r="F2306">
        <v>0.30043160970100402</v>
      </c>
      <c r="G2306">
        <v>0.95518609843648306</v>
      </c>
      <c r="H2306">
        <v>9.0231481481481399</v>
      </c>
      <c r="I2306">
        <v>3.4770932069510199</v>
      </c>
    </row>
    <row r="2307" spans="1:9" x14ac:dyDescent="0.25">
      <c r="A2307">
        <v>2305</v>
      </c>
      <c r="B2307">
        <v>57.448550601796903</v>
      </c>
      <c r="C2307">
        <v>129.08713057812301</v>
      </c>
      <c r="D2307">
        <v>17.787529107373501</v>
      </c>
      <c r="E2307">
        <v>4.1208278998314496</v>
      </c>
      <c r="F2307">
        <v>0.36450897965385498</v>
      </c>
      <c r="G2307">
        <v>0.95510203386098802</v>
      </c>
      <c r="H2307">
        <v>8.8935336381449996</v>
      </c>
      <c r="I2307">
        <v>3.4555881568418201</v>
      </c>
    </row>
    <row r="2308" spans="1:9" x14ac:dyDescent="0.25">
      <c r="A2308">
        <v>2306</v>
      </c>
      <c r="B2308">
        <v>49.913555992141397</v>
      </c>
      <c r="C2308">
        <v>160.836094276094</v>
      </c>
      <c r="D2308">
        <v>15.4054436621478</v>
      </c>
      <c r="E2308">
        <v>4.4840687201924396</v>
      </c>
      <c r="F2308">
        <v>0.32007189268949998</v>
      </c>
      <c r="G2308">
        <v>0.94386461262423005</v>
      </c>
      <c r="H2308">
        <v>8.1996927803379407</v>
      </c>
      <c r="I2308">
        <v>3.9131083905643398</v>
      </c>
    </row>
    <row r="2309" spans="1:9" x14ac:dyDescent="0.25">
      <c r="A2309">
        <v>2307</v>
      </c>
      <c r="B2309">
        <v>59.7023266970496</v>
      </c>
      <c r="C2309">
        <v>176.638468064477</v>
      </c>
      <c r="D2309">
        <v>18.6377363556369</v>
      </c>
      <c r="E2309">
        <v>3.6052411758505598</v>
      </c>
      <c r="F2309">
        <v>0.38920198851374699</v>
      </c>
      <c r="G2309">
        <v>0.95336620998897703</v>
      </c>
      <c r="H2309">
        <v>13.4439935064935</v>
      </c>
      <c r="I2309">
        <v>2.7671718800386902</v>
      </c>
    </row>
    <row r="2310" spans="1:9" x14ac:dyDescent="0.25">
      <c r="A2310">
        <v>2308</v>
      </c>
      <c r="B2310">
        <v>77.101243019275799</v>
      </c>
      <c r="C2310">
        <v>173.14132618888101</v>
      </c>
      <c r="D2310">
        <v>12.5987871001145</v>
      </c>
      <c r="E2310">
        <v>14.3422471635385</v>
      </c>
      <c r="F2310">
        <v>0.39965889760155998</v>
      </c>
      <c r="G2310">
        <v>0.88647106605330295</v>
      </c>
      <c r="H2310">
        <v>13.517091361093801</v>
      </c>
      <c r="I2310">
        <v>6.32485875706214</v>
      </c>
    </row>
    <row r="2311" spans="1:9" x14ac:dyDescent="0.25">
      <c r="A2311">
        <v>2309</v>
      </c>
      <c r="B2311">
        <v>48.583348682998697</v>
      </c>
      <c r="C2311">
        <v>185.33628318583999</v>
      </c>
      <c r="D2311">
        <v>13.910070445985999</v>
      </c>
      <c r="E2311">
        <v>14.362755622884601</v>
      </c>
      <c r="F2311">
        <v>0.31895797321060698</v>
      </c>
      <c r="G2311">
        <v>0.88109485825437495</v>
      </c>
      <c r="H2311">
        <v>9.7311157311157306</v>
      </c>
      <c r="I2311">
        <v>5.75864719446579</v>
      </c>
    </row>
    <row r="2312" spans="1:9" x14ac:dyDescent="0.25">
      <c r="A2312">
        <v>2310</v>
      </c>
      <c r="B2312">
        <v>58.875638406537199</v>
      </c>
      <c r="C2312">
        <v>167.819561702892</v>
      </c>
      <c r="D2312">
        <v>16.194761034364099</v>
      </c>
      <c r="E2312">
        <v>5.4245192054009497</v>
      </c>
      <c r="F2312">
        <v>0.38209439774033999</v>
      </c>
      <c r="G2312">
        <v>0.93181753181064897</v>
      </c>
      <c r="H2312">
        <v>9.5690559440559397</v>
      </c>
      <c r="I2312">
        <v>3.3625304136252998</v>
      </c>
    </row>
    <row r="2313" spans="1:9" x14ac:dyDescent="0.25">
      <c r="A2313">
        <v>2311</v>
      </c>
      <c r="B2313">
        <v>76.656686984582294</v>
      </c>
      <c r="C2313">
        <v>174.189103632122</v>
      </c>
      <c r="D2313">
        <v>13.080573014452501</v>
      </c>
      <c r="E2313">
        <v>7.7215188884662904</v>
      </c>
      <c r="F2313">
        <v>0.40681175000074998</v>
      </c>
      <c r="G2313">
        <v>0.91230861969437804</v>
      </c>
      <c r="H2313">
        <v>13.2661047561709</v>
      </c>
      <c r="I2313">
        <v>5.1484641638225197</v>
      </c>
    </row>
    <row r="2314" spans="1:9" x14ac:dyDescent="0.25">
      <c r="A2314">
        <v>2312</v>
      </c>
      <c r="B2314">
        <v>107.446898895497</v>
      </c>
      <c r="C2314">
        <v>136.79475437135699</v>
      </c>
      <c r="D2314">
        <v>18.944199489326301</v>
      </c>
      <c r="E2314">
        <v>5.2687612217669502</v>
      </c>
      <c r="F2314">
        <v>0.54573275521295395</v>
      </c>
      <c r="G2314">
        <v>0.85878038706496995</v>
      </c>
      <c r="H2314">
        <v>17.591422121896102</v>
      </c>
      <c r="I2314">
        <v>3.29070256625999</v>
      </c>
    </row>
    <row r="2315" spans="1:9" x14ac:dyDescent="0.25">
      <c r="A2315">
        <v>2313</v>
      </c>
      <c r="B2315">
        <v>62.663070648598797</v>
      </c>
      <c r="C2315">
        <v>111.17144166857599</v>
      </c>
      <c r="D2315">
        <v>17.502577944316901</v>
      </c>
      <c r="E2315">
        <v>5.2541146931068203</v>
      </c>
      <c r="F2315">
        <v>0.38051198766459099</v>
      </c>
      <c r="G2315">
        <v>0.89782944952604204</v>
      </c>
      <c r="H2315">
        <v>8.2262851086380504</v>
      </c>
      <c r="I2315">
        <v>3.6564665127020701</v>
      </c>
    </row>
    <row r="2316" spans="1:9" x14ac:dyDescent="0.25">
      <c r="A2316">
        <v>2314</v>
      </c>
      <c r="B2316">
        <v>82.927383237363998</v>
      </c>
      <c r="C2316">
        <v>165.461693142972</v>
      </c>
      <c r="D2316">
        <v>23.196140748317699</v>
      </c>
      <c r="E2316">
        <v>6.8178441388562501</v>
      </c>
      <c r="F2316">
        <v>0.44301285733060802</v>
      </c>
      <c r="G2316">
        <v>0.91706365253385802</v>
      </c>
      <c r="H2316">
        <v>13.2915742793791</v>
      </c>
      <c r="I2316">
        <v>4.0195729537366498</v>
      </c>
    </row>
    <row r="2317" spans="1:9" x14ac:dyDescent="0.25">
      <c r="A2317">
        <v>2315</v>
      </c>
      <c r="B2317">
        <v>43.151183063511802</v>
      </c>
      <c r="C2317">
        <v>189.51916086821001</v>
      </c>
      <c r="D2317">
        <v>13.474806822334701</v>
      </c>
      <c r="E2317">
        <v>4.2689190230164398</v>
      </c>
      <c r="F2317">
        <v>0.25515693662123901</v>
      </c>
      <c r="G2317">
        <v>0.97086942615911698</v>
      </c>
      <c r="H2317">
        <v>11.877848678213301</v>
      </c>
      <c r="I2317">
        <v>2.73671232876712</v>
      </c>
    </row>
    <row r="2318" spans="1:9" x14ac:dyDescent="0.25">
      <c r="A2318">
        <v>2316</v>
      </c>
      <c r="B2318">
        <v>51.682310469313997</v>
      </c>
      <c r="C2318">
        <v>126.13783403656799</v>
      </c>
      <c r="D2318">
        <v>16.187496845039998</v>
      </c>
      <c r="E2318">
        <v>3.2476406493898402</v>
      </c>
      <c r="F2318">
        <v>0.29800873503943498</v>
      </c>
      <c r="G2318">
        <v>0.96437930816550099</v>
      </c>
      <c r="H2318">
        <v>11.1668460710441</v>
      </c>
      <c r="I2318">
        <v>2.5138140161725002</v>
      </c>
    </row>
    <row r="2319" spans="1:9" x14ac:dyDescent="0.25">
      <c r="A2319">
        <v>2317</v>
      </c>
      <c r="B2319">
        <v>41.573143495254001</v>
      </c>
      <c r="C2319">
        <v>161.223121228743</v>
      </c>
      <c r="D2319">
        <v>15.077413641699399</v>
      </c>
      <c r="E2319">
        <v>4.7306203351055398</v>
      </c>
      <c r="F2319">
        <v>0.24213545711849399</v>
      </c>
      <c r="G2319">
        <v>0.93867692011614601</v>
      </c>
      <c r="H2319">
        <v>13.4922330097087</v>
      </c>
      <c r="I2319">
        <v>3.6550810989738398</v>
      </c>
    </row>
    <row r="2320" spans="1:9" x14ac:dyDescent="0.25">
      <c r="A2320">
        <v>2318</v>
      </c>
      <c r="B2320">
        <v>67.560222359481102</v>
      </c>
      <c r="C2320">
        <v>122.977319587628</v>
      </c>
      <c r="D2320">
        <v>16.2594938925834</v>
      </c>
      <c r="E2320">
        <v>17.230741558942199</v>
      </c>
      <c r="F2320">
        <v>0.37249846674671999</v>
      </c>
      <c r="G2320">
        <v>0.74881053974318401</v>
      </c>
      <c r="H2320">
        <v>16.960550458715499</v>
      </c>
      <c r="I2320">
        <v>11.2510729613733</v>
      </c>
    </row>
    <row r="2321" spans="1:9" x14ac:dyDescent="0.25">
      <c r="A2321">
        <v>2319</v>
      </c>
      <c r="B2321">
        <v>64.376496534341499</v>
      </c>
      <c r="C2321">
        <v>152.08323322464301</v>
      </c>
      <c r="D2321">
        <v>18.480094424302798</v>
      </c>
      <c r="E2321">
        <v>7.4209365267190597</v>
      </c>
      <c r="F2321">
        <v>0.37567423780866899</v>
      </c>
      <c r="G2321">
        <v>0.93110793354750798</v>
      </c>
      <c r="H2321">
        <v>11.7288801571709</v>
      </c>
      <c r="I2321">
        <v>3.4322742474916299</v>
      </c>
    </row>
    <row r="2322" spans="1:9" x14ac:dyDescent="0.25">
      <c r="A2322">
        <v>2320</v>
      </c>
      <c r="B2322">
        <v>52.0247575820094</v>
      </c>
      <c r="C2322">
        <v>145.42456514022001</v>
      </c>
      <c r="D2322">
        <v>16.069884446164799</v>
      </c>
      <c r="E2322">
        <v>16.1163921924033</v>
      </c>
      <c r="F2322">
        <v>0.30301161251390402</v>
      </c>
      <c r="G2322">
        <v>0.85935863973749405</v>
      </c>
      <c r="H2322">
        <v>9.2166405023547799</v>
      </c>
      <c r="I2322">
        <v>7.9349269588313396</v>
      </c>
    </row>
    <row r="2323" spans="1:9" x14ac:dyDescent="0.25">
      <c r="A2323">
        <v>2321</v>
      </c>
      <c r="B2323">
        <v>42.323436678927997</v>
      </c>
      <c r="C2323">
        <v>206.44959824689499</v>
      </c>
      <c r="D2323">
        <v>14.983129849826099</v>
      </c>
      <c r="E2323">
        <v>4.3326023480336104</v>
      </c>
      <c r="F2323">
        <v>0.26903264727338999</v>
      </c>
      <c r="G2323">
        <v>0.96285834142244997</v>
      </c>
      <c r="H2323">
        <v>10.509952606635</v>
      </c>
      <c r="I2323">
        <v>2.7878239903556299</v>
      </c>
    </row>
    <row r="2324" spans="1:9" x14ac:dyDescent="0.25">
      <c r="A2324">
        <v>2322</v>
      </c>
      <c r="B2324">
        <v>66.507496876301502</v>
      </c>
      <c r="C2324">
        <v>155.725248317846</v>
      </c>
      <c r="D2324">
        <v>15.4143265826555</v>
      </c>
      <c r="E2324">
        <v>5.4873919871891896</v>
      </c>
      <c r="F2324">
        <v>0.41053321908486201</v>
      </c>
      <c r="G2324">
        <v>0.94035381195872103</v>
      </c>
      <c r="H2324">
        <v>8.8931686046511604</v>
      </c>
      <c r="I2324">
        <v>3.66531986531986</v>
      </c>
    </row>
    <row r="2325" spans="1:9" x14ac:dyDescent="0.25">
      <c r="A2325">
        <v>2323</v>
      </c>
      <c r="B2325">
        <v>63.139254921099699</v>
      </c>
      <c r="C2325">
        <v>183.17970703822701</v>
      </c>
      <c r="D2325">
        <v>15.044064109814901</v>
      </c>
      <c r="E2325">
        <v>5.4013153678219199</v>
      </c>
      <c r="F2325">
        <v>0.38173814401956901</v>
      </c>
      <c r="G2325">
        <v>0.928727497308524</v>
      </c>
      <c r="H2325">
        <v>9.1461159062885304</v>
      </c>
      <c r="I2325">
        <v>3.5749778172138398</v>
      </c>
    </row>
    <row r="2326" spans="1:9" x14ac:dyDescent="0.25">
      <c r="A2326">
        <v>2324</v>
      </c>
      <c r="B2326">
        <v>61.708416433984802</v>
      </c>
      <c r="C2326">
        <v>156.62036880392401</v>
      </c>
      <c r="D2326">
        <v>15.6388214805609</v>
      </c>
      <c r="E2326">
        <v>4.80462663302034</v>
      </c>
      <c r="F2326">
        <v>0.360598326412504</v>
      </c>
      <c r="G2326">
        <v>0.92411824605669901</v>
      </c>
      <c r="H2326">
        <v>10.815771583956399</v>
      </c>
      <c r="I2326">
        <v>3.0435812411179501</v>
      </c>
    </row>
    <row r="2327" spans="1:9" x14ac:dyDescent="0.25">
      <c r="A2327">
        <v>2325</v>
      </c>
      <c r="B2327">
        <v>55.839781520254803</v>
      </c>
      <c r="C2327">
        <v>152.04743008314401</v>
      </c>
      <c r="D2327">
        <v>16.1722296507815</v>
      </c>
      <c r="E2327">
        <v>5.9758441537723996</v>
      </c>
      <c r="F2327">
        <v>0.35730808968405903</v>
      </c>
      <c r="G2327">
        <v>0.91829946067838297</v>
      </c>
      <c r="H2327">
        <v>12.3792517006802</v>
      </c>
      <c r="I2327">
        <v>3.8265209125475201</v>
      </c>
    </row>
    <row r="2328" spans="1:9" x14ac:dyDescent="0.25">
      <c r="A2328">
        <v>2326</v>
      </c>
      <c r="B2328">
        <v>51.302874931331203</v>
      </c>
      <c r="C2328">
        <v>153.33950493056901</v>
      </c>
      <c r="D2328">
        <v>11.3335751558269</v>
      </c>
      <c r="E2328">
        <v>7.5529692553840704</v>
      </c>
      <c r="F2328">
        <v>0.38406182015370199</v>
      </c>
      <c r="G2328">
        <v>0.90243553489626405</v>
      </c>
      <c r="H2328">
        <v>6.7545327754532698</v>
      </c>
      <c r="I2328">
        <v>4.46854219948849</v>
      </c>
    </row>
    <row r="2329" spans="1:9" x14ac:dyDescent="0.25">
      <c r="A2329">
        <v>2327</v>
      </c>
      <c r="B2329">
        <v>48.2724374693477</v>
      </c>
      <c r="C2329">
        <v>150.11737226277299</v>
      </c>
      <c r="D2329">
        <v>10.841136508564899</v>
      </c>
      <c r="E2329">
        <v>8.0678295338317501</v>
      </c>
      <c r="F2329">
        <v>0.352450214622752</v>
      </c>
      <c r="G2329">
        <v>0.85902327531533595</v>
      </c>
      <c r="H2329">
        <v>6.65994236311239</v>
      </c>
      <c r="I2329">
        <v>8.4680851063829792</v>
      </c>
    </row>
    <row r="2330" spans="1:9" x14ac:dyDescent="0.25">
      <c r="A2330">
        <v>2328</v>
      </c>
      <c r="B2330">
        <v>60.593404342482501</v>
      </c>
      <c r="C2330">
        <v>149.17417639237701</v>
      </c>
      <c r="D2330">
        <v>13.9784165840271</v>
      </c>
      <c r="E2330">
        <v>4.9632367779046298</v>
      </c>
      <c r="F2330">
        <v>0.38770211913956998</v>
      </c>
      <c r="G2330">
        <v>0.93358294337746295</v>
      </c>
      <c r="H2330">
        <v>7.04955621301775</v>
      </c>
      <c r="I2330">
        <v>4.0194662480376699</v>
      </c>
    </row>
    <row r="2331" spans="1:9" x14ac:dyDescent="0.25">
      <c r="A2331">
        <v>2329</v>
      </c>
      <c r="B2331">
        <v>61.907093744759301</v>
      </c>
      <c r="C2331">
        <v>205.027900146842</v>
      </c>
      <c r="D2331">
        <v>15.8983782816471</v>
      </c>
      <c r="E2331">
        <v>8.6978122637276591</v>
      </c>
      <c r="F2331">
        <v>0.40870388177372502</v>
      </c>
      <c r="G2331">
        <v>0.94356040927189999</v>
      </c>
      <c r="H2331">
        <v>9.5770156438026408</v>
      </c>
      <c r="I2331">
        <v>3.2709466811751899</v>
      </c>
    </row>
    <row r="2332" spans="1:9" x14ac:dyDescent="0.25">
      <c r="A2332">
        <v>2330</v>
      </c>
      <c r="B2332">
        <v>66.513720365876395</v>
      </c>
      <c r="C2332">
        <v>161.95665674731501</v>
      </c>
      <c r="D2332">
        <v>11.900168407637301</v>
      </c>
      <c r="E2332">
        <v>4.9285026570939401</v>
      </c>
      <c r="F2332">
        <v>0.35799975711954901</v>
      </c>
      <c r="G2332">
        <v>0.92833275884830502</v>
      </c>
      <c r="H2332">
        <v>10.3497501784439</v>
      </c>
      <c r="I2332">
        <v>2.9601786378861101</v>
      </c>
    </row>
    <row r="2333" spans="1:9" x14ac:dyDescent="0.25">
      <c r="A2333">
        <v>2331</v>
      </c>
      <c r="B2333">
        <v>75.211292986934893</v>
      </c>
      <c r="C2333">
        <v>168.182712666583</v>
      </c>
      <c r="D2333">
        <v>12.930984050562399</v>
      </c>
      <c r="E2333">
        <v>6.1599569145372399</v>
      </c>
      <c r="F2333">
        <v>0.44533353239135898</v>
      </c>
      <c r="G2333">
        <v>0.93739093575324695</v>
      </c>
      <c r="H2333">
        <v>7.5469216975493101</v>
      </c>
      <c r="I2333">
        <v>3.4284304047384002</v>
      </c>
    </row>
    <row r="2334" spans="1:9" x14ac:dyDescent="0.25">
      <c r="A2334">
        <v>2332</v>
      </c>
      <c r="B2334">
        <v>67.718917166477496</v>
      </c>
      <c r="C2334">
        <v>184.92458495231301</v>
      </c>
      <c r="D2334">
        <v>15.0173758028383</v>
      </c>
      <c r="E2334">
        <v>9.8749761145492005</v>
      </c>
      <c r="F2334">
        <v>0.40661271200377003</v>
      </c>
      <c r="G2334">
        <v>0.94991591775176998</v>
      </c>
      <c r="H2334">
        <v>8.7409230769230692</v>
      </c>
      <c r="I2334">
        <v>3.3743016759776499</v>
      </c>
    </row>
    <row r="2335" spans="1:9" x14ac:dyDescent="0.25">
      <c r="A2335">
        <v>2333</v>
      </c>
      <c r="B2335">
        <v>58.710810810810798</v>
      </c>
      <c r="C2335">
        <v>83.480986209778493</v>
      </c>
      <c r="D2335">
        <v>10.459890104861801</v>
      </c>
      <c r="E2335">
        <v>5.1736142345726801</v>
      </c>
      <c r="F2335">
        <v>0.36317337255488003</v>
      </c>
      <c r="G2335">
        <v>0.820857561543192</v>
      </c>
      <c r="H2335">
        <v>8.4609435421500301</v>
      </c>
      <c r="I2335">
        <v>2.7254725472547201</v>
      </c>
    </row>
    <row r="2336" spans="1:9" x14ac:dyDescent="0.25">
      <c r="A2336">
        <v>2334</v>
      </c>
      <c r="B2336">
        <v>59.810485364949898</v>
      </c>
      <c r="C2336">
        <v>190.89654295881999</v>
      </c>
      <c r="D2336">
        <v>9.9477807241300304</v>
      </c>
      <c r="E2336">
        <v>9.9685944693837296</v>
      </c>
      <c r="F2336">
        <v>0.37542229271274002</v>
      </c>
      <c r="G2336">
        <v>0.89738867033694902</v>
      </c>
      <c r="H2336">
        <v>8.6751824817518202</v>
      </c>
      <c r="I2336">
        <v>5.2603419746276803</v>
      </c>
    </row>
    <row r="2337" spans="1:9" x14ac:dyDescent="0.25">
      <c r="A2337">
        <v>2335</v>
      </c>
      <c r="B2337">
        <v>58.406993890878397</v>
      </c>
      <c r="C2337">
        <v>188.99341327478399</v>
      </c>
      <c r="D2337">
        <v>12.7395329576687</v>
      </c>
      <c r="E2337">
        <v>6.4661662559253799</v>
      </c>
      <c r="F2337">
        <v>0.42316279667728002</v>
      </c>
      <c r="G2337">
        <v>0.94762010474865499</v>
      </c>
      <c r="H2337">
        <v>8.8954781319495897</v>
      </c>
      <c r="I2337">
        <v>3.6503091190108101</v>
      </c>
    </row>
    <row r="2338" spans="1:9" x14ac:dyDescent="0.25">
      <c r="A2338">
        <v>2336</v>
      </c>
      <c r="B2338">
        <v>74.676198856137205</v>
      </c>
      <c r="C2338">
        <v>191.372539121655</v>
      </c>
      <c r="D2338">
        <v>10.8330465544025</v>
      </c>
      <c r="E2338">
        <v>12.088080455997099</v>
      </c>
      <c r="F2338">
        <v>0.405581295112384</v>
      </c>
      <c r="G2338">
        <v>0.90570268334528603</v>
      </c>
      <c r="H2338">
        <v>8.1137184115523393</v>
      </c>
      <c r="I2338">
        <v>5.54941176470588</v>
      </c>
    </row>
    <row r="2339" spans="1:9" x14ac:dyDescent="0.25">
      <c r="A2339">
        <v>2337</v>
      </c>
      <c r="B2339">
        <v>68.804337271403099</v>
      </c>
      <c r="C2339">
        <v>171.24080882352899</v>
      </c>
      <c r="D2339">
        <v>11.364821118195</v>
      </c>
      <c r="E2339">
        <v>14.6828890787455</v>
      </c>
      <c r="F2339">
        <v>0.38232904768370202</v>
      </c>
      <c r="G2339">
        <v>0.89995211924540797</v>
      </c>
      <c r="H2339">
        <v>8.4075767472240308</v>
      </c>
      <c r="I2339">
        <v>5.7059843885515997</v>
      </c>
    </row>
    <row r="2340" spans="1:9" x14ac:dyDescent="0.25">
      <c r="A2340">
        <v>2338</v>
      </c>
      <c r="B2340">
        <v>69.288116410670895</v>
      </c>
      <c r="C2340">
        <v>167.53128205128201</v>
      </c>
      <c r="D2340">
        <v>12.5542481806661</v>
      </c>
      <c r="E2340">
        <v>10.204245600281901</v>
      </c>
      <c r="F2340">
        <v>0.39076763381099</v>
      </c>
      <c r="G2340">
        <v>0.91039028494787</v>
      </c>
      <c r="H2340">
        <v>7.9278815196394001</v>
      </c>
      <c r="I2340">
        <v>4.9304286718200903</v>
      </c>
    </row>
    <row r="2341" spans="1:9" x14ac:dyDescent="0.25">
      <c r="A2341">
        <v>2339</v>
      </c>
      <c r="B2341">
        <v>82.771935381691407</v>
      </c>
      <c r="C2341">
        <v>191.309659613615</v>
      </c>
      <c r="D2341">
        <v>9.1774432795206007</v>
      </c>
      <c r="E2341">
        <v>7.5278549630102898</v>
      </c>
      <c r="F2341">
        <v>0.453551917022814</v>
      </c>
      <c r="G2341">
        <v>0.93272259279117897</v>
      </c>
      <c r="H2341">
        <v>7.2883895131086103</v>
      </c>
      <c r="I2341">
        <v>4.1105434277751902</v>
      </c>
    </row>
    <row r="2342" spans="1:9" x14ac:dyDescent="0.25">
      <c r="A2342">
        <v>2340</v>
      </c>
      <c r="B2342">
        <v>45.9050607287449</v>
      </c>
      <c r="C2342">
        <v>164.419507575757</v>
      </c>
      <c r="D2342">
        <v>14.6985669072146</v>
      </c>
      <c r="E2342">
        <v>7.9142874102513998</v>
      </c>
      <c r="F2342">
        <v>0.279165072846289</v>
      </c>
      <c r="G2342">
        <v>0.91667475132788201</v>
      </c>
      <c r="H2342">
        <v>9.9625441696113004</v>
      </c>
      <c r="I2342">
        <v>4.9637096774193497</v>
      </c>
    </row>
    <row r="2343" spans="1:9" x14ac:dyDescent="0.25">
      <c r="A2343">
        <v>2341</v>
      </c>
      <c r="B2343">
        <v>51.806065104442702</v>
      </c>
      <c r="C2343">
        <v>144.421737305916</v>
      </c>
      <c r="D2343">
        <v>16.698414832020401</v>
      </c>
      <c r="E2343">
        <v>10.302213745610199</v>
      </c>
      <c r="F2343">
        <v>0.38318138392766099</v>
      </c>
      <c r="G2343">
        <v>0.81271437645748301</v>
      </c>
      <c r="H2343">
        <v>6.5057130765975399</v>
      </c>
      <c r="I2343">
        <v>3.3190271816881198</v>
      </c>
    </row>
    <row r="2344" spans="1:9" x14ac:dyDescent="0.25">
      <c r="A2344">
        <v>2342</v>
      </c>
      <c r="B2344">
        <v>73.302767872304301</v>
      </c>
      <c r="C2344">
        <v>116.384474241354</v>
      </c>
      <c r="D2344">
        <v>14.9238012786897</v>
      </c>
      <c r="E2344">
        <v>4.6197192044640998</v>
      </c>
      <c r="F2344">
        <v>0.41490139556677202</v>
      </c>
      <c r="G2344">
        <v>0.93579258518557096</v>
      </c>
      <c r="H2344">
        <v>11.3099652375434</v>
      </c>
      <c r="I2344">
        <v>3.37328296703296</v>
      </c>
    </row>
    <row r="2345" spans="1:9" x14ac:dyDescent="0.25">
      <c r="A2345">
        <v>2343</v>
      </c>
      <c r="B2345">
        <v>44.151643886220903</v>
      </c>
      <c r="C2345">
        <v>211.7034457478</v>
      </c>
      <c r="D2345">
        <v>15.0176875176014</v>
      </c>
      <c r="E2345">
        <v>4.6561018367842104</v>
      </c>
      <c r="F2345">
        <v>0.30692825782856298</v>
      </c>
      <c r="G2345">
        <v>0.95717280360102897</v>
      </c>
      <c r="H2345">
        <v>8.8259986459038497</v>
      </c>
      <c r="I2345">
        <v>3.0956790123456699</v>
      </c>
    </row>
    <row r="2346" spans="1:9" x14ac:dyDescent="0.25">
      <c r="A2346">
        <v>2344</v>
      </c>
      <c r="B2346">
        <v>72.243558580456906</v>
      </c>
      <c r="C2346">
        <v>160.03907729385401</v>
      </c>
      <c r="D2346">
        <v>14.412442923105001</v>
      </c>
      <c r="E2346">
        <v>6.7968090881736698</v>
      </c>
      <c r="F2346">
        <v>0.39240822706825301</v>
      </c>
      <c r="G2346">
        <v>0.90197360966964801</v>
      </c>
      <c r="H2346">
        <v>13.131648936170199</v>
      </c>
      <c r="I2346">
        <v>5.0863166268894098</v>
      </c>
    </row>
    <row r="2347" spans="1:9" x14ac:dyDescent="0.25">
      <c r="A2347">
        <v>2345</v>
      </c>
      <c r="B2347">
        <v>62.8500663423264</v>
      </c>
      <c r="C2347">
        <v>176.067172614241</v>
      </c>
      <c r="D2347">
        <v>15.9103549669617</v>
      </c>
      <c r="E2347">
        <v>7.5844356951521901</v>
      </c>
      <c r="F2347">
        <v>0.37542738596785102</v>
      </c>
      <c r="G2347">
        <v>0.848310491619086</v>
      </c>
      <c r="H2347">
        <v>12.462311557788899</v>
      </c>
      <c r="I2347">
        <v>3.9607951408061801</v>
      </c>
    </row>
    <row r="2348" spans="1:9" x14ac:dyDescent="0.25">
      <c r="A2348">
        <v>2346</v>
      </c>
      <c r="B2348">
        <v>59.208658008657999</v>
      </c>
      <c r="C2348">
        <v>186.01965734896299</v>
      </c>
      <c r="D2348">
        <v>12.879989292428901</v>
      </c>
      <c r="E2348">
        <v>5.3398962403161203</v>
      </c>
      <c r="F2348">
        <v>0.34838672361293999</v>
      </c>
      <c r="G2348">
        <v>0.92847652948121595</v>
      </c>
      <c r="H2348">
        <v>10.8447121820615</v>
      </c>
      <c r="I2348">
        <v>3.4881002087682602</v>
      </c>
    </row>
    <row r="2349" spans="1:9" x14ac:dyDescent="0.25">
      <c r="A2349">
        <v>2347</v>
      </c>
      <c r="B2349">
        <v>60.962431693988997</v>
      </c>
      <c r="C2349">
        <v>183.79834569309699</v>
      </c>
      <c r="D2349">
        <v>12.502948661592001</v>
      </c>
      <c r="E2349">
        <v>4.7184092383095999</v>
      </c>
      <c r="F2349">
        <v>0.38184956075663601</v>
      </c>
      <c r="G2349">
        <v>0.94920942905082994</v>
      </c>
      <c r="H2349">
        <v>9.6914103923647907</v>
      </c>
      <c r="I2349">
        <v>2.7614840989399201</v>
      </c>
    </row>
    <row r="2350" spans="1:9" x14ac:dyDescent="0.25">
      <c r="A2350">
        <v>2348</v>
      </c>
      <c r="B2350">
        <v>109.050477489768</v>
      </c>
      <c r="C2350">
        <v>169.60148340004699</v>
      </c>
      <c r="D2350">
        <v>24.614401417904201</v>
      </c>
      <c r="E2350">
        <v>4.8124713058221698</v>
      </c>
      <c r="F2350">
        <v>0.60998503544622396</v>
      </c>
      <c r="G2350">
        <v>0.94525214109254696</v>
      </c>
      <c r="H2350">
        <v>7.8924302788844596</v>
      </c>
      <c r="I2350">
        <v>2.6632141663882298</v>
      </c>
    </row>
    <row r="2351" spans="1:9" x14ac:dyDescent="0.25">
      <c r="A2351">
        <v>2349</v>
      </c>
      <c r="B2351">
        <v>75.391602399314394</v>
      </c>
      <c r="C2351">
        <v>191.962953565085</v>
      </c>
      <c r="D2351">
        <v>14.4495410097656</v>
      </c>
      <c r="E2351">
        <v>7.2727273502457797</v>
      </c>
      <c r="F2351">
        <v>0.43011268269369302</v>
      </c>
      <c r="G2351">
        <v>0.95802779657297199</v>
      </c>
      <c r="H2351">
        <v>13.0204081632653</v>
      </c>
      <c r="I2351">
        <v>3.2507997440818901</v>
      </c>
    </row>
    <row r="2352" spans="1:9" x14ac:dyDescent="0.25">
      <c r="A2352">
        <v>2350</v>
      </c>
      <c r="B2352">
        <v>64.5271680460597</v>
      </c>
      <c r="C2352">
        <v>154.40203145478301</v>
      </c>
      <c r="D2352">
        <v>14.7606146973681</v>
      </c>
      <c r="E2352">
        <v>8.7658993800604108</v>
      </c>
      <c r="F2352">
        <v>0.374849462761771</v>
      </c>
      <c r="G2352">
        <v>0.90576577734559904</v>
      </c>
      <c r="H2352">
        <v>10.652474108170299</v>
      </c>
      <c r="I2352">
        <v>3.7434689507494601</v>
      </c>
    </row>
    <row r="2353" spans="1:9" x14ac:dyDescent="0.25">
      <c r="A2353">
        <v>2351</v>
      </c>
      <c r="B2353">
        <v>75.833847340015396</v>
      </c>
      <c r="C2353">
        <v>157.33273300315099</v>
      </c>
      <c r="D2353">
        <v>16.891455690053601</v>
      </c>
      <c r="E2353">
        <v>5.5699517986669802</v>
      </c>
      <c r="F2353">
        <v>0.38089107814358902</v>
      </c>
      <c r="G2353">
        <v>0.92520360930355205</v>
      </c>
      <c r="H2353">
        <v>13.662145499383399</v>
      </c>
      <c r="I2353">
        <v>3.5040783034257701</v>
      </c>
    </row>
    <row r="2354" spans="1:9" x14ac:dyDescent="0.25">
      <c r="A2354">
        <v>2352</v>
      </c>
      <c r="B2354">
        <v>74.312090790048003</v>
      </c>
      <c r="C2354">
        <v>166.67619603267201</v>
      </c>
      <c r="D2354">
        <v>22.5143036651471</v>
      </c>
      <c r="E2354">
        <v>10.085784003837899</v>
      </c>
      <c r="F2354">
        <v>0.409261404190846</v>
      </c>
      <c r="G2354">
        <v>0.91196231396937499</v>
      </c>
      <c r="H2354">
        <v>18.123229461756299</v>
      </c>
      <c r="I2354">
        <v>5.0709600477042303</v>
      </c>
    </row>
    <row r="2355" spans="1:9" x14ac:dyDescent="0.25">
      <c r="A2355">
        <v>2353</v>
      </c>
      <c r="B2355">
        <v>28.671854734111498</v>
      </c>
      <c r="C2355">
        <v>161.07361516034899</v>
      </c>
      <c r="D2355">
        <v>16.119580402385701</v>
      </c>
      <c r="E2355">
        <v>5.8018272021810802</v>
      </c>
      <c r="F2355">
        <v>0.170852050647854</v>
      </c>
      <c r="G2355">
        <v>0.92573479870727404</v>
      </c>
      <c r="H2355">
        <v>18.471128608923799</v>
      </c>
      <c r="I2355">
        <v>3.7953238788807901</v>
      </c>
    </row>
    <row r="2356" spans="1:9" x14ac:dyDescent="0.25">
      <c r="A2356">
        <v>2354</v>
      </c>
      <c r="B2356">
        <v>32.9197183098591</v>
      </c>
      <c r="C2356">
        <v>154.72256447739301</v>
      </c>
      <c r="D2356">
        <v>20.207552994925301</v>
      </c>
      <c r="E2356">
        <v>4.34261339460011</v>
      </c>
      <c r="F2356">
        <v>0.198589248116156</v>
      </c>
      <c r="G2356">
        <v>0.93809526232308305</v>
      </c>
      <c r="H2356">
        <v>18.903409090909001</v>
      </c>
      <c r="I2356">
        <v>2.9092451229855798</v>
      </c>
    </row>
    <row r="2357" spans="1:9" x14ac:dyDescent="0.25">
      <c r="A2357">
        <v>2355</v>
      </c>
      <c r="B2357">
        <v>32.974910394265201</v>
      </c>
      <c r="C2357">
        <v>117.362379479716</v>
      </c>
      <c r="D2357">
        <v>14.467888602667999</v>
      </c>
      <c r="E2357">
        <v>5.8217744756691703</v>
      </c>
      <c r="F2357">
        <v>0.193254945945148</v>
      </c>
      <c r="G2357">
        <v>0.88334884108531397</v>
      </c>
      <c r="H2357">
        <v>19.641509433962199</v>
      </c>
      <c r="I2357">
        <v>4.1469933184855199</v>
      </c>
    </row>
    <row r="2358" spans="1:9" x14ac:dyDescent="0.25">
      <c r="A2358">
        <v>2356</v>
      </c>
      <c r="B2358">
        <v>41.590941011235898</v>
      </c>
      <c r="C2358">
        <v>149.44577735124699</v>
      </c>
      <c r="D2358">
        <v>16.277574339000498</v>
      </c>
      <c r="E2358">
        <v>20.826364612562099</v>
      </c>
      <c r="F2358">
        <v>0.242287369303407</v>
      </c>
      <c r="G2358">
        <v>0.83986147212283901</v>
      </c>
      <c r="H2358">
        <v>19.819708846584501</v>
      </c>
      <c r="I2358">
        <v>10.090283748925099</v>
      </c>
    </row>
    <row r="2359" spans="1:9" x14ac:dyDescent="0.25">
      <c r="A2359">
        <v>2357</v>
      </c>
      <c r="B2359">
        <v>50.746352785145802</v>
      </c>
      <c r="C2359">
        <v>164.13867334167699</v>
      </c>
      <c r="D2359">
        <v>17.936364820784998</v>
      </c>
      <c r="E2359">
        <v>5.2749716017175201</v>
      </c>
      <c r="F2359">
        <v>0.27974891821287601</v>
      </c>
      <c r="G2359">
        <v>0.93061201144070504</v>
      </c>
      <c r="H2359">
        <v>16.035714285714199</v>
      </c>
      <c r="I2359">
        <v>3.2096828046744501</v>
      </c>
    </row>
    <row r="2360" spans="1:9" x14ac:dyDescent="0.25">
      <c r="A2360">
        <v>2358</v>
      </c>
      <c r="B2360">
        <v>36.635240274599497</v>
      </c>
      <c r="C2360">
        <v>127.233835252435</v>
      </c>
      <c r="D2360">
        <v>16.432571975762201</v>
      </c>
      <c r="E2360">
        <v>16.070765438074002</v>
      </c>
      <c r="F2360">
        <v>0.21125146300054001</v>
      </c>
      <c r="G2360">
        <v>0.63565150436129703</v>
      </c>
      <c r="H2360">
        <v>16.399721448467901</v>
      </c>
      <c r="I2360">
        <v>11.679894179894101</v>
      </c>
    </row>
    <row r="2361" spans="1:9" x14ac:dyDescent="0.25">
      <c r="A2361">
        <v>2359</v>
      </c>
      <c r="B2361">
        <v>58.337575932889699</v>
      </c>
      <c r="C2361">
        <v>198.04695222405201</v>
      </c>
      <c r="D2361">
        <v>20.900794980170001</v>
      </c>
      <c r="E2361">
        <v>3.6323101289002699</v>
      </c>
      <c r="F2361">
        <v>0.34951517930749598</v>
      </c>
      <c r="G2361">
        <v>0.96219536237214798</v>
      </c>
      <c r="H2361">
        <v>9.9433237271853994</v>
      </c>
      <c r="I2361">
        <v>2.5230700976042502</v>
      </c>
    </row>
    <row r="2362" spans="1:9" x14ac:dyDescent="0.25">
      <c r="A2362">
        <v>2360</v>
      </c>
      <c r="B2362">
        <v>40.741775733993599</v>
      </c>
      <c r="C2362">
        <v>153.24444444444401</v>
      </c>
      <c r="D2362">
        <v>17.724870325221499</v>
      </c>
      <c r="E2362">
        <v>8.6832206575471904</v>
      </c>
      <c r="F2362">
        <v>0.24359959460040301</v>
      </c>
      <c r="G2362">
        <v>0.88832237285959803</v>
      </c>
      <c r="H2362">
        <v>14.727683615819201</v>
      </c>
      <c r="I2362">
        <v>4.6789890607317997</v>
      </c>
    </row>
    <row r="2363" spans="1:9" x14ac:dyDescent="0.25">
      <c r="A2363">
        <v>2361</v>
      </c>
      <c r="B2363">
        <v>48.0085316569375</v>
      </c>
      <c r="C2363">
        <v>169.43111744787001</v>
      </c>
      <c r="D2363">
        <v>17.071481797114799</v>
      </c>
      <c r="E2363">
        <v>9.7593219071438302</v>
      </c>
      <c r="F2363">
        <v>0.29432846457643502</v>
      </c>
      <c r="G2363">
        <v>0.87786563700909903</v>
      </c>
      <c r="H2363">
        <v>12.3769784172661</v>
      </c>
      <c r="I2363">
        <v>4.7130745203034303</v>
      </c>
    </row>
    <row r="2364" spans="1:9" x14ac:dyDescent="0.25">
      <c r="A2364">
        <v>2362</v>
      </c>
      <c r="B2364">
        <v>55.139322216245198</v>
      </c>
      <c r="C2364">
        <v>157.89272753665199</v>
      </c>
      <c r="D2364">
        <v>21.8825034381784</v>
      </c>
      <c r="E2364">
        <v>10.990393710177701</v>
      </c>
      <c r="F2364">
        <v>0.29531408830139999</v>
      </c>
      <c r="G2364">
        <v>0.86010985538454898</v>
      </c>
      <c r="H2364">
        <v>16.420701168614301</v>
      </c>
      <c r="I2364">
        <v>4.1380662020905898</v>
      </c>
    </row>
    <row r="2365" spans="1:9" x14ac:dyDescent="0.25">
      <c r="A2365">
        <v>2363</v>
      </c>
      <c r="B2365">
        <v>50.722405271828599</v>
      </c>
      <c r="C2365">
        <v>148.76615006905001</v>
      </c>
      <c r="D2365">
        <v>20.546155910911601</v>
      </c>
      <c r="E2365">
        <v>7.62042204120731</v>
      </c>
      <c r="F2365">
        <v>0.279227337305755</v>
      </c>
      <c r="G2365">
        <v>0.90031078995977598</v>
      </c>
      <c r="H2365">
        <v>18.590144230769202</v>
      </c>
      <c r="I2365">
        <v>3.9600164880461599</v>
      </c>
    </row>
    <row r="2366" spans="1:9" x14ac:dyDescent="0.25">
      <c r="A2366">
        <v>2364</v>
      </c>
      <c r="B2366">
        <v>38.7541147132169</v>
      </c>
      <c r="C2366">
        <v>193.04018109790599</v>
      </c>
      <c r="D2366">
        <v>16.679788694691499</v>
      </c>
      <c r="E2366">
        <v>4.9791953778931903</v>
      </c>
      <c r="F2366">
        <v>0.22691812958715499</v>
      </c>
      <c r="G2366">
        <v>0.95441074277792204</v>
      </c>
      <c r="H2366">
        <v>17.788951841359701</v>
      </c>
      <c r="I2366">
        <v>2.7695473251028799</v>
      </c>
    </row>
    <row r="2367" spans="1:9" x14ac:dyDescent="0.25">
      <c r="A2367">
        <v>2365</v>
      </c>
      <c r="B2367">
        <v>54.688985929160602</v>
      </c>
      <c r="C2367">
        <v>153.39776400861999</v>
      </c>
      <c r="D2367">
        <v>16.291581963774501</v>
      </c>
      <c r="E2367">
        <v>6.0243802764981398</v>
      </c>
      <c r="F2367">
        <v>0.31355794081618199</v>
      </c>
      <c r="G2367">
        <v>0.92452421972109</v>
      </c>
      <c r="H2367">
        <v>15.3543417366946</v>
      </c>
      <c r="I2367">
        <v>3.0767527675276698</v>
      </c>
    </row>
    <row r="2368" spans="1:9" x14ac:dyDescent="0.25">
      <c r="A2368">
        <v>2366</v>
      </c>
      <c r="B2368">
        <v>63.692985818321198</v>
      </c>
      <c r="C2368">
        <v>149.93731778425601</v>
      </c>
      <c r="D2368">
        <v>18.247616305162101</v>
      </c>
      <c r="E2368">
        <v>13.017460689243499</v>
      </c>
      <c r="F2368">
        <v>0.36797527419657899</v>
      </c>
      <c r="G2368">
        <v>0.89749273375627903</v>
      </c>
      <c r="H2368">
        <v>12.1558441558441</v>
      </c>
      <c r="I2368">
        <v>5.05413687436159</v>
      </c>
    </row>
    <row r="2369" spans="1:9" x14ac:dyDescent="0.25">
      <c r="A2369">
        <v>2367</v>
      </c>
      <c r="B2369">
        <v>67.838194444444397</v>
      </c>
      <c r="C2369">
        <v>192.88080563504201</v>
      </c>
      <c r="D2369">
        <v>20.783829506666699</v>
      </c>
      <c r="E2369">
        <v>3.9490469305895899</v>
      </c>
      <c r="F2369">
        <v>0.37593626326806401</v>
      </c>
      <c r="G2369">
        <v>0.95078528232138104</v>
      </c>
      <c r="H2369">
        <v>20.100000000000001</v>
      </c>
      <c r="I2369">
        <v>2.76337262012692</v>
      </c>
    </row>
    <row r="2370" spans="1:9" x14ac:dyDescent="0.25">
      <c r="A2370">
        <v>2368</v>
      </c>
      <c r="B2370">
        <v>76.400802496656198</v>
      </c>
      <c r="C2370">
        <v>166.634514285714</v>
      </c>
      <c r="D2370">
        <v>18.325227009905198</v>
      </c>
      <c r="E2370">
        <v>9.7408311565915398</v>
      </c>
      <c r="F2370">
        <v>0.40478418952877598</v>
      </c>
      <c r="G2370">
        <v>0.91267912885757796</v>
      </c>
      <c r="H2370">
        <v>13.962566844919699</v>
      </c>
      <c r="I2370">
        <v>4.9669715447154399</v>
      </c>
    </row>
    <row r="2371" spans="1:9" x14ac:dyDescent="0.25">
      <c r="A2371">
        <v>2369</v>
      </c>
      <c r="B2371">
        <v>69.102905569007206</v>
      </c>
      <c r="C2371">
        <v>122.88229899113399</v>
      </c>
      <c r="D2371">
        <v>16.767468684494801</v>
      </c>
      <c r="E2371">
        <v>5.6408803177042302</v>
      </c>
      <c r="F2371">
        <v>0.36781578210566601</v>
      </c>
      <c r="G2371">
        <v>0.93728968306890803</v>
      </c>
      <c r="H2371">
        <v>18.969205834683901</v>
      </c>
      <c r="I2371">
        <v>3.2288321167883201</v>
      </c>
    </row>
    <row r="2372" spans="1:9" x14ac:dyDescent="0.25">
      <c r="A2372">
        <v>2370</v>
      </c>
      <c r="B2372">
        <v>75.014897579143394</v>
      </c>
      <c r="C2372">
        <v>168.25150214592199</v>
      </c>
      <c r="D2372">
        <v>20.586189835764301</v>
      </c>
      <c r="E2372">
        <v>6.4521553687396498</v>
      </c>
      <c r="F2372">
        <v>0.395826394691073</v>
      </c>
      <c r="G2372">
        <v>0.89587106543532602</v>
      </c>
      <c r="H2372">
        <v>17.711340206185501</v>
      </c>
      <c r="I2372">
        <v>5.6511627906976702</v>
      </c>
    </row>
    <row r="2373" spans="1:9" x14ac:dyDescent="0.25">
      <c r="A2373">
        <v>2371</v>
      </c>
      <c r="B2373">
        <v>71.730890052356003</v>
      </c>
      <c r="C2373">
        <v>162.784412671712</v>
      </c>
      <c r="D2373">
        <v>13.1279183240124</v>
      </c>
      <c r="E2373">
        <v>12.666665338828199</v>
      </c>
      <c r="F2373">
        <v>0.37628122748991899</v>
      </c>
      <c r="G2373">
        <v>0.86304462597765796</v>
      </c>
      <c r="H2373">
        <v>18.426448736998498</v>
      </c>
      <c r="I2373">
        <v>7.7452830188679203</v>
      </c>
    </row>
    <row r="2374" spans="1:9" x14ac:dyDescent="0.25">
      <c r="A2374">
        <v>2372</v>
      </c>
      <c r="B2374">
        <v>64.865519937451097</v>
      </c>
      <c r="C2374">
        <v>179.05288985823299</v>
      </c>
      <c r="D2374">
        <v>15.482767273035901</v>
      </c>
      <c r="E2374">
        <v>9.1503219244770602</v>
      </c>
      <c r="F2374">
        <v>0.35471511850051202</v>
      </c>
      <c r="G2374">
        <v>0.908965880886205</v>
      </c>
      <c r="H2374">
        <v>19.902192242832999</v>
      </c>
      <c r="I2374">
        <v>5.8596355176424897</v>
      </c>
    </row>
    <row r="2375" spans="1:9" x14ac:dyDescent="0.25">
      <c r="A2375">
        <v>2373</v>
      </c>
      <c r="B2375">
        <v>69.148492907801398</v>
      </c>
      <c r="C2375">
        <v>179.293655818665</v>
      </c>
      <c r="D2375">
        <v>19.0423805856035</v>
      </c>
      <c r="E2375">
        <v>4.7165041279127298</v>
      </c>
      <c r="F2375">
        <v>0.38517059375519602</v>
      </c>
      <c r="G2375">
        <v>0.95305412207992002</v>
      </c>
      <c r="H2375">
        <v>16.630026809651401</v>
      </c>
      <c r="I2375">
        <v>2.9385749385749298</v>
      </c>
    </row>
    <row r="2376" spans="1:9" x14ac:dyDescent="0.25">
      <c r="A2376">
        <v>2374</v>
      </c>
      <c r="B2376">
        <v>50.6276971361318</v>
      </c>
      <c r="C2376">
        <v>161.69966276532401</v>
      </c>
      <c r="D2376">
        <v>14.678878437339201</v>
      </c>
      <c r="E2376">
        <v>6.9727455571234103</v>
      </c>
      <c r="F2376">
        <v>0.28731025107956099</v>
      </c>
      <c r="G2376">
        <v>0.899386067986508</v>
      </c>
      <c r="H2376">
        <v>16.465894465894401</v>
      </c>
      <c r="I2376">
        <v>5.1591337099811598</v>
      </c>
    </row>
    <row r="2377" spans="1:9" x14ac:dyDescent="0.25">
      <c r="A2377">
        <v>2375</v>
      </c>
      <c r="B2377">
        <v>103.192797783933</v>
      </c>
      <c r="C2377">
        <v>152.08454258674999</v>
      </c>
      <c r="D2377">
        <v>24.7219541577958</v>
      </c>
      <c r="E2377">
        <v>12.533681343022799</v>
      </c>
      <c r="F2377">
        <v>0.57512375233982305</v>
      </c>
      <c r="G2377">
        <v>0.89361829879615895</v>
      </c>
      <c r="H2377">
        <v>12.747678018575799</v>
      </c>
      <c r="I2377">
        <v>6.7396953405017896</v>
      </c>
    </row>
    <row r="2378" spans="1:9" x14ac:dyDescent="0.25">
      <c r="A2378">
        <v>2376</v>
      </c>
      <c r="B2378">
        <v>53.191385694796303</v>
      </c>
      <c r="C2378">
        <v>196.48346483129001</v>
      </c>
      <c r="D2378">
        <v>11.7752458066818</v>
      </c>
      <c r="E2378">
        <v>6.7439267100992799</v>
      </c>
      <c r="F2378">
        <v>0.34938359290570398</v>
      </c>
      <c r="G2378">
        <v>0.95360217534429803</v>
      </c>
      <c r="H2378">
        <v>10.213427561837401</v>
      </c>
      <c r="I2378">
        <v>3.1300043047782999</v>
      </c>
    </row>
    <row r="2379" spans="1:9" x14ac:dyDescent="0.25">
      <c r="A2379">
        <v>2377</v>
      </c>
      <c r="B2379">
        <v>83.595127610208806</v>
      </c>
      <c r="C2379">
        <v>166.56102037071</v>
      </c>
      <c r="D2379">
        <v>21.297301647540099</v>
      </c>
      <c r="E2379">
        <v>9.1972128751042401</v>
      </c>
      <c r="F2379">
        <v>0.49014144969782902</v>
      </c>
      <c r="G2379">
        <v>0.89790791252447</v>
      </c>
      <c r="H2379">
        <v>21</v>
      </c>
      <c r="I2379">
        <v>4.9891258887494701</v>
      </c>
    </row>
    <row r="2380" spans="1:9" x14ac:dyDescent="0.25">
      <c r="A2380">
        <v>2378</v>
      </c>
      <c r="B2380">
        <v>56.587809690857199</v>
      </c>
      <c r="C2380">
        <v>189.785406752775</v>
      </c>
      <c r="D2380">
        <v>15.382081693737099</v>
      </c>
      <c r="E2380">
        <v>10.072901953845401</v>
      </c>
      <c r="F2380">
        <v>0.34776268349591299</v>
      </c>
      <c r="G2380">
        <v>0.92834821886359098</v>
      </c>
      <c r="H2380">
        <v>5.4338807260155502</v>
      </c>
      <c r="I2380">
        <v>4.33760075865339</v>
      </c>
    </row>
    <row r="2381" spans="1:9" x14ac:dyDescent="0.25">
      <c r="A2381">
        <v>2379</v>
      </c>
      <c r="B2381">
        <v>59.970909090908997</v>
      </c>
      <c r="C2381">
        <v>150.01550792821001</v>
      </c>
      <c r="D2381">
        <v>16.567357530312101</v>
      </c>
      <c r="E2381">
        <v>9.7024526999214498</v>
      </c>
      <c r="F2381">
        <v>0.357684829297572</v>
      </c>
      <c r="G2381">
        <v>0.91293476150337705</v>
      </c>
      <c r="H2381">
        <v>6.7103448275861997</v>
      </c>
      <c r="I2381">
        <v>4.9849706744868003</v>
      </c>
    </row>
    <row r="2382" spans="1:9" x14ac:dyDescent="0.25">
      <c r="A2382">
        <v>2380</v>
      </c>
      <c r="B2382">
        <v>55.639525845316697</v>
      </c>
      <c r="C2382">
        <v>193.07515723270399</v>
      </c>
      <c r="D2382">
        <v>10.631720758606001</v>
      </c>
      <c r="E2382">
        <v>11.245446841313701</v>
      </c>
      <c r="F2382">
        <v>0.309776911209034</v>
      </c>
      <c r="G2382">
        <v>0.90732902072225996</v>
      </c>
      <c r="H2382">
        <v>9.7708018154311596</v>
      </c>
      <c r="I2382">
        <v>3.9305760709010298</v>
      </c>
    </row>
    <row r="2383" spans="1:9" x14ac:dyDescent="0.25">
      <c r="A2383">
        <v>2381</v>
      </c>
      <c r="B2383">
        <v>78.083437892095304</v>
      </c>
      <c r="C2383">
        <v>197.65819692157299</v>
      </c>
      <c r="D2383">
        <v>15.036465561674399</v>
      </c>
      <c r="E2383">
        <v>2.9660023882220599</v>
      </c>
      <c r="F2383">
        <v>0.39231044958683298</v>
      </c>
      <c r="G2383">
        <v>0.96975906188800498</v>
      </c>
      <c r="H2383">
        <v>18.252727272727199</v>
      </c>
      <c r="I2383">
        <v>2.6007424907188601</v>
      </c>
    </row>
    <row r="2384" spans="1:9" x14ac:dyDescent="0.25">
      <c r="A2384">
        <v>2382</v>
      </c>
      <c r="B2384">
        <v>58.302873292510597</v>
      </c>
      <c r="C2384">
        <v>156.68409193330299</v>
      </c>
      <c r="D2384">
        <v>16.522729494677002</v>
      </c>
      <c r="E2384">
        <v>8.5141254855032305</v>
      </c>
      <c r="F2384">
        <v>0.30999968197025402</v>
      </c>
      <c r="G2384">
        <v>0.91341456696290502</v>
      </c>
      <c r="H2384">
        <v>16.949728260869499</v>
      </c>
      <c r="I2384">
        <v>4.0947306098283001</v>
      </c>
    </row>
    <row r="2385" spans="1:9" x14ac:dyDescent="0.25">
      <c r="A2385">
        <v>2383</v>
      </c>
      <c r="B2385">
        <v>67.264324324324306</v>
      </c>
      <c r="C2385">
        <v>195.47865261990501</v>
      </c>
      <c r="D2385">
        <v>24.043403831128099</v>
      </c>
      <c r="E2385">
        <v>5.2394852591554502</v>
      </c>
      <c r="F2385">
        <v>0.37448813972669598</v>
      </c>
      <c r="G2385">
        <v>0.963557999602356</v>
      </c>
      <c r="H2385">
        <v>15.9478672985781</v>
      </c>
      <c r="I2385">
        <v>2.7903901967107299</v>
      </c>
    </row>
    <row r="2386" spans="1:9" x14ac:dyDescent="0.25">
      <c r="A2386">
        <v>2384</v>
      </c>
      <c r="B2386">
        <v>66.337805840568194</v>
      </c>
      <c r="C2386">
        <v>94.649597855227796</v>
      </c>
      <c r="D2386">
        <v>16.533036432732398</v>
      </c>
      <c r="E2386">
        <v>9.2396021466054297</v>
      </c>
      <c r="F2386">
        <v>0.36586897630826198</v>
      </c>
      <c r="G2386">
        <v>0.86078969648069004</v>
      </c>
      <c r="H2386">
        <v>17.556451612903199</v>
      </c>
      <c r="I2386">
        <v>5.1818723911747098</v>
      </c>
    </row>
    <row r="2387" spans="1:9" x14ac:dyDescent="0.25">
      <c r="A2387">
        <v>2385</v>
      </c>
      <c r="B2387">
        <v>55.799664710812998</v>
      </c>
      <c r="C2387">
        <v>176.559875793168</v>
      </c>
      <c r="D2387">
        <v>15.4437062777212</v>
      </c>
      <c r="E2387">
        <v>6.55255925714361</v>
      </c>
      <c r="F2387">
        <v>0.30260728861867198</v>
      </c>
      <c r="G2387">
        <v>0.93875736287976697</v>
      </c>
      <c r="H2387">
        <v>16.4086845466155</v>
      </c>
      <c r="I2387">
        <v>3.63831148065238</v>
      </c>
    </row>
    <row r="2388" spans="1:9" x14ac:dyDescent="0.25">
      <c r="A2388">
        <v>2386</v>
      </c>
      <c r="B2388">
        <v>60.734534330387397</v>
      </c>
      <c r="C2388">
        <v>190.25956718425201</v>
      </c>
      <c r="D2388">
        <v>15.838834711375901</v>
      </c>
      <c r="E2388">
        <v>4.6894764626299796</v>
      </c>
      <c r="F2388">
        <v>0.36352565503428003</v>
      </c>
      <c r="G2388">
        <v>0.95227017567738403</v>
      </c>
      <c r="H2388">
        <v>14.0668756530825</v>
      </c>
      <c r="I2388">
        <v>2.9218917950555299</v>
      </c>
    </row>
    <row r="2389" spans="1:9" x14ac:dyDescent="0.25">
      <c r="A2389">
        <v>2387</v>
      </c>
      <c r="B2389">
        <v>56.915749162278601</v>
      </c>
      <c r="C2389">
        <v>185.525527759694</v>
      </c>
      <c r="D2389">
        <v>17.4701163414692</v>
      </c>
      <c r="E2389">
        <v>5.0741112436607203</v>
      </c>
      <c r="F2389">
        <v>0.32492106764675699</v>
      </c>
      <c r="G2389">
        <v>0.95030331549708302</v>
      </c>
      <c r="H2389">
        <v>15.788170563961399</v>
      </c>
      <c r="I2389">
        <v>3.5075401730531501</v>
      </c>
    </row>
    <row r="2390" spans="1:9" x14ac:dyDescent="0.25">
      <c r="A2390">
        <v>2388</v>
      </c>
      <c r="B2390">
        <v>63.772110091743102</v>
      </c>
      <c r="C2390">
        <v>166.559528197567</v>
      </c>
      <c r="D2390">
        <v>16.3114580133104</v>
      </c>
      <c r="E2390">
        <v>5.4044198440151101</v>
      </c>
      <c r="F2390">
        <v>0.37215951446037199</v>
      </c>
      <c r="G2390">
        <v>0.92388311384516197</v>
      </c>
      <c r="H2390">
        <v>13.7451205510907</v>
      </c>
      <c r="I2390">
        <v>3.6398635477582801</v>
      </c>
    </row>
    <row r="2391" spans="1:9" x14ac:dyDescent="0.25">
      <c r="A2391">
        <v>2389</v>
      </c>
      <c r="B2391">
        <v>59.417285259809098</v>
      </c>
      <c r="C2391">
        <v>153.84071729957799</v>
      </c>
      <c r="D2391">
        <v>18.806862825649699</v>
      </c>
      <c r="E2391">
        <v>17.419645183069701</v>
      </c>
      <c r="F2391">
        <v>0.32662365315429398</v>
      </c>
      <c r="G2391">
        <v>0.83734466365498095</v>
      </c>
      <c r="H2391">
        <v>16.8467614533965</v>
      </c>
      <c r="I2391">
        <v>10.6422818791946</v>
      </c>
    </row>
    <row r="2392" spans="1:9" x14ac:dyDescent="0.25">
      <c r="A2392">
        <v>2390</v>
      </c>
      <c r="B2392">
        <v>50.986372180451099</v>
      </c>
      <c r="C2392">
        <v>170.841412627019</v>
      </c>
      <c r="D2392">
        <v>15.216708465965</v>
      </c>
      <c r="E2392">
        <v>5.9721021816375304</v>
      </c>
      <c r="F2392">
        <v>0.29158632577409999</v>
      </c>
      <c r="G2392">
        <v>0.91587692081649696</v>
      </c>
      <c r="H2392">
        <v>17.631215469613199</v>
      </c>
      <c r="I2392">
        <v>3.91740412979351</v>
      </c>
    </row>
    <row r="2393" spans="1:9" x14ac:dyDescent="0.25">
      <c r="A2393">
        <v>2391</v>
      </c>
      <c r="B2393">
        <v>78.727576601671302</v>
      </c>
      <c r="C2393">
        <v>180.974590391557</v>
      </c>
      <c r="D2393">
        <v>18.136464829803</v>
      </c>
      <c r="E2393">
        <v>6.8749729245550499</v>
      </c>
      <c r="F2393">
        <v>0.43489771613973</v>
      </c>
      <c r="G2393">
        <v>0.94437280280750402</v>
      </c>
      <c r="H2393">
        <v>14.055059523809501</v>
      </c>
      <c r="I2393">
        <v>3.4980475683351</v>
      </c>
    </row>
    <row r="2394" spans="1:9" x14ac:dyDescent="0.25">
      <c r="A2394">
        <v>2392</v>
      </c>
      <c r="B2394">
        <v>69.292368125701401</v>
      </c>
      <c r="C2394">
        <v>148.71463977437801</v>
      </c>
      <c r="D2394">
        <v>20.739535327313298</v>
      </c>
      <c r="E2394">
        <v>5.6611144291868598</v>
      </c>
      <c r="F2394">
        <v>0.360485473392191</v>
      </c>
      <c r="G2394">
        <v>0.92936008813128801</v>
      </c>
      <c r="H2394">
        <v>20.295665634674901</v>
      </c>
      <c r="I2394">
        <v>3.5415046878573002</v>
      </c>
    </row>
    <row r="2395" spans="1:9" x14ac:dyDescent="0.25">
      <c r="A2395">
        <v>2393</v>
      </c>
      <c r="B2395">
        <v>41.6531034482758</v>
      </c>
      <c r="C2395">
        <v>201.545639696352</v>
      </c>
      <c r="D2395">
        <v>16.523849243347701</v>
      </c>
      <c r="E2395">
        <v>7.2922310661685499</v>
      </c>
      <c r="F2395">
        <v>0.24068854723994201</v>
      </c>
      <c r="G2395">
        <v>0.95003168934859805</v>
      </c>
      <c r="H2395">
        <v>23.465890183028201</v>
      </c>
      <c r="I2395">
        <v>3.4444444444444402</v>
      </c>
    </row>
    <row r="2396" spans="1:9" x14ac:dyDescent="0.25">
      <c r="A2396">
        <v>2394</v>
      </c>
      <c r="B2396">
        <v>52.147685907436298</v>
      </c>
      <c r="C2396">
        <v>191.927541682336</v>
      </c>
      <c r="D2396">
        <v>21.617894510791501</v>
      </c>
      <c r="E2396">
        <v>6.8921027627978697</v>
      </c>
      <c r="F2396">
        <v>0.31232601487246697</v>
      </c>
      <c r="G2396">
        <v>0.916725392332981</v>
      </c>
      <c r="H2396">
        <v>18.246153846153799</v>
      </c>
      <c r="I2396">
        <v>2.9977884260965699</v>
      </c>
    </row>
    <row r="2397" spans="1:9" x14ac:dyDescent="0.25">
      <c r="A2397">
        <v>2395</v>
      </c>
      <c r="B2397">
        <v>77.710334110334102</v>
      </c>
      <c r="C2397">
        <v>156.59676040494901</v>
      </c>
      <c r="D2397">
        <v>13.780113949014</v>
      </c>
      <c r="E2397">
        <v>5.2472464973771196</v>
      </c>
      <c r="F2397">
        <v>0.49501947663762103</v>
      </c>
      <c r="G2397">
        <v>0.90873605487351905</v>
      </c>
      <c r="H2397">
        <v>6.8041836141778003</v>
      </c>
      <c r="I2397">
        <v>2.7852125693160801</v>
      </c>
    </row>
    <row r="2398" spans="1:9" x14ac:dyDescent="0.25">
      <c r="A2398">
        <v>2396</v>
      </c>
      <c r="B2398">
        <v>91.618070711479703</v>
      </c>
      <c r="C2398">
        <v>173.933142506644</v>
      </c>
      <c r="D2398">
        <v>13.2517973031786</v>
      </c>
      <c r="E2398">
        <v>4.1514257846830702</v>
      </c>
      <c r="F2398">
        <v>0.53711441553490402</v>
      </c>
      <c r="G2398">
        <v>0.94375443772558598</v>
      </c>
      <c r="H2398">
        <v>7.61438848920863</v>
      </c>
      <c r="I2398">
        <v>3.14320506575742</v>
      </c>
    </row>
    <row r="2399" spans="1:9" x14ac:dyDescent="0.25">
      <c r="A2399">
        <v>2397</v>
      </c>
      <c r="B2399">
        <v>99.429611650485398</v>
      </c>
      <c r="C2399">
        <v>164.80966072455399</v>
      </c>
      <c r="D2399">
        <v>16.851540416599601</v>
      </c>
      <c r="E2399">
        <v>5.2920458339458802</v>
      </c>
      <c r="F2399">
        <v>0.54279962508248802</v>
      </c>
      <c r="G2399">
        <v>0.94581040300436703</v>
      </c>
      <c r="H2399">
        <v>11.9528619528619</v>
      </c>
      <c r="I2399">
        <v>3.7739684466019399</v>
      </c>
    </row>
    <row r="2400" spans="1:9" x14ac:dyDescent="0.25">
      <c r="A2400">
        <v>2398</v>
      </c>
      <c r="B2400">
        <v>73.194309927360706</v>
      </c>
      <c r="C2400">
        <v>153.392844103687</v>
      </c>
      <c r="D2400">
        <v>16.825133729277098</v>
      </c>
      <c r="E2400">
        <v>5.2074279152642404</v>
      </c>
      <c r="F2400">
        <v>0.464153379145329</v>
      </c>
      <c r="G2400">
        <v>0.93295603577999797</v>
      </c>
      <c r="H2400">
        <v>14.912727272727199</v>
      </c>
      <c r="I2400">
        <v>3.5717905405405399</v>
      </c>
    </row>
    <row r="2401" spans="1:9" x14ac:dyDescent="0.25">
      <c r="A2401">
        <v>2399</v>
      </c>
      <c r="B2401">
        <v>71.102148760330493</v>
      </c>
      <c r="C2401">
        <v>191.91216464535</v>
      </c>
      <c r="D2401">
        <v>14.784707713028601</v>
      </c>
      <c r="E2401">
        <v>6.9448662848296401</v>
      </c>
      <c r="F2401">
        <v>0.44096464041841998</v>
      </c>
      <c r="G2401">
        <v>0.94894779725001899</v>
      </c>
      <c r="H2401">
        <v>12.647826086956499</v>
      </c>
      <c r="I2401">
        <v>3.0977130977130898</v>
      </c>
    </row>
    <row r="2402" spans="1:9" x14ac:dyDescent="0.25">
      <c r="A2402">
        <v>2400</v>
      </c>
      <c r="B2402">
        <v>73.094769021739097</v>
      </c>
      <c r="C2402">
        <v>161.08906882591</v>
      </c>
      <c r="D2402">
        <v>13.8629079634138</v>
      </c>
      <c r="E2402">
        <v>11.932180030522799</v>
      </c>
      <c r="F2402">
        <v>0.45996602771973599</v>
      </c>
      <c r="G2402">
        <v>0.88557616054074995</v>
      </c>
      <c r="H2402">
        <v>11.782608695652099</v>
      </c>
      <c r="I2402">
        <v>5.9815264948954701</v>
      </c>
    </row>
    <row r="2403" spans="1:9" x14ac:dyDescent="0.25">
      <c r="A2403">
        <v>2401</v>
      </c>
      <c r="B2403">
        <v>67.166823308270594</v>
      </c>
      <c r="C2403">
        <v>165.96960137654099</v>
      </c>
      <c r="D2403">
        <v>14.567250350212699</v>
      </c>
      <c r="E2403">
        <v>11.908199402272199</v>
      </c>
      <c r="F2403">
        <v>0.39500120156746399</v>
      </c>
      <c r="G2403">
        <v>0.88585845292198495</v>
      </c>
      <c r="H2403">
        <v>15.1235632183908</v>
      </c>
      <c r="I2403">
        <v>4.7809397749834499</v>
      </c>
    </row>
    <row r="2404" spans="1:9" x14ac:dyDescent="0.25">
      <c r="A2404">
        <v>2402</v>
      </c>
      <c r="B2404">
        <v>76.788130185067004</v>
      </c>
      <c r="C2404">
        <v>183.529867256637</v>
      </c>
      <c r="D2404">
        <v>15.413087933840901</v>
      </c>
      <c r="E2404">
        <v>6.7444826339815203</v>
      </c>
      <c r="F2404">
        <v>0.45779356820456502</v>
      </c>
      <c r="G2404">
        <v>0.95696767232272295</v>
      </c>
      <c r="H2404">
        <v>13.5879310344827</v>
      </c>
      <c r="I2404">
        <v>3.1385597082953498</v>
      </c>
    </row>
    <row r="2405" spans="1:9" x14ac:dyDescent="0.25">
      <c r="A2405">
        <v>2403</v>
      </c>
      <c r="B2405">
        <v>97.860125260960302</v>
      </c>
      <c r="C2405">
        <v>168.92557994706499</v>
      </c>
      <c r="D2405">
        <v>10.9435155449503</v>
      </c>
      <c r="E2405">
        <v>5.5769206361981896</v>
      </c>
      <c r="F2405">
        <v>0.57546970080961002</v>
      </c>
      <c r="G2405">
        <v>0.93773598988081497</v>
      </c>
      <c r="H2405">
        <v>6.7180067950169802</v>
      </c>
      <c r="I2405">
        <v>3.6158617634027399</v>
      </c>
    </row>
    <row r="2406" spans="1:9" x14ac:dyDescent="0.25">
      <c r="A2406">
        <v>2404</v>
      </c>
      <c r="B2406">
        <v>107.64820143884801</v>
      </c>
      <c r="C2406">
        <v>183.02734419942399</v>
      </c>
      <c r="D2406">
        <v>15.565063501352901</v>
      </c>
      <c r="E2406">
        <v>8.4363035613316999</v>
      </c>
      <c r="F2406">
        <v>0.60520224475011097</v>
      </c>
      <c r="G2406">
        <v>0.96027176761325805</v>
      </c>
      <c r="H2406">
        <v>11.413662239089099</v>
      </c>
      <c r="I2406">
        <v>3.3901040277407302</v>
      </c>
    </row>
    <row r="2407" spans="1:9" x14ac:dyDescent="0.25">
      <c r="A2407">
        <v>2405</v>
      </c>
      <c r="B2407">
        <v>88.926781002638506</v>
      </c>
      <c r="C2407">
        <v>164.687939242802</v>
      </c>
      <c r="D2407">
        <v>17.265342291173098</v>
      </c>
      <c r="E2407">
        <v>3.9248479883322802</v>
      </c>
      <c r="F2407">
        <v>0.52350269654136194</v>
      </c>
      <c r="G2407">
        <v>0.94793178822941404</v>
      </c>
      <c r="H2407">
        <v>7.7876811594202797</v>
      </c>
      <c r="I2407">
        <v>3.2550647625373599</v>
      </c>
    </row>
    <row r="2408" spans="1:9" x14ac:dyDescent="0.25">
      <c r="A2408">
        <v>2406</v>
      </c>
      <c r="B2408">
        <v>40.325518485121698</v>
      </c>
      <c r="C2408">
        <v>189.788846599371</v>
      </c>
      <c r="D2408">
        <v>8.3926138587575991</v>
      </c>
      <c r="E2408">
        <v>10.119626754463001</v>
      </c>
      <c r="F2408">
        <v>0.25751972846538201</v>
      </c>
      <c r="G2408">
        <v>0.93543758103310204</v>
      </c>
      <c r="H2408">
        <v>15.5233516483516</v>
      </c>
      <c r="I2408">
        <v>4.0326900354470201</v>
      </c>
    </row>
    <row r="2409" spans="1:9" x14ac:dyDescent="0.25">
      <c r="A2409">
        <v>2407</v>
      </c>
      <c r="B2409">
        <v>67.6245791245791</v>
      </c>
      <c r="C2409">
        <v>153.05132299269999</v>
      </c>
      <c r="D2409">
        <v>14.6016281289034</v>
      </c>
      <c r="E2409">
        <v>14.2523484772967</v>
      </c>
      <c r="F2409">
        <v>0.39886982845507002</v>
      </c>
      <c r="G2409">
        <v>0.85343221665871505</v>
      </c>
      <c r="H2409">
        <v>11.2754994742376</v>
      </c>
      <c r="I2409">
        <v>7.2620292887029203</v>
      </c>
    </row>
    <row r="2410" spans="1:9" x14ac:dyDescent="0.25">
      <c r="A2410">
        <v>2408</v>
      </c>
      <c r="B2410">
        <v>68.642937219730896</v>
      </c>
      <c r="C2410">
        <v>188.393614542064</v>
      </c>
      <c r="D2410">
        <v>17.6453850565598</v>
      </c>
      <c r="E2410">
        <v>12.874655070811301</v>
      </c>
      <c r="F2410">
        <v>0.38466009642167798</v>
      </c>
      <c r="G2410">
        <v>0.90810851985284002</v>
      </c>
      <c r="H2410">
        <v>16.6420454545454</v>
      </c>
      <c r="I2410">
        <v>5.9415741187831896</v>
      </c>
    </row>
    <row r="2411" spans="1:9" x14ac:dyDescent="0.25">
      <c r="A2411">
        <v>2409</v>
      </c>
      <c r="B2411">
        <v>61.956858407079601</v>
      </c>
      <c r="C2411">
        <v>167.07450980392099</v>
      </c>
      <c r="D2411">
        <v>21.1774873547682</v>
      </c>
      <c r="E2411">
        <v>15.438528873546</v>
      </c>
      <c r="F2411">
        <v>0.37869711286657498</v>
      </c>
      <c r="G2411">
        <v>0.89028076968992398</v>
      </c>
      <c r="H2411">
        <v>26.840449438202199</v>
      </c>
      <c r="I2411">
        <v>7.4477050413844896</v>
      </c>
    </row>
    <row r="2412" spans="1:9" x14ac:dyDescent="0.25">
      <c r="A2412">
        <v>2410</v>
      </c>
      <c r="B2412">
        <v>68.536439665471903</v>
      </c>
      <c r="C2412">
        <v>187.98105041525301</v>
      </c>
      <c r="D2412">
        <v>26.725341778511599</v>
      </c>
      <c r="E2412">
        <v>4.9488071793330697</v>
      </c>
      <c r="F2412">
        <v>0.40285582055330998</v>
      </c>
      <c r="G2412">
        <v>0.94899305443368698</v>
      </c>
      <c r="H2412">
        <v>25.311475409836</v>
      </c>
      <c r="I2412">
        <v>3.0314754098360601</v>
      </c>
    </row>
    <row r="2413" spans="1:9" x14ac:dyDescent="0.25">
      <c r="A2413">
        <v>2411</v>
      </c>
      <c r="B2413">
        <v>63.143529411764703</v>
      </c>
      <c r="C2413">
        <v>176.84920790142701</v>
      </c>
      <c r="D2413">
        <v>27.003278437382001</v>
      </c>
      <c r="E2413">
        <v>6.3365538416946796</v>
      </c>
      <c r="F2413">
        <v>0.37594727682599799</v>
      </c>
      <c r="G2413">
        <v>0.92924041624975295</v>
      </c>
      <c r="H2413">
        <v>28.983050847457601</v>
      </c>
      <c r="I2413">
        <v>3.0419178868791201</v>
      </c>
    </row>
    <row r="2414" spans="1:9" x14ac:dyDescent="0.25">
      <c r="A2414">
        <v>2412</v>
      </c>
      <c r="B2414">
        <v>58.881026438569201</v>
      </c>
      <c r="C2414">
        <v>174.36166857798099</v>
      </c>
      <c r="D2414">
        <v>20.1574054143043</v>
      </c>
      <c r="E2414">
        <v>4.6545902878725602</v>
      </c>
      <c r="F2414">
        <v>0.37170555419878698</v>
      </c>
      <c r="G2414">
        <v>0.94636650042836201</v>
      </c>
      <c r="H2414">
        <v>25.735779816513698</v>
      </c>
      <c r="I2414">
        <v>2.8004778972520898</v>
      </c>
    </row>
    <row r="2415" spans="1:9" x14ac:dyDescent="0.25">
      <c r="A2415">
        <v>2413</v>
      </c>
      <c r="B2415">
        <v>57.111034004163699</v>
      </c>
      <c r="C2415">
        <v>158.26847056336501</v>
      </c>
      <c r="D2415">
        <v>16.766226141916</v>
      </c>
      <c r="E2415">
        <v>5.7477916308943904</v>
      </c>
      <c r="F2415">
        <v>0.36210251262866999</v>
      </c>
      <c r="G2415">
        <v>0.92205353852185601</v>
      </c>
      <c r="H2415">
        <v>21.384615384615302</v>
      </c>
      <c r="I2415">
        <v>4.1204684885666403</v>
      </c>
    </row>
    <row r="2416" spans="1:9" x14ac:dyDescent="0.25">
      <c r="A2416">
        <v>2414</v>
      </c>
      <c r="B2416">
        <v>50.351535836177398</v>
      </c>
      <c r="C2416">
        <v>140.90878055441701</v>
      </c>
      <c r="D2416">
        <v>15.9526594666089</v>
      </c>
      <c r="E2416">
        <v>3.80945633747158</v>
      </c>
      <c r="F2416">
        <v>0.31765447763598798</v>
      </c>
      <c r="G2416">
        <v>0.96707016969452797</v>
      </c>
      <c r="H2416">
        <v>26.153284671532798</v>
      </c>
      <c r="I2416">
        <v>2.8203042094092599</v>
      </c>
    </row>
    <row r="2417" spans="1:9" x14ac:dyDescent="0.25">
      <c r="A2417">
        <v>2415</v>
      </c>
      <c r="B2417">
        <v>59.473511293634402</v>
      </c>
      <c r="C2417">
        <v>145.40668849391901</v>
      </c>
      <c r="D2417">
        <v>13.5844614923198</v>
      </c>
      <c r="E2417">
        <v>9.6390635196231909</v>
      </c>
      <c r="F2417">
        <v>0.373268367466215</v>
      </c>
      <c r="G2417">
        <v>0.90241518701098999</v>
      </c>
      <c r="H2417">
        <v>15.1383248730964</v>
      </c>
      <c r="I2417">
        <v>5.7051934826883901</v>
      </c>
    </row>
    <row r="2418" spans="1:9" x14ac:dyDescent="0.25">
      <c r="A2418">
        <v>2416</v>
      </c>
      <c r="B2418">
        <v>54.7659574468085</v>
      </c>
      <c r="C2418">
        <v>196.095310490001</v>
      </c>
      <c r="D2418">
        <v>14.811319611104899</v>
      </c>
      <c r="E2418">
        <v>3.9172728448285699</v>
      </c>
      <c r="F2418">
        <v>0.32009042967314799</v>
      </c>
      <c r="G2418">
        <v>0.96774370536652998</v>
      </c>
      <c r="H2418">
        <v>17.232647814909999</v>
      </c>
      <c r="I2418">
        <v>2.5892088712346899</v>
      </c>
    </row>
    <row r="2419" spans="1:9" x14ac:dyDescent="0.25">
      <c r="A2419">
        <v>2417</v>
      </c>
      <c r="B2419">
        <v>55.755907700861798</v>
      </c>
      <c r="C2419">
        <v>140.06870460048401</v>
      </c>
      <c r="D2419">
        <v>14.335001489792701</v>
      </c>
      <c r="E2419">
        <v>13.948988308664401</v>
      </c>
      <c r="F2419">
        <v>0.33764986634870803</v>
      </c>
      <c r="G2419">
        <v>0.75699544050789103</v>
      </c>
      <c r="H2419">
        <v>16.006451612903199</v>
      </c>
      <c r="I2419">
        <v>5.2021484375</v>
      </c>
    </row>
    <row r="2420" spans="1:9" x14ac:dyDescent="0.25">
      <c r="A2420">
        <v>2418</v>
      </c>
      <c r="B2420">
        <v>41.920279023417997</v>
      </c>
      <c r="C2420">
        <v>172.31694593740099</v>
      </c>
      <c r="D2420">
        <v>11.313207414560001</v>
      </c>
      <c r="E2420">
        <v>3.7451522759363298</v>
      </c>
      <c r="F2420">
        <v>0.25698775465745199</v>
      </c>
      <c r="G2420">
        <v>0.95261574279554295</v>
      </c>
      <c r="H2420">
        <v>16.701421800947799</v>
      </c>
      <c r="I2420">
        <v>2.8198403648802701</v>
      </c>
    </row>
    <row r="2421" spans="1:9" x14ac:dyDescent="0.25">
      <c r="A2421">
        <v>2419</v>
      </c>
      <c r="B2421">
        <v>64.780612244897895</v>
      </c>
      <c r="C2421">
        <v>188.44632911392401</v>
      </c>
      <c r="D2421">
        <v>18.551103133087999</v>
      </c>
      <c r="E2421">
        <v>5.7127909287389</v>
      </c>
      <c r="F2421">
        <v>0.40571519238889597</v>
      </c>
      <c r="G2421">
        <v>0.91097374940523401</v>
      </c>
      <c r="H2421">
        <v>16.7196870925684</v>
      </c>
      <c r="I2421">
        <v>2.8575430172068801</v>
      </c>
    </row>
    <row r="2422" spans="1:9" x14ac:dyDescent="0.25">
      <c r="A2422">
        <v>2420</v>
      </c>
      <c r="B2422">
        <v>42.3665338645418</v>
      </c>
      <c r="C2422">
        <v>163.90447804594299</v>
      </c>
      <c r="D2422">
        <v>10.048886921333599</v>
      </c>
      <c r="E2422">
        <v>6.4417474054768302</v>
      </c>
      <c r="F2422">
        <v>0.26699198946489999</v>
      </c>
      <c r="G2422">
        <v>0.929652849308787</v>
      </c>
      <c r="H2422">
        <v>15.9434129089301</v>
      </c>
      <c r="I2422">
        <v>4.2381277758797404</v>
      </c>
    </row>
    <row r="2423" spans="1:9" x14ac:dyDescent="0.25">
      <c r="A2423">
        <v>2421</v>
      </c>
      <c r="B2423">
        <v>46.756017144741101</v>
      </c>
      <c r="C2423">
        <v>155.49477209048001</v>
      </c>
      <c r="D2423">
        <v>11.737589326343899</v>
      </c>
      <c r="E2423">
        <v>6.8237861391060504</v>
      </c>
      <c r="F2423">
        <v>0.29132818704994701</v>
      </c>
      <c r="G2423">
        <v>0.89476591845535702</v>
      </c>
      <c r="H2423">
        <v>13.545454545454501</v>
      </c>
      <c r="I2423">
        <v>4.8351464435146401</v>
      </c>
    </row>
    <row r="2424" spans="1:9" x14ac:dyDescent="0.25">
      <c r="A2424">
        <v>2422</v>
      </c>
      <c r="B2424">
        <v>40.964982956306102</v>
      </c>
      <c r="C2424">
        <v>169.99188679245199</v>
      </c>
      <c r="D2424">
        <v>10.3488432632304</v>
      </c>
      <c r="E2424">
        <v>13.8399384550659</v>
      </c>
      <c r="F2424">
        <v>0.25821322664121998</v>
      </c>
      <c r="G2424">
        <v>0.91130765208458098</v>
      </c>
      <c r="H2424">
        <v>14.8426023084994</v>
      </c>
      <c r="I2424">
        <v>4.1913662661326203</v>
      </c>
    </row>
    <row r="2425" spans="1:9" x14ac:dyDescent="0.25">
      <c r="A2425">
        <v>2423</v>
      </c>
      <c r="B2425">
        <v>53.045935228023701</v>
      </c>
      <c r="C2425">
        <v>165.66541490006</v>
      </c>
      <c r="D2425">
        <v>14.285686463753899</v>
      </c>
      <c r="E2425">
        <v>5.73862212407961</v>
      </c>
      <c r="F2425">
        <v>0.32023845702378201</v>
      </c>
      <c r="G2425">
        <v>0.94339232245420401</v>
      </c>
      <c r="H2425">
        <v>16.019547325102799</v>
      </c>
      <c r="I2425">
        <v>3.9257355041416702</v>
      </c>
    </row>
    <row r="2426" spans="1:9" x14ac:dyDescent="0.25">
      <c r="A2426">
        <v>2424</v>
      </c>
      <c r="B2426">
        <v>66.855487804877995</v>
      </c>
      <c r="C2426">
        <v>164.04465684738301</v>
      </c>
      <c r="D2426">
        <v>16.474384229392399</v>
      </c>
      <c r="E2426">
        <v>5.0138365866090604</v>
      </c>
      <c r="F2426">
        <v>0.37802016545971401</v>
      </c>
      <c r="G2426">
        <v>0.89006213047496197</v>
      </c>
      <c r="H2426">
        <v>14.540170940170899</v>
      </c>
      <c r="I2426">
        <v>3.56148373983739</v>
      </c>
    </row>
    <row r="2427" spans="1:9" x14ac:dyDescent="0.25">
      <c r="A2427">
        <v>2425</v>
      </c>
      <c r="B2427">
        <v>59.047541869259803</v>
      </c>
      <c r="C2427">
        <v>188.00929152148601</v>
      </c>
      <c r="D2427">
        <v>15.4369076548584</v>
      </c>
      <c r="E2427">
        <v>12.217758648981199</v>
      </c>
      <c r="F2427">
        <v>0.34597731065734499</v>
      </c>
      <c r="G2427">
        <v>0.87544973820908001</v>
      </c>
      <c r="H2427">
        <v>14.3760129659643</v>
      </c>
      <c r="I2427">
        <v>6.5525154457193198</v>
      </c>
    </row>
    <row r="2428" spans="1:9" x14ac:dyDescent="0.25">
      <c r="A2428">
        <v>2426</v>
      </c>
      <c r="B2428">
        <v>40.645352464129701</v>
      </c>
      <c r="C2428">
        <v>178.00340522133899</v>
      </c>
      <c r="D2428">
        <v>10.751079183186899</v>
      </c>
      <c r="E2428">
        <v>16.085134238033099</v>
      </c>
      <c r="F2428">
        <v>0.25433814757317702</v>
      </c>
      <c r="G2428">
        <v>0.86988948937225996</v>
      </c>
      <c r="H2428">
        <v>10.4417628541448</v>
      </c>
      <c r="I2428">
        <v>5.49686847599164</v>
      </c>
    </row>
    <row r="2429" spans="1:9" x14ac:dyDescent="0.25">
      <c r="A2429">
        <v>2427</v>
      </c>
      <c r="B2429">
        <v>42.186802030456803</v>
      </c>
      <c r="C2429">
        <v>161.787769060551</v>
      </c>
      <c r="D2429">
        <v>11.659950476007101</v>
      </c>
      <c r="E2429">
        <v>6.0902997816257498</v>
      </c>
      <c r="F2429">
        <v>0.26499340538658001</v>
      </c>
      <c r="G2429">
        <v>0.93460178593085796</v>
      </c>
      <c r="H2429">
        <v>11.831992850759599</v>
      </c>
      <c r="I2429">
        <v>3.96356435643564</v>
      </c>
    </row>
    <row r="2430" spans="1:9" x14ac:dyDescent="0.25">
      <c r="A2430">
        <v>2428</v>
      </c>
      <c r="B2430">
        <v>41.0026086956521</v>
      </c>
      <c r="C2430">
        <v>192.70870065158999</v>
      </c>
      <c r="D2430">
        <v>10.842441787685299</v>
      </c>
      <c r="E2430">
        <v>13.5729734571626</v>
      </c>
      <c r="F2430">
        <v>0.25722624159205998</v>
      </c>
      <c r="G2430">
        <v>0.90982625181112098</v>
      </c>
      <c r="H2430">
        <v>9.1846619576185606</v>
      </c>
      <c r="I2430">
        <v>5.2234817813765098</v>
      </c>
    </row>
    <row r="2431" spans="1:9" x14ac:dyDescent="0.25">
      <c r="A2431">
        <v>2429</v>
      </c>
      <c r="B2431">
        <v>48.186165273908998</v>
      </c>
      <c r="C2431">
        <v>157.71287703016199</v>
      </c>
      <c r="D2431">
        <v>14.0736777907426</v>
      </c>
      <c r="E2431">
        <v>5.04699407684822</v>
      </c>
      <c r="F2431">
        <v>0.28869232052823601</v>
      </c>
      <c r="G2431">
        <v>0.90314169088820195</v>
      </c>
      <c r="H2431">
        <v>10.049674267100899</v>
      </c>
      <c r="I2431">
        <v>2.51528056112224</v>
      </c>
    </row>
    <row r="2432" spans="1:9" x14ac:dyDescent="0.25">
      <c r="A2432">
        <v>2430</v>
      </c>
      <c r="B2432">
        <v>68.313237221494106</v>
      </c>
      <c r="C2432">
        <v>162.80327868852399</v>
      </c>
      <c r="D2432">
        <v>16.052058833586901</v>
      </c>
      <c r="E2432">
        <v>7.0545757087530996</v>
      </c>
      <c r="F2432">
        <v>0.40869009857897298</v>
      </c>
      <c r="G2432">
        <v>0.881469537305544</v>
      </c>
      <c r="H2432">
        <v>11.4750830564784</v>
      </c>
      <c r="I2432">
        <v>6.72402187631468</v>
      </c>
    </row>
    <row r="2433" spans="1:9" x14ac:dyDescent="0.25">
      <c r="A2433">
        <v>2431</v>
      </c>
      <c r="B2433">
        <v>52.996746524696803</v>
      </c>
      <c r="C2433">
        <v>138.80112715201099</v>
      </c>
      <c r="D2433">
        <v>9.2787673362693202</v>
      </c>
      <c r="E2433">
        <v>4.3170470464645296</v>
      </c>
      <c r="F2433">
        <v>0.31775647282878799</v>
      </c>
      <c r="G2433">
        <v>0.93513555280848304</v>
      </c>
      <c r="H2433">
        <v>17.035608308605301</v>
      </c>
      <c r="I2433">
        <v>3.1267402784445499</v>
      </c>
    </row>
    <row r="2434" spans="1:9" x14ac:dyDescent="0.25">
      <c r="A2434">
        <v>2432</v>
      </c>
      <c r="B2434">
        <v>61.579710144927503</v>
      </c>
      <c r="C2434">
        <v>197.10839552238801</v>
      </c>
      <c r="D2434">
        <v>10.151782658790401</v>
      </c>
      <c r="E2434">
        <v>10.445273356181399</v>
      </c>
      <c r="F2434">
        <v>0.352272521383033</v>
      </c>
      <c r="G2434">
        <v>0.94880202263840896</v>
      </c>
      <c r="H2434">
        <v>12.7049368541905</v>
      </c>
      <c r="I2434">
        <v>3.3392315470171798</v>
      </c>
    </row>
    <row r="2435" spans="1:9" x14ac:dyDescent="0.25">
      <c r="A2435">
        <v>2433</v>
      </c>
      <c r="B2435">
        <v>69.585312117502994</v>
      </c>
      <c r="C2435">
        <v>161.48291571753899</v>
      </c>
      <c r="D2435">
        <v>12.195706437199</v>
      </c>
      <c r="E2435">
        <v>7.1242026877362798</v>
      </c>
      <c r="F2435">
        <v>0.40113482289700497</v>
      </c>
      <c r="G2435">
        <v>0.94709506413185895</v>
      </c>
      <c r="H2435">
        <v>16.035933391761599</v>
      </c>
      <c r="I2435">
        <v>3.3052596537949399</v>
      </c>
    </row>
    <row r="2436" spans="1:9" x14ac:dyDescent="0.25">
      <c r="A2436">
        <v>2434</v>
      </c>
      <c r="B2436">
        <v>73.121556376029503</v>
      </c>
      <c r="C2436">
        <v>147.76316350458299</v>
      </c>
      <c r="D2436">
        <v>14.51407345576</v>
      </c>
      <c r="E2436">
        <v>11.070883364202601</v>
      </c>
      <c r="F2436">
        <v>0.41441801060741601</v>
      </c>
      <c r="G2436">
        <v>0.89283553526743598</v>
      </c>
      <c r="H2436">
        <v>16.888791593695199</v>
      </c>
      <c r="I2436">
        <v>5.1919811320754699</v>
      </c>
    </row>
    <row r="2437" spans="1:9" x14ac:dyDescent="0.25">
      <c r="A2437">
        <v>2435</v>
      </c>
      <c r="B2437">
        <v>78.051100335695594</v>
      </c>
      <c r="C2437">
        <v>159.33976781857399</v>
      </c>
      <c r="D2437">
        <v>14.838958965864199</v>
      </c>
      <c r="E2437">
        <v>7.9162036540038603</v>
      </c>
      <c r="F2437">
        <v>0.42663262029778898</v>
      </c>
      <c r="G2437">
        <v>0.86772492550369695</v>
      </c>
      <c r="H2437">
        <v>16.364718614718601</v>
      </c>
      <c r="I2437">
        <v>3.9796244506592</v>
      </c>
    </row>
    <row r="2438" spans="1:9" x14ac:dyDescent="0.25">
      <c r="A2438">
        <v>2436</v>
      </c>
      <c r="B2438">
        <v>75.717420510523894</v>
      </c>
      <c r="C2438">
        <v>189.06718821905201</v>
      </c>
      <c r="D2438">
        <v>13.6438725642683</v>
      </c>
      <c r="E2438">
        <v>8.9312501854867001</v>
      </c>
      <c r="F2438">
        <v>0.41047427599281</v>
      </c>
      <c r="G2438">
        <v>0.91306537321367998</v>
      </c>
      <c r="H2438">
        <v>21.261964735516301</v>
      </c>
      <c r="I2438">
        <v>3.8346528623629701</v>
      </c>
    </row>
    <row r="2439" spans="1:9" x14ac:dyDescent="0.25">
      <c r="A2439">
        <v>2437</v>
      </c>
      <c r="B2439">
        <v>99.906061822561199</v>
      </c>
      <c r="C2439">
        <v>189.09002466429101</v>
      </c>
      <c r="D2439">
        <v>17.121100516175201</v>
      </c>
      <c r="E2439">
        <v>7.1443045231254301</v>
      </c>
      <c r="F2439">
        <v>0.50582402868806098</v>
      </c>
      <c r="G2439">
        <v>0.96142751910707303</v>
      </c>
      <c r="H2439">
        <v>9.9544235924932902</v>
      </c>
      <c r="I2439">
        <v>2.9287486706841501</v>
      </c>
    </row>
    <row r="2440" spans="1:9" x14ac:dyDescent="0.25">
      <c r="A2440">
        <v>2438</v>
      </c>
      <c r="B2440">
        <v>43.6342202761872</v>
      </c>
      <c r="C2440">
        <v>173.404006346687</v>
      </c>
      <c r="D2440">
        <v>12.682706673863301</v>
      </c>
      <c r="E2440">
        <v>7.23033023737442</v>
      </c>
      <c r="F2440">
        <v>0.27521960275441998</v>
      </c>
      <c r="G2440">
        <v>0.91873816718232704</v>
      </c>
      <c r="H2440">
        <v>9.9276169265033403</v>
      </c>
      <c r="I2440">
        <v>4.0725225225225197</v>
      </c>
    </row>
    <row r="2441" spans="1:9" x14ac:dyDescent="0.25">
      <c r="A2441">
        <v>2439</v>
      </c>
      <c r="B2441">
        <v>43.600854929201098</v>
      </c>
      <c r="C2441">
        <v>179.274206805852</v>
      </c>
      <c r="D2441">
        <v>12.507990256963501</v>
      </c>
      <c r="E2441">
        <v>4.8468679974614899</v>
      </c>
      <c r="F2441">
        <v>0.285054332118932</v>
      </c>
      <c r="G2441">
        <v>0.95508773501050404</v>
      </c>
      <c r="H2441">
        <v>10.438356164383499</v>
      </c>
      <c r="I2441">
        <v>2.9635612321562701</v>
      </c>
    </row>
    <row r="2442" spans="1:9" x14ac:dyDescent="0.25">
      <c r="A2442">
        <v>2440</v>
      </c>
      <c r="B2442">
        <v>38.340177960301098</v>
      </c>
      <c r="C2442">
        <v>155.017988291644</v>
      </c>
      <c r="D2442">
        <v>12.445361256552999</v>
      </c>
      <c r="E2442">
        <v>5.8250706983374201</v>
      </c>
      <c r="F2442">
        <v>0.25087005438984</v>
      </c>
      <c r="G2442">
        <v>0.937913788193108</v>
      </c>
      <c r="H2442">
        <v>11.631818181818099</v>
      </c>
      <c r="I2442">
        <v>3.4234177215189798</v>
      </c>
    </row>
    <row r="2443" spans="1:9" x14ac:dyDescent="0.25">
      <c r="A2443">
        <v>2441</v>
      </c>
      <c r="B2443">
        <v>31.784672377865199</v>
      </c>
      <c r="C2443">
        <v>181.888667198723</v>
      </c>
      <c r="D2443">
        <v>10.778621716645301</v>
      </c>
      <c r="E2443">
        <v>8.5461737785029701</v>
      </c>
      <c r="F2443">
        <v>0.194992998696701</v>
      </c>
      <c r="G2443">
        <v>0.926330087749487</v>
      </c>
      <c r="H2443">
        <v>13.635294117647</v>
      </c>
      <c r="I2443">
        <v>4.8724137931034397</v>
      </c>
    </row>
    <row r="2444" spans="1:9" x14ac:dyDescent="0.25">
      <c r="A2444">
        <v>2442</v>
      </c>
      <c r="B2444">
        <v>38.0172518159806</v>
      </c>
      <c r="C2444">
        <v>196.72901678657001</v>
      </c>
      <c r="D2444">
        <v>11.755504823619299</v>
      </c>
      <c r="E2444">
        <v>6.2474702596172502</v>
      </c>
      <c r="F2444">
        <v>0.225091713958435</v>
      </c>
      <c r="G2444">
        <v>0.90866631433551903</v>
      </c>
      <c r="H2444">
        <v>12.4123931623931</v>
      </c>
      <c r="I2444">
        <v>4.18010291595197</v>
      </c>
    </row>
    <row r="2445" spans="1:9" x14ac:dyDescent="0.25">
      <c r="A2445">
        <v>2443</v>
      </c>
      <c r="B2445">
        <v>49.687748344370803</v>
      </c>
      <c r="C2445">
        <v>198.560465575064</v>
      </c>
      <c r="D2445">
        <v>20.182204366117698</v>
      </c>
      <c r="E2445">
        <v>3.7327023901996301</v>
      </c>
      <c r="F2445">
        <v>0.28005423367558002</v>
      </c>
      <c r="G2445">
        <v>0.95889991512011696</v>
      </c>
      <c r="H2445">
        <v>13.2549634273772</v>
      </c>
      <c r="I2445">
        <v>2.3551033803741301</v>
      </c>
    </row>
    <row r="2446" spans="1:9" x14ac:dyDescent="0.25">
      <c r="A2446">
        <v>2444</v>
      </c>
      <c r="B2446">
        <v>59.7157534246575</v>
      </c>
      <c r="C2446">
        <v>184.179642404617</v>
      </c>
      <c r="D2446">
        <v>16.505704593238001</v>
      </c>
      <c r="E2446">
        <v>6.7471559365911604</v>
      </c>
      <c r="F2446">
        <v>0.33642212694343498</v>
      </c>
      <c r="G2446">
        <v>0.86703166756113104</v>
      </c>
      <c r="H2446">
        <v>9.2424050632911392</v>
      </c>
      <c r="I2446">
        <v>3.0547656661400699</v>
      </c>
    </row>
    <row r="2447" spans="1:9" x14ac:dyDescent="0.25">
      <c r="A2447">
        <v>2445</v>
      </c>
      <c r="B2447">
        <v>86.855645545497794</v>
      </c>
      <c r="C2447">
        <v>146.473520249221</v>
      </c>
      <c r="D2447">
        <v>20.820946097124502</v>
      </c>
      <c r="E2447">
        <v>4.2701524294009001</v>
      </c>
      <c r="F2447">
        <v>0.42393220540549997</v>
      </c>
      <c r="G2447">
        <v>0.92172831032854896</v>
      </c>
      <c r="H2447">
        <v>12.912650602409601</v>
      </c>
      <c r="I2447">
        <v>2.7576192183578301</v>
      </c>
    </row>
    <row r="2448" spans="1:9" x14ac:dyDescent="0.25">
      <c r="A2448">
        <v>2446</v>
      </c>
      <c r="B2448">
        <v>51.265764161025999</v>
      </c>
      <c r="C2448">
        <v>161.08342819970699</v>
      </c>
      <c r="D2448">
        <v>14.1943405657961</v>
      </c>
      <c r="E2448">
        <v>5.0802024444398004</v>
      </c>
      <c r="F2448">
        <v>0.40164600358508101</v>
      </c>
      <c r="G2448">
        <v>0.94662574566269797</v>
      </c>
      <c r="H2448">
        <v>5.5138282387190598</v>
      </c>
      <c r="I2448">
        <v>3.4850993377483399</v>
      </c>
    </row>
    <row r="2449" spans="1:9" x14ac:dyDescent="0.25">
      <c r="A2449">
        <v>2447</v>
      </c>
      <c r="B2449">
        <v>34.680170575692898</v>
      </c>
      <c r="C2449">
        <v>119.08726543997</v>
      </c>
      <c r="D2449">
        <v>8.6638059118263904</v>
      </c>
      <c r="E2449">
        <v>6.5462075213097304</v>
      </c>
      <c r="F2449">
        <v>0.25150669014507998</v>
      </c>
      <c r="G2449">
        <v>0.9163816051989</v>
      </c>
      <c r="H2449">
        <v>6.6395184135977301</v>
      </c>
      <c r="I2449">
        <v>4.8329560887279301</v>
      </c>
    </row>
    <row r="2450" spans="1:9" x14ac:dyDescent="0.25">
      <c r="A2450">
        <v>2448</v>
      </c>
      <c r="B2450">
        <v>34.3332740529966</v>
      </c>
      <c r="C2450">
        <v>156.827722103366</v>
      </c>
      <c r="D2450">
        <v>9.0859457111261399</v>
      </c>
      <c r="E2450">
        <v>6.7934310490429297</v>
      </c>
      <c r="F2450">
        <v>0.25043716796732102</v>
      </c>
      <c r="G2450">
        <v>0.92190687542815997</v>
      </c>
      <c r="H2450">
        <v>8.1145251396647993</v>
      </c>
      <c r="I2450">
        <v>3.65554862842892</v>
      </c>
    </row>
    <row r="2451" spans="1:9" x14ac:dyDescent="0.25">
      <c r="A2451">
        <v>2449</v>
      </c>
      <c r="B2451">
        <v>52.134339622641498</v>
      </c>
      <c r="C2451">
        <v>157.35861901288499</v>
      </c>
      <c r="D2451">
        <v>14.5123002493114</v>
      </c>
      <c r="E2451">
        <v>10.304907101522801</v>
      </c>
      <c r="F2451">
        <v>0.34716270152371598</v>
      </c>
      <c r="G2451">
        <v>0.83569131077379399</v>
      </c>
      <c r="H2451">
        <v>12.0223214285714</v>
      </c>
      <c r="I2451">
        <v>7.3812865497075997</v>
      </c>
    </row>
    <row r="2452" spans="1:9" x14ac:dyDescent="0.25">
      <c r="A2452">
        <v>2450</v>
      </c>
      <c r="B2452">
        <v>122.240792324357</v>
      </c>
      <c r="C2452">
        <v>166.52430815258001</v>
      </c>
      <c r="D2452">
        <v>18.2080777627115</v>
      </c>
      <c r="E2452">
        <v>12.820446342332801</v>
      </c>
      <c r="F2452">
        <v>0.79636002403662898</v>
      </c>
      <c r="G2452">
        <v>0.89064398271470102</v>
      </c>
      <c r="H2452">
        <v>8.8955223880596996</v>
      </c>
      <c r="I2452">
        <v>5.9757243539545799</v>
      </c>
    </row>
    <row r="2453" spans="1:9" x14ac:dyDescent="0.25">
      <c r="A2453">
        <v>2451</v>
      </c>
      <c r="B2453">
        <v>115.99496945742</v>
      </c>
      <c r="C2453">
        <v>172.508754305396</v>
      </c>
      <c r="D2453">
        <v>19.156371199105799</v>
      </c>
      <c r="E2453">
        <v>7.9589167007735604</v>
      </c>
      <c r="F2453">
        <v>0.76713943649691996</v>
      </c>
      <c r="G2453">
        <v>0.93479298901364705</v>
      </c>
      <c r="H2453">
        <v>9.8245315161839795</v>
      </c>
      <c r="I2453">
        <v>3.8112717834630998</v>
      </c>
    </row>
    <row r="2454" spans="1:9" x14ac:dyDescent="0.25">
      <c r="A2454">
        <v>2452</v>
      </c>
      <c r="B2454">
        <v>119.625838926174</v>
      </c>
      <c r="C2454">
        <v>175.616722612145</v>
      </c>
      <c r="D2454">
        <v>13.3008907508482</v>
      </c>
      <c r="E2454">
        <v>9.1425927068848196</v>
      </c>
      <c r="F2454">
        <v>0.834928552401763</v>
      </c>
      <c r="G2454">
        <v>0.93243179799604803</v>
      </c>
      <c r="H2454">
        <v>5.1668096054888499</v>
      </c>
      <c r="I2454">
        <v>4.2347388294524801</v>
      </c>
    </row>
    <row r="2455" spans="1:9" x14ac:dyDescent="0.25">
      <c r="A2455">
        <v>2453</v>
      </c>
      <c r="B2455">
        <v>37.689687795647998</v>
      </c>
      <c r="C2455">
        <v>161.20091189880799</v>
      </c>
      <c r="D2455">
        <v>9.2406396218846503</v>
      </c>
      <c r="E2455">
        <v>5.0004199609811204</v>
      </c>
      <c r="F2455">
        <v>0.25211990796750899</v>
      </c>
      <c r="G2455">
        <v>0.92704916101335799</v>
      </c>
      <c r="H2455">
        <v>10.572604790419099</v>
      </c>
      <c r="I2455">
        <v>3.6160503540519202</v>
      </c>
    </row>
    <row r="2456" spans="1:9" x14ac:dyDescent="0.25">
      <c r="A2456">
        <v>2454</v>
      </c>
      <c r="B2456">
        <v>41.593003117422903</v>
      </c>
      <c r="C2456">
        <v>193.52779522613</v>
      </c>
      <c r="D2456">
        <v>9.6165084839499499</v>
      </c>
      <c r="E2456">
        <v>7.07152395481305</v>
      </c>
      <c r="F2456">
        <v>0.27889993268881202</v>
      </c>
      <c r="G2456">
        <v>0.92726147084584798</v>
      </c>
      <c r="H2456">
        <v>7.6765313145216796</v>
      </c>
      <c r="I2456">
        <v>4.3349436392914598</v>
      </c>
    </row>
    <row r="2457" spans="1:9" x14ac:dyDescent="0.25">
      <c r="A2457">
        <v>2455</v>
      </c>
      <c r="B2457">
        <v>44.560197426405701</v>
      </c>
      <c r="C2457">
        <v>204.66645787660499</v>
      </c>
      <c r="D2457">
        <v>10.1809097888219</v>
      </c>
      <c r="E2457">
        <v>8.4631397612846193</v>
      </c>
      <c r="F2457">
        <v>0.28760429871431098</v>
      </c>
      <c r="G2457">
        <v>0.95292023314111396</v>
      </c>
      <c r="H2457">
        <v>8.3678792038435095</v>
      </c>
      <c r="I2457">
        <v>3.4653875094055602</v>
      </c>
    </row>
    <row r="2458" spans="1:9" x14ac:dyDescent="0.25">
      <c r="A2458">
        <v>2456</v>
      </c>
      <c r="B2458">
        <v>50.663898848839402</v>
      </c>
      <c r="C2458">
        <v>140.06870460048401</v>
      </c>
      <c r="D2458">
        <v>11.564683925430399</v>
      </c>
      <c r="E2458">
        <v>13.948988308664401</v>
      </c>
      <c r="F2458">
        <v>0.332841427615646</v>
      </c>
      <c r="G2458">
        <v>0.75699544050789103</v>
      </c>
      <c r="H2458">
        <v>6.9133681852128399</v>
      </c>
      <c r="I2458">
        <v>5.2021484375</v>
      </c>
    </row>
    <row r="2459" spans="1:9" x14ac:dyDescent="0.25">
      <c r="A2459">
        <v>2457</v>
      </c>
      <c r="B2459">
        <v>83.651724137930998</v>
      </c>
      <c r="C2459">
        <v>181.334860768417</v>
      </c>
      <c r="D2459">
        <v>11.547078667913301</v>
      </c>
      <c r="E2459">
        <v>5.5062332823324303</v>
      </c>
      <c r="F2459">
        <v>0.42851946177940697</v>
      </c>
      <c r="G2459">
        <v>0.93323992021279301</v>
      </c>
      <c r="H2459">
        <v>15.6938388625592</v>
      </c>
      <c r="I2459">
        <v>3.5646578782171998</v>
      </c>
    </row>
    <row r="2460" spans="1:9" x14ac:dyDescent="0.25">
      <c r="A2460">
        <v>2458</v>
      </c>
      <c r="B2460">
        <v>97.608179419525001</v>
      </c>
      <c r="C2460">
        <v>171.74252235584299</v>
      </c>
      <c r="D2460">
        <v>16.335503524575099</v>
      </c>
      <c r="E2460">
        <v>4.2954775523512296</v>
      </c>
      <c r="F2460">
        <v>0.56451974309416697</v>
      </c>
      <c r="G2460">
        <v>0.94293129569291101</v>
      </c>
      <c r="H2460">
        <v>10.8785166240409</v>
      </c>
      <c r="I2460">
        <v>2.8796791443850198</v>
      </c>
    </row>
    <row r="2461" spans="1:9" x14ac:dyDescent="0.25">
      <c r="A2461">
        <v>2459</v>
      </c>
      <c r="B2461">
        <v>81.387081565299297</v>
      </c>
      <c r="C2461">
        <v>135.80922316771799</v>
      </c>
      <c r="D2461">
        <v>9.7611553474746895</v>
      </c>
      <c r="E2461">
        <v>5.6072808496886104</v>
      </c>
      <c r="F2461">
        <v>0.39977519657559801</v>
      </c>
      <c r="G2461">
        <v>0.90852414483979305</v>
      </c>
      <c r="H2461">
        <v>15.760141093474401</v>
      </c>
      <c r="I2461">
        <v>4.2665121668597896</v>
      </c>
    </row>
    <row r="2462" spans="1:9" x14ac:dyDescent="0.25">
      <c r="A2462">
        <v>2460</v>
      </c>
      <c r="B2462">
        <v>54.146796431467898</v>
      </c>
      <c r="C2462">
        <v>162.88902188782399</v>
      </c>
      <c r="D2462">
        <v>12.7846163463119</v>
      </c>
      <c r="E2462">
        <v>12.417766270659699</v>
      </c>
      <c r="F2462">
        <v>0.32836230220385598</v>
      </c>
      <c r="G2462">
        <v>0.894994530324564</v>
      </c>
      <c r="H2462">
        <v>10.4828060522696</v>
      </c>
      <c r="I2462">
        <v>5.3775633293124203</v>
      </c>
    </row>
    <row r="2463" spans="1:9" x14ac:dyDescent="0.25">
      <c r="A2463">
        <v>2461</v>
      </c>
      <c r="B2463">
        <v>81.303390838786399</v>
      </c>
      <c r="C2463">
        <v>175.07701941139601</v>
      </c>
      <c r="D2463">
        <v>12.749246648661201</v>
      </c>
      <c r="E2463">
        <v>5.66567660824182</v>
      </c>
      <c r="F2463">
        <v>0.48830743001210097</v>
      </c>
      <c r="G2463">
        <v>0.95023463021499099</v>
      </c>
      <c r="H2463">
        <v>10.7295081967213</v>
      </c>
      <c r="I2463">
        <v>3.0020738282870099</v>
      </c>
    </row>
    <row r="2464" spans="1:9" x14ac:dyDescent="0.25">
      <c r="A2464">
        <v>2462</v>
      </c>
      <c r="B2464">
        <v>100.19098822324599</v>
      </c>
      <c r="C2464">
        <v>190.05291348807</v>
      </c>
      <c r="D2464">
        <v>17.9706160770235</v>
      </c>
      <c r="E2464">
        <v>6.56379367972787</v>
      </c>
      <c r="F2464">
        <v>0.59438165866642201</v>
      </c>
      <c r="G2464">
        <v>0.95239330852419202</v>
      </c>
      <c r="H2464">
        <v>11.156862745098</v>
      </c>
      <c r="I2464">
        <v>3.1201298701298699</v>
      </c>
    </row>
    <row r="2465" spans="1:9" x14ac:dyDescent="0.25">
      <c r="A2465">
        <v>2463</v>
      </c>
      <c r="B2465">
        <v>95.094981111710695</v>
      </c>
      <c r="C2465">
        <v>156.56413181241999</v>
      </c>
      <c r="D2465">
        <v>17.947595408938302</v>
      </c>
      <c r="E2465">
        <v>5.2332665221762902</v>
      </c>
      <c r="F2465">
        <v>0.55735323081060995</v>
      </c>
      <c r="G2465">
        <v>0.91453238355642996</v>
      </c>
      <c r="H2465">
        <v>13.532503457814601</v>
      </c>
      <c r="I2465">
        <v>2.8812005002084198</v>
      </c>
    </row>
    <row r="2466" spans="1:9" x14ac:dyDescent="0.25">
      <c r="A2466">
        <v>2464</v>
      </c>
      <c r="B2466">
        <v>88.104426787741204</v>
      </c>
      <c r="C2466">
        <v>191.62861491628601</v>
      </c>
      <c r="D2466">
        <v>14.673881788308799</v>
      </c>
      <c r="E2466">
        <v>4.9707828644830903</v>
      </c>
      <c r="F2466">
        <v>0.486049374988613</v>
      </c>
      <c r="G2466">
        <v>0.95790001644494405</v>
      </c>
      <c r="H2466">
        <v>7.7532082922013803</v>
      </c>
      <c r="I2466">
        <v>2.73870246085011</v>
      </c>
    </row>
    <row r="2467" spans="1:9" x14ac:dyDescent="0.25">
      <c r="A2467">
        <v>2465</v>
      </c>
      <c r="B2467">
        <v>130.61304711458001</v>
      </c>
      <c r="C2467">
        <v>185.80451366815001</v>
      </c>
      <c r="D2467">
        <v>17.695665546837599</v>
      </c>
      <c r="E2467">
        <v>3.98841200954551</v>
      </c>
      <c r="F2467">
        <v>0.66955861779520198</v>
      </c>
      <c r="G2467">
        <v>0.93946693413914695</v>
      </c>
      <c r="H2467">
        <v>7.1718889883616797</v>
      </c>
      <c r="I2467">
        <v>3.0724222585924701</v>
      </c>
    </row>
    <row r="2468" spans="1:9" x14ac:dyDescent="0.25">
      <c r="A2468">
        <v>2466</v>
      </c>
      <c r="B2468">
        <v>83.792908336476799</v>
      </c>
      <c r="C2468">
        <v>215.13315139327699</v>
      </c>
      <c r="D2468">
        <v>12.3690775818205</v>
      </c>
      <c r="E2468">
        <v>4.5493490677578299</v>
      </c>
      <c r="F2468">
        <v>0.45370513545594199</v>
      </c>
      <c r="G2468">
        <v>0.971211642325993</v>
      </c>
      <c r="H2468">
        <v>7.0676429567642902</v>
      </c>
      <c r="I2468">
        <v>2.7768437141765299</v>
      </c>
    </row>
    <row r="2469" spans="1:9" x14ac:dyDescent="0.25">
      <c r="A2469">
        <v>2467</v>
      </c>
      <c r="B2469">
        <v>50.750679963735202</v>
      </c>
      <c r="C2469">
        <v>166.87756272401401</v>
      </c>
      <c r="D2469">
        <v>17.964845216020201</v>
      </c>
      <c r="E2469">
        <v>4.1174066822800404</v>
      </c>
      <c r="F2469">
        <v>0.30761388790259803</v>
      </c>
      <c r="G2469">
        <v>0.95397633491323597</v>
      </c>
      <c r="H2469">
        <v>18.9557416267942</v>
      </c>
      <c r="I2469">
        <v>2.8030746705710099</v>
      </c>
    </row>
    <row r="2470" spans="1:9" x14ac:dyDescent="0.25">
      <c r="A2470">
        <v>2468</v>
      </c>
      <c r="B2470">
        <v>65.113358419567206</v>
      </c>
      <c r="C2470">
        <v>184.64672320740101</v>
      </c>
      <c r="D2470">
        <v>20.385993944768199</v>
      </c>
      <c r="E2470">
        <v>5.61193851983173</v>
      </c>
      <c r="F2470">
        <v>0.36716304704446301</v>
      </c>
      <c r="G2470">
        <v>0.94911268021356199</v>
      </c>
      <c r="H2470">
        <v>14.716196136701299</v>
      </c>
      <c r="I2470">
        <v>2.7268959801077401</v>
      </c>
    </row>
    <row r="2471" spans="1:9" x14ac:dyDescent="0.25">
      <c r="A2471">
        <v>2469</v>
      </c>
      <c r="B2471">
        <v>70.310975609756099</v>
      </c>
      <c r="C2471">
        <v>162.58258321122</v>
      </c>
      <c r="D2471">
        <v>13.784703086436901</v>
      </c>
      <c r="E2471">
        <v>4.4977763194491596</v>
      </c>
      <c r="F2471">
        <v>0.37509329435739103</v>
      </c>
      <c r="G2471">
        <v>0.93230272061625497</v>
      </c>
      <c r="H2471">
        <v>14.29203539823</v>
      </c>
      <c r="I2471">
        <v>2.6581166549543198</v>
      </c>
    </row>
    <row r="2472" spans="1:9" x14ac:dyDescent="0.25">
      <c r="A2472">
        <v>2470</v>
      </c>
      <c r="B2472">
        <v>59.786055603822703</v>
      </c>
      <c r="C2472">
        <v>167.879738968303</v>
      </c>
      <c r="D2472">
        <v>13.599428432322901</v>
      </c>
      <c r="E2472">
        <v>4.0800511740145096</v>
      </c>
      <c r="F2472">
        <v>0.335313836810123</v>
      </c>
      <c r="G2472">
        <v>0.93959424310431805</v>
      </c>
      <c r="H2472">
        <v>9.8327922077922008</v>
      </c>
      <c r="I2472">
        <v>2.8542600896860901</v>
      </c>
    </row>
    <row r="2473" spans="1:9" x14ac:dyDescent="0.25">
      <c r="A2473">
        <v>2471</v>
      </c>
      <c r="B2473">
        <v>61.972057368941599</v>
      </c>
      <c r="C2473">
        <v>181.24108416547699</v>
      </c>
      <c r="D2473">
        <v>14.576496284682401</v>
      </c>
      <c r="E2473">
        <v>9.4238963374485802</v>
      </c>
      <c r="F2473">
        <v>0.36444790499215801</v>
      </c>
      <c r="G2473">
        <v>0.92172588303178205</v>
      </c>
      <c r="H2473">
        <v>10.0269565217391</v>
      </c>
      <c r="I2473">
        <v>4.97090606816292</v>
      </c>
    </row>
    <row r="2474" spans="1:9" x14ac:dyDescent="0.25">
      <c r="A2474">
        <v>2472</v>
      </c>
      <c r="B2474">
        <v>59.3055721096543</v>
      </c>
      <c r="C2474">
        <v>168.89076389935201</v>
      </c>
      <c r="D2474">
        <v>12.2856003558216</v>
      </c>
      <c r="E2474">
        <v>7.6717716422372604</v>
      </c>
      <c r="F2474">
        <v>0.377076767947229</v>
      </c>
      <c r="G2474">
        <v>0.90275631310289295</v>
      </c>
      <c r="H2474">
        <v>4.56242350061199</v>
      </c>
      <c r="I2474">
        <v>3.2128514056224899</v>
      </c>
    </row>
    <row r="2475" spans="1:9" x14ac:dyDescent="0.25">
      <c r="A2475">
        <v>2473</v>
      </c>
      <c r="B2475">
        <v>56.161554813240201</v>
      </c>
      <c r="C2475">
        <v>182.947835208849</v>
      </c>
      <c r="D2475">
        <v>14.531702495529199</v>
      </c>
      <c r="E2475">
        <v>3.8044723305383399</v>
      </c>
      <c r="F2475">
        <v>0.34545512644328602</v>
      </c>
      <c r="G2475">
        <v>0.95997210245256903</v>
      </c>
      <c r="H2475">
        <v>11.095384615384599</v>
      </c>
      <c r="I2475">
        <v>2.82361072712192</v>
      </c>
    </row>
    <row r="2476" spans="1:9" x14ac:dyDescent="0.25">
      <c r="A2476">
        <v>2474</v>
      </c>
      <c r="B2476">
        <v>69.310491803278694</v>
      </c>
      <c r="C2476">
        <v>195.67649162970301</v>
      </c>
      <c r="D2476">
        <v>15.0992016319427</v>
      </c>
      <c r="E2476">
        <v>4.8548475416099803</v>
      </c>
      <c r="F2476">
        <v>0.40508187236742399</v>
      </c>
      <c r="G2476">
        <v>0.94737094704802305</v>
      </c>
      <c r="H2476">
        <v>15.6669820245979</v>
      </c>
      <c r="I2476">
        <v>2.7344416027280398</v>
      </c>
    </row>
    <row r="2477" spans="1:9" x14ac:dyDescent="0.25">
      <c r="A2477">
        <v>2475</v>
      </c>
      <c r="B2477">
        <v>68.3388127853881</v>
      </c>
      <c r="C2477">
        <v>164.24337858891599</v>
      </c>
      <c r="D2477">
        <v>15.301768198677101</v>
      </c>
      <c r="E2477">
        <v>4.0752810652448703</v>
      </c>
      <c r="F2477">
        <v>0.401321347515601</v>
      </c>
      <c r="G2477">
        <v>0.94553716706632496</v>
      </c>
      <c r="H2477">
        <v>12.1370091896407</v>
      </c>
      <c r="I2477">
        <v>2.9844003899902498</v>
      </c>
    </row>
    <row r="2478" spans="1:9" x14ac:dyDescent="0.25">
      <c r="A2478">
        <v>2476</v>
      </c>
      <c r="B2478">
        <v>69.912740384615304</v>
      </c>
      <c r="C2478">
        <v>165.01027464927799</v>
      </c>
      <c r="D2478">
        <v>15.7335485260338</v>
      </c>
      <c r="E2478">
        <v>9.4202364469322593</v>
      </c>
      <c r="F2478">
        <v>0.40828882612349099</v>
      </c>
      <c r="G2478">
        <v>0.907411917055713</v>
      </c>
      <c r="H2478">
        <v>10.2578671328671</v>
      </c>
      <c r="I2478">
        <v>4.3634072580645098</v>
      </c>
    </row>
    <row r="2479" spans="1:9" x14ac:dyDescent="0.25">
      <c r="A2479">
        <v>2477</v>
      </c>
      <c r="B2479">
        <v>88.787529976019101</v>
      </c>
      <c r="C2479">
        <v>182.12256267409401</v>
      </c>
      <c r="D2479">
        <v>14.5427819336262</v>
      </c>
      <c r="E2479">
        <v>4.1065228506550602</v>
      </c>
      <c r="F2479">
        <v>0.46649135584808099</v>
      </c>
      <c r="G2479">
        <v>0.95546422779756901</v>
      </c>
      <c r="H2479">
        <v>7.0463458110516903</v>
      </c>
      <c r="I2479">
        <v>2.9386071341907298</v>
      </c>
    </row>
    <row r="2480" spans="1:9" x14ac:dyDescent="0.25">
      <c r="A2480">
        <v>2478</v>
      </c>
      <c r="B2480">
        <v>107.351731319968</v>
      </c>
      <c r="C2480">
        <v>166.44813796550801</v>
      </c>
      <c r="D2480">
        <v>13.311381194354301</v>
      </c>
      <c r="E2480">
        <v>14.1017607851874</v>
      </c>
      <c r="F2480">
        <v>0.52966346454576396</v>
      </c>
      <c r="G2480">
        <v>0.86725241489768201</v>
      </c>
      <c r="H2480">
        <v>9.1641285956006708</v>
      </c>
      <c r="I2480">
        <v>6.0912476722532496</v>
      </c>
    </row>
    <row r="2481" spans="1:9" x14ac:dyDescent="0.25">
      <c r="A2481">
        <v>2479</v>
      </c>
      <c r="B2481">
        <v>68.832127902550397</v>
      </c>
      <c r="C2481">
        <v>188.71861086375699</v>
      </c>
      <c r="D2481">
        <v>13.061929273562599</v>
      </c>
      <c r="E2481">
        <v>14.2926754256107</v>
      </c>
      <c r="F2481">
        <v>0.35962557201483403</v>
      </c>
      <c r="G2481">
        <v>0.86775179343733799</v>
      </c>
      <c r="H2481">
        <v>8.1636615811373101</v>
      </c>
      <c r="I2481">
        <v>6.67777777777777</v>
      </c>
    </row>
    <row r="2482" spans="1:9" x14ac:dyDescent="0.25">
      <c r="A2482">
        <v>2480</v>
      </c>
      <c r="B2482">
        <v>51.844886922320498</v>
      </c>
      <c r="C2482">
        <v>193.853629032258</v>
      </c>
      <c r="D2482">
        <v>9.66716410641558</v>
      </c>
      <c r="E2482">
        <v>3.8364427901035798</v>
      </c>
      <c r="F2482">
        <v>0.32391825717572198</v>
      </c>
      <c r="G2482">
        <v>0.96255135647907297</v>
      </c>
      <c r="H2482">
        <v>14.214227309893699</v>
      </c>
      <c r="I2482">
        <v>2.72397476340694</v>
      </c>
    </row>
    <row r="2483" spans="1:9" x14ac:dyDescent="0.25">
      <c r="A2483">
        <v>2481</v>
      </c>
      <c r="B2483">
        <v>59.145771878072701</v>
      </c>
      <c r="C2483">
        <v>157.05936006949401</v>
      </c>
      <c r="D2483">
        <v>13.0735999650551</v>
      </c>
      <c r="E2483">
        <v>8.2909980678259103</v>
      </c>
      <c r="F2483">
        <v>0.37676410751626399</v>
      </c>
      <c r="G2483">
        <v>0.88573679906178504</v>
      </c>
      <c r="H2483">
        <v>9.9719051799824392</v>
      </c>
      <c r="I2483">
        <v>4.8451463790446798</v>
      </c>
    </row>
    <row r="2484" spans="1:9" x14ac:dyDescent="0.25">
      <c r="A2484">
        <v>2482</v>
      </c>
      <c r="B2484">
        <v>67.901105293775402</v>
      </c>
      <c r="C2484">
        <v>175.229201172123</v>
      </c>
      <c r="D2484">
        <v>13.255624069011301</v>
      </c>
      <c r="E2484">
        <v>7.1591544939384102</v>
      </c>
      <c r="F2484">
        <v>0.41892647989110998</v>
      </c>
      <c r="G2484">
        <v>0.93311724193505197</v>
      </c>
      <c r="H2484">
        <v>10.7903381642512</v>
      </c>
      <c r="I2484">
        <v>3.6082101806239701</v>
      </c>
    </row>
    <row r="2485" spans="1:9" x14ac:dyDescent="0.25">
      <c r="A2485">
        <v>2483</v>
      </c>
      <c r="B2485">
        <v>67.759121224009405</v>
      </c>
      <c r="C2485">
        <v>183.64868715652301</v>
      </c>
      <c r="D2485">
        <v>11.980484661450101</v>
      </c>
      <c r="E2485">
        <v>7.09920161371973</v>
      </c>
      <c r="F2485">
        <v>0.41969297697948299</v>
      </c>
      <c r="G2485">
        <v>0.92489914131916096</v>
      </c>
      <c r="H2485">
        <v>13.430299172501501</v>
      </c>
      <c r="I2485">
        <v>3.2072845721054102</v>
      </c>
    </row>
    <row r="2486" spans="1:9" x14ac:dyDescent="0.25">
      <c r="A2486">
        <v>2484</v>
      </c>
      <c r="B2486">
        <v>82.024404086265605</v>
      </c>
      <c r="C2486">
        <v>179.36993297159199</v>
      </c>
      <c r="D2486">
        <v>17.677845312233298</v>
      </c>
      <c r="E2486">
        <v>4.9829344158728199</v>
      </c>
      <c r="F2486">
        <v>0.469823233429708</v>
      </c>
      <c r="G2486">
        <v>0.95169744254918798</v>
      </c>
      <c r="H2486">
        <v>14.9763779527559</v>
      </c>
      <c r="I2486">
        <v>2.9619047619047598</v>
      </c>
    </row>
    <row r="2487" spans="1:9" x14ac:dyDescent="0.25">
      <c r="A2487">
        <v>2485</v>
      </c>
      <c r="B2487">
        <v>69.556078062544003</v>
      </c>
      <c r="C2487">
        <v>200.089492430988</v>
      </c>
      <c r="D2487">
        <v>11.304309570066</v>
      </c>
      <c r="E2487">
        <v>9.4747718955737508</v>
      </c>
      <c r="F2487">
        <v>0.38000726122627698</v>
      </c>
      <c r="G2487">
        <v>0.94767833638411103</v>
      </c>
      <c r="H2487">
        <v>9.8809310653536198</v>
      </c>
      <c r="I2487">
        <v>3.8295847750865</v>
      </c>
    </row>
    <row r="2488" spans="1:9" x14ac:dyDescent="0.25">
      <c r="A2488">
        <v>2486</v>
      </c>
      <c r="B2488">
        <v>68.3514739229025</v>
      </c>
      <c r="C2488">
        <v>128.39504232777401</v>
      </c>
      <c r="D2488">
        <v>12.1732303011163</v>
      </c>
      <c r="E2488">
        <v>5.2043477225973698</v>
      </c>
      <c r="F2488">
        <v>0.38529021391123403</v>
      </c>
      <c r="G2488">
        <v>0.93259098992018097</v>
      </c>
      <c r="H2488">
        <v>8.7227877838684407</v>
      </c>
      <c r="I2488">
        <v>3.9906827037099699</v>
      </c>
    </row>
    <row r="2489" spans="1:9" x14ac:dyDescent="0.25">
      <c r="A2489">
        <v>2487</v>
      </c>
      <c r="B2489">
        <v>66.833569907735907</v>
      </c>
      <c r="C2489">
        <v>176.64157096271001</v>
      </c>
      <c r="D2489">
        <v>17.7090769599419</v>
      </c>
      <c r="E2489">
        <v>5.45834660169501</v>
      </c>
      <c r="F2489">
        <v>0.38811001199938699</v>
      </c>
      <c r="G2489">
        <v>0.94972569991059297</v>
      </c>
      <c r="H2489">
        <v>11.037414965986301</v>
      </c>
      <c r="I2489">
        <v>3.2655112651646401</v>
      </c>
    </row>
    <row r="2490" spans="1:9" x14ac:dyDescent="0.25">
      <c r="A2490">
        <v>2488</v>
      </c>
      <c r="B2490">
        <v>66.224146224146196</v>
      </c>
      <c r="C2490">
        <v>177.03614782843201</v>
      </c>
      <c r="D2490">
        <v>13.695224937168</v>
      </c>
      <c r="E2490">
        <v>13.9511185276054</v>
      </c>
      <c r="F2490">
        <v>0.38334871021981098</v>
      </c>
      <c r="G2490">
        <v>0.84341399553402296</v>
      </c>
      <c r="H2490">
        <v>13.6975748930099</v>
      </c>
      <c r="I2490">
        <v>7.8490920475892301</v>
      </c>
    </row>
    <row r="2491" spans="1:9" x14ac:dyDescent="0.25">
      <c r="A2491">
        <v>2489</v>
      </c>
      <c r="B2491">
        <v>72.353952772073896</v>
      </c>
      <c r="C2491">
        <v>175.68297303320699</v>
      </c>
      <c r="D2491">
        <v>13.453918796674101</v>
      </c>
      <c r="E2491">
        <v>3.9819497219433702</v>
      </c>
      <c r="F2491">
        <v>0.47777317149146098</v>
      </c>
      <c r="G2491">
        <v>0.94554519785652702</v>
      </c>
      <c r="H2491">
        <v>8.4973498233215494</v>
      </c>
      <c r="I2491">
        <v>3.4909700722394201</v>
      </c>
    </row>
    <row r="2492" spans="1:9" x14ac:dyDescent="0.25">
      <c r="A2492">
        <v>2490</v>
      </c>
      <c r="B2492">
        <v>72.704970178926402</v>
      </c>
      <c r="C2492">
        <v>175.78500339289701</v>
      </c>
      <c r="D2492">
        <v>15.418548740962599</v>
      </c>
      <c r="E2492">
        <v>7.1102435531400197</v>
      </c>
      <c r="F2492">
        <v>0.41955022251842899</v>
      </c>
      <c r="G2492">
        <v>0.91695742272647096</v>
      </c>
      <c r="H2492">
        <v>11.2656875834445</v>
      </c>
      <c r="I2492">
        <v>4.1402123604682801</v>
      </c>
    </row>
    <row r="2493" spans="1:9" x14ac:dyDescent="0.25">
      <c r="A2493">
        <v>2491</v>
      </c>
      <c r="B2493">
        <v>87.550539744847896</v>
      </c>
      <c r="C2493">
        <v>202.462700410759</v>
      </c>
      <c r="D2493">
        <v>23.518187629262599</v>
      </c>
      <c r="E2493">
        <v>5.5069760758168798</v>
      </c>
      <c r="F2493">
        <v>0.500914554630283</v>
      </c>
      <c r="G2493">
        <v>0.94099321419750903</v>
      </c>
      <c r="H2493">
        <v>19.6666666666666</v>
      </c>
      <c r="I2493">
        <v>2.3865546218487301</v>
      </c>
    </row>
    <row r="2494" spans="1:9" x14ac:dyDescent="0.25">
      <c r="A2494">
        <v>2492</v>
      </c>
      <c r="B2494">
        <v>107.78806818181801</v>
      </c>
      <c r="C2494">
        <v>159.785106382978</v>
      </c>
      <c r="D2494">
        <v>17.363460023720801</v>
      </c>
      <c r="E2494">
        <v>10.756696575824799</v>
      </c>
      <c r="F2494">
        <v>0.52166081365667205</v>
      </c>
      <c r="G2494">
        <v>0.88895382172099302</v>
      </c>
      <c r="H2494">
        <v>15.7435114503816</v>
      </c>
      <c r="I2494">
        <v>5.3832669322709101</v>
      </c>
    </row>
    <row r="2495" spans="1:9" x14ac:dyDescent="0.25">
      <c r="A2495">
        <v>2493</v>
      </c>
      <c r="B2495">
        <v>45.544311956171398</v>
      </c>
      <c r="C2495">
        <v>208.03615842825701</v>
      </c>
      <c r="D2495">
        <v>12.033598590571399</v>
      </c>
      <c r="E2495">
        <v>3.2283668166156998</v>
      </c>
      <c r="F2495">
        <v>0.296314154968706</v>
      </c>
      <c r="G2495">
        <v>0.967035599855674</v>
      </c>
      <c r="H2495">
        <v>13.929592959295899</v>
      </c>
      <c r="I2495">
        <v>2.4427325581395301</v>
      </c>
    </row>
    <row r="2496" spans="1:9" x14ac:dyDescent="0.25">
      <c r="A2496">
        <v>2494</v>
      </c>
      <c r="B2496">
        <v>41.7633639006933</v>
      </c>
      <c r="C2496">
        <v>188.509844255069</v>
      </c>
      <c r="D2496">
        <v>9.69932263309164</v>
      </c>
      <c r="E2496">
        <v>5.4587766753098199</v>
      </c>
      <c r="F2496">
        <v>0.261988374085799</v>
      </c>
      <c r="G2496">
        <v>0.92021556853294795</v>
      </c>
      <c r="H2496">
        <v>12.2049110922946</v>
      </c>
      <c r="I2496">
        <v>3.13319512827157</v>
      </c>
    </row>
    <row r="2497" spans="1:9" x14ac:dyDescent="0.25">
      <c r="A2497">
        <v>2495</v>
      </c>
      <c r="B2497">
        <v>41.7420935412026</v>
      </c>
      <c r="C2497">
        <v>187.961056172902</v>
      </c>
      <c r="D2497">
        <v>10.0672056214551</v>
      </c>
      <c r="E2497">
        <v>4.8661262596656396</v>
      </c>
      <c r="F2497">
        <v>0.26396701248413201</v>
      </c>
      <c r="G2497">
        <v>0.94631714534826505</v>
      </c>
      <c r="H2497">
        <v>11.635593220338899</v>
      </c>
      <c r="I2497">
        <v>3.2341941228851199</v>
      </c>
    </row>
    <row r="2498" spans="1:9" x14ac:dyDescent="0.25">
      <c r="A2498">
        <v>2496</v>
      </c>
      <c r="B2498">
        <v>47.970328505828299</v>
      </c>
      <c r="C2498">
        <v>119.08726543997</v>
      </c>
      <c r="D2498">
        <v>15.568350766870401</v>
      </c>
      <c r="E2498">
        <v>6.5462075213097304</v>
      </c>
      <c r="F2498">
        <v>0.28225660414581899</v>
      </c>
      <c r="G2498">
        <v>0.9163816051989</v>
      </c>
      <c r="H2498">
        <v>14.3441483198146</v>
      </c>
      <c r="I2498">
        <v>4.8329560887279301</v>
      </c>
    </row>
    <row r="2499" spans="1:9" x14ac:dyDescent="0.25">
      <c r="A2499">
        <v>2497</v>
      </c>
      <c r="B2499">
        <v>48.340377697841703</v>
      </c>
      <c r="C2499">
        <v>180.00847835787499</v>
      </c>
      <c r="D2499">
        <v>16.263640291791901</v>
      </c>
      <c r="E2499">
        <v>4.6961128224175699</v>
      </c>
      <c r="F2499">
        <v>0.28940808343270003</v>
      </c>
      <c r="G2499">
        <v>0.93421279903801402</v>
      </c>
      <c r="H2499">
        <v>15.3619909502262</v>
      </c>
      <c r="I2499">
        <v>3.0025152712899699</v>
      </c>
    </row>
    <row r="2500" spans="1:9" x14ac:dyDescent="0.25">
      <c r="A2500">
        <v>2498</v>
      </c>
      <c r="B2500">
        <v>47.492512479201302</v>
      </c>
      <c r="C2500">
        <v>188.504295403165</v>
      </c>
      <c r="D2500">
        <v>13.2162912484591</v>
      </c>
      <c r="E2500">
        <v>6.6387983811752003</v>
      </c>
      <c r="F2500">
        <v>0.305276835236865</v>
      </c>
      <c r="G2500">
        <v>0.95860715397101703</v>
      </c>
      <c r="H2500">
        <v>12.8543499511241</v>
      </c>
      <c r="I2500">
        <v>3.93966623876765</v>
      </c>
    </row>
    <row r="2501" spans="1:9" x14ac:dyDescent="0.25">
      <c r="A2501">
        <v>2499</v>
      </c>
      <c r="B2501">
        <v>37.701834862385297</v>
      </c>
      <c r="C2501">
        <v>164.74016563146901</v>
      </c>
      <c r="D2501">
        <v>12.401502033221</v>
      </c>
      <c r="E2501">
        <v>5.1608978921609703</v>
      </c>
      <c r="F2501">
        <v>0.23540698958942</v>
      </c>
      <c r="G2501">
        <v>0.93146622247732802</v>
      </c>
      <c r="H2501">
        <v>13.7040951122853</v>
      </c>
      <c r="I2501">
        <v>3.70738916256157</v>
      </c>
    </row>
    <row r="2502" spans="1:9" x14ac:dyDescent="0.25">
      <c r="A2502">
        <v>2500</v>
      </c>
      <c r="B2502">
        <v>47.760208514335297</v>
      </c>
      <c r="C2502">
        <v>117.688949810206</v>
      </c>
      <c r="D2502">
        <v>15.9388715416372</v>
      </c>
      <c r="E2502">
        <v>4.1659532883770298</v>
      </c>
      <c r="F2502">
        <v>0.29412522794495399</v>
      </c>
      <c r="G2502">
        <v>0.94156963231021995</v>
      </c>
      <c r="H2502">
        <v>13.217948717948699</v>
      </c>
      <c r="I2502">
        <v>3.2453174965737701</v>
      </c>
    </row>
    <row r="2503" spans="1:9" x14ac:dyDescent="0.25">
      <c r="A2503">
        <v>2501</v>
      </c>
      <c r="B2503">
        <v>53.911544227885997</v>
      </c>
      <c r="C2503">
        <v>174.63144360023301</v>
      </c>
      <c r="D2503">
        <v>15.4828957767386</v>
      </c>
      <c r="E2503">
        <v>4.6006751425814798</v>
      </c>
      <c r="F2503">
        <v>0.31210237675937502</v>
      </c>
      <c r="G2503">
        <v>0.94665293494675795</v>
      </c>
      <c r="H2503">
        <v>13.7796208530805</v>
      </c>
      <c r="I2503">
        <v>3.2212469733656102</v>
      </c>
    </row>
    <row r="2504" spans="1:9" x14ac:dyDescent="0.25">
      <c r="A2504">
        <v>2502</v>
      </c>
      <c r="B2504">
        <v>58.618040569702202</v>
      </c>
      <c r="C2504">
        <v>167.22220482304999</v>
      </c>
      <c r="D2504">
        <v>15.0118204886173</v>
      </c>
      <c r="E2504">
        <v>5.6536102636151799</v>
      </c>
      <c r="F2504">
        <v>0.325703327233344</v>
      </c>
      <c r="G2504">
        <v>0.910045390602509</v>
      </c>
      <c r="H2504">
        <v>18.425641025640999</v>
      </c>
      <c r="I2504">
        <v>5.0614886731391504</v>
      </c>
    </row>
    <row r="2505" spans="1:9" x14ac:dyDescent="0.25">
      <c r="A2505">
        <v>2503</v>
      </c>
      <c r="B2505">
        <v>52.547031003678399</v>
      </c>
      <c r="C2505">
        <v>153.120050441361</v>
      </c>
      <c r="D2505">
        <v>16.682903050453799</v>
      </c>
      <c r="E2505">
        <v>6.78491123200644</v>
      </c>
      <c r="F2505">
        <v>0.29950646241032203</v>
      </c>
      <c r="G2505">
        <v>0.92114191787545896</v>
      </c>
      <c r="H2505">
        <v>17.306976744185999</v>
      </c>
      <c r="I2505">
        <v>4.86670020120724</v>
      </c>
    </row>
    <row r="2506" spans="1:9" x14ac:dyDescent="0.25">
      <c r="A2506">
        <v>2504</v>
      </c>
      <c r="B2506">
        <v>50.6379011274934</v>
      </c>
      <c r="C2506">
        <v>150.94797019527201</v>
      </c>
      <c r="D2506">
        <v>13.6252127053816</v>
      </c>
      <c r="E2506">
        <v>4.3708180413512796</v>
      </c>
      <c r="F2506">
        <v>0.29143821980238799</v>
      </c>
      <c r="G2506">
        <v>0.931880184702648</v>
      </c>
      <c r="H2506">
        <v>18.05859375</v>
      </c>
      <c r="I2506">
        <v>3.0819984744469799</v>
      </c>
    </row>
    <row r="2507" spans="1:9" x14ac:dyDescent="0.25">
      <c r="A2507">
        <v>2505</v>
      </c>
      <c r="B2507">
        <v>49.5121809744779</v>
      </c>
      <c r="C2507">
        <v>164.338289085545</v>
      </c>
      <c r="D2507">
        <v>15.464740679755099</v>
      </c>
      <c r="E2507">
        <v>4.72863772897509</v>
      </c>
      <c r="F2507">
        <v>0.28754137038106697</v>
      </c>
      <c r="G2507">
        <v>0.93560248716796601</v>
      </c>
      <c r="H2507">
        <v>18.037162162162101</v>
      </c>
      <c r="I2507">
        <v>3.0629795396419399</v>
      </c>
    </row>
    <row r="2508" spans="1:9" x14ac:dyDescent="0.25">
      <c r="A2508">
        <v>2506</v>
      </c>
      <c r="B2508">
        <v>43.3128608923884</v>
      </c>
      <c r="C2508">
        <v>186.403424291064</v>
      </c>
      <c r="D2508">
        <v>12.3485584164671</v>
      </c>
      <c r="E2508">
        <v>4.5067465083111804</v>
      </c>
      <c r="F2508">
        <v>0.25400302077972797</v>
      </c>
      <c r="G2508">
        <v>0.95308698580113604</v>
      </c>
      <c r="H2508">
        <v>24.4045261669024</v>
      </c>
      <c r="I2508">
        <v>2.7741592920353901</v>
      </c>
    </row>
    <row r="2509" spans="1:9" x14ac:dyDescent="0.25">
      <c r="A2509">
        <v>2507</v>
      </c>
      <c r="B2509">
        <v>79.654942119323195</v>
      </c>
      <c r="C2509">
        <v>191.176321409503</v>
      </c>
      <c r="D2509">
        <v>16.622405195135599</v>
      </c>
      <c r="E2509">
        <v>4.64785111031747</v>
      </c>
      <c r="F2509">
        <v>0.46040287499356197</v>
      </c>
      <c r="G2509">
        <v>0.96540545201789796</v>
      </c>
      <c r="H2509">
        <v>16.8033854166666</v>
      </c>
      <c r="I2509">
        <v>2.6146258503401301</v>
      </c>
    </row>
    <row r="2510" spans="1:9" x14ac:dyDescent="0.25">
      <c r="A2510">
        <v>2508</v>
      </c>
      <c r="B2510">
        <v>83.9702942016566</v>
      </c>
      <c r="C2510">
        <v>159.59416246378299</v>
      </c>
      <c r="D2510">
        <v>13.6840434453726</v>
      </c>
      <c r="E2510">
        <v>5.8293425272157497</v>
      </c>
      <c r="F2510">
        <v>0.436664613640458</v>
      </c>
      <c r="G2510">
        <v>0.94059996774544596</v>
      </c>
      <c r="H2510">
        <v>13.094339622641501</v>
      </c>
      <c r="I2510">
        <v>2.9242516799022602</v>
      </c>
    </row>
    <row r="2511" spans="1:9" x14ac:dyDescent="0.25">
      <c r="A2511">
        <v>2509</v>
      </c>
      <c r="B2511">
        <v>61.3542600896861</v>
      </c>
      <c r="C2511">
        <v>189.42141688687499</v>
      </c>
      <c r="D2511">
        <v>15.377669071315101</v>
      </c>
      <c r="E2511">
        <v>7.8607939737858503</v>
      </c>
      <c r="F2511">
        <v>0.33362307282135001</v>
      </c>
      <c r="G2511">
        <v>0.944590937176777</v>
      </c>
      <c r="H2511">
        <v>18.502702702702699</v>
      </c>
      <c r="I2511">
        <v>3.6620947630922598</v>
      </c>
    </row>
    <row r="2512" spans="1:9" x14ac:dyDescent="0.25">
      <c r="A2512">
        <v>2510</v>
      </c>
      <c r="B2512">
        <v>79.185007385524301</v>
      </c>
      <c r="C2512">
        <v>192.359289093466</v>
      </c>
      <c r="D2512">
        <v>17.4964051097671</v>
      </c>
      <c r="E2512">
        <v>8.4100146526576101</v>
      </c>
      <c r="F2512">
        <v>0.40719145205094698</v>
      </c>
      <c r="G2512">
        <v>0.92678702902480203</v>
      </c>
      <c r="H2512">
        <v>14.9326113116726</v>
      </c>
      <c r="I2512">
        <v>2.8819637883008302</v>
      </c>
    </row>
    <row r="2513" spans="1:9" x14ac:dyDescent="0.25">
      <c r="A2513">
        <v>2511</v>
      </c>
      <c r="B2513">
        <v>57.146350233728803</v>
      </c>
      <c r="C2513">
        <v>178.459299873471</v>
      </c>
      <c r="D2513">
        <v>21.750501120133698</v>
      </c>
      <c r="E2513">
        <v>6.2786692921387699</v>
      </c>
      <c r="F2513">
        <v>0.32756630137401999</v>
      </c>
      <c r="G2513">
        <v>0.91551757054599903</v>
      </c>
      <c r="H2513">
        <v>18.054651162790599</v>
      </c>
      <c r="I2513">
        <v>3.0989847715735999</v>
      </c>
    </row>
    <row r="2514" spans="1:9" x14ac:dyDescent="0.25">
      <c r="A2514">
        <v>2512</v>
      </c>
      <c r="B2514">
        <v>31.6302104828724</v>
      </c>
      <c r="C2514">
        <v>95.213502472586498</v>
      </c>
      <c r="D2514">
        <v>12.698488778130599</v>
      </c>
      <c r="E2514">
        <v>11.1588189994759</v>
      </c>
      <c r="F2514">
        <v>0.19283660545799999</v>
      </c>
      <c r="G2514">
        <v>0.85848203063425599</v>
      </c>
      <c r="H2514">
        <v>22.365183246073201</v>
      </c>
      <c r="I2514">
        <v>4.8545362392295903</v>
      </c>
    </row>
    <row r="2515" spans="1:9" x14ac:dyDescent="0.25">
      <c r="A2515">
        <v>2513</v>
      </c>
      <c r="B2515">
        <v>42.365620010643902</v>
      </c>
      <c r="C2515">
        <v>139.461517010596</v>
      </c>
      <c r="D2515">
        <v>20.3120915686149</v>
      </c>
      <c r="E2515">
        <v>16.864500425713299</v>
      </c>
      <c r="F2515">
        <v>0.25527256357450501</v>
      </c>
      <c r="G2515">
        <v>0.81571152696226401</v>
      </c>
      <c r="H2515">
        <v>22.661194029850702</v>
      </c>
      <c r="I2515">
        <v>6.5522959183673404</v>
      </c>
    </row>
    <row r="2516" spans="1:9" x14ac:dyDescent="0.25">
      <c r="A2516">
        <v>2514</v>
      </c>
      <c r="B2516">
        <v>57.321802602348399</v>
      </c>
      <c r="C2516">
        <v>171.90857578729401</v>
      </c>
      <c r="D2516">
        <v>19.8590214710213</v>
      </c>
      <c r="E2516">
        <v>11.4283508107715</v>
      </c>
      <c r="F2516">
        <v>0.34202829690259601</v>
      </c>
      <c r="G2516">
        <v>0.82888480599513303</v>
      </c>
      <c r="H2516">
        <v>15.2584033613445</v>
      </c>
      <c r="I2516">
        <v>6.9293242405455597</v>
      </c>
    </row>
    <row r="2517" spans="1:9" x14ac:dyDescent="0.25">
      <c r="A2517">
        <v>2515</v>
      </c>
      <c r="B2517">
        <v>19.434210526315699</v>
      </c>
      <c r="C2517">
        <v>187.70787903723499</v>
      </c>
      <c r="D2517">
        <v>6.5372347232620998</v>
      </c>
      <c r="E2517">
        <v>10.5944793570869</v>
      </c>
      <c r="F2517">
        <v>0.19486040694523801</v>
      </c>
      <c r="G2517">
        <v>0.93166890429199101</v>
      </c>
      <c r="H2517">
        <v>12.599294947121001</v>
      </c>
      <c r="I2517">
        <v>5.3605200945626397</v>
      </c>
    </row>
    <row r="2518" spans="1:9" x14ac:dyDescent="0.25">
      <c r="A2518">
        <v>2516</v>
      </c>
      <c r="B2518">
        <v>27.096418732782301</v>
      </c>
      <c r="C2518">
        <v>168.399689991142</v>
      </c>
      <c r="D2518">
        <v>10.860653241284201</v>
      </c>
      <c r="E2518">
        <v>6.0418814263855003</v>
      </c>
      <c r="F2518">
        <v>0.25946883522282299</v>
      </c>
      <c r="G2518">
        <v>0.92049547988131297</v>
      </c>
      <c r="H2518">
        <v>14.7507462686567</v>
      </c>
      <c r="I2518">
        <v>3.0844418739155501</v>
      </c>
    </row>
    <row r="2519" spans="1:9" x14ac:dyDescent="0.25">
      <c r="A2519">
        <v>2517</v>
      </c>
      <c r="B2519">
        <v>24.930758988015899</v>
      </c>
      <c r="C2519">
        <v>127.45695681317601</v>
      </c>
      <c r="D2519">
        <v>9.7973971923815792</v>
      </c>
      <c r="E2519">
        <v>9.1948613713306901</v>
      </c>
      <c r="F2519">
        <v>0.23535078457648301</v>
      </c>
      <c r="G2519">
        <v>0.89957363379519495</v>
      </c>
      <c r="H2519">
        <v>15.6396965865992</v>
      </c>
      <c r="I2519">
        <v>3.7370343316289198</v>
      </c>
    </row>
    <row r="2520" spans="1:9" x14ac:dyDescent="0.25">
      <c r="A2520">
        <v>2518</v>
      </c>
      <c r="B2520">
        <v>27.7069026548672</v>
      </c>
      <c r="C2520">
        <v>178.676882078614</v>
      </c>
      <c r="D2520">
        <v>10.183055775145601</v>
      </c>
      <c r="E2520">
        <v>4.5885896637220904</v>
      </c>
      <c r="F2520">
        <v>0.27504323218219701</v>
      </c>
      <c r="G2520">
        <v>0.947754926783135</v>
      </c>
      <c r="H2520">
        <v>13.165769644779299</v>
      </c>
      <c r="I2520">
        <v>3.6241750607849901</v>
      </c>
    </row>
    <row r="2521" spans="1:9" x14ac:dyDescent="0.25">
      <c r="A2521">
        <v>2519</v>
      </c>
      <c r="B2521">
        <v>22.796247818499101</v>
      </c>
      <c r="C2521">
        <v>178.08482370975901</v>
      </c>
      <c r="D2521">
        <v>8.9047178440835193</v>
      </c>
      <c r="E2521">
        <v>10.4606208362655</v>
      </c>
      <c r="F2521">
        <v>0.22316271924374501</v>
      </c>
      <c r="G2521">
        <v>0.89981517215812401</v>
      </c>
      <c r="H2521">
        <v>13.885012919896599</v>
      </c>
      <c r="I2521">
        <v>4.8535839160839096</v>
      </c>
    </row>
    <row r="2522" spans="1:9" x14ac:dyDescent="0.25">
      <c r="A2522">
        <v>2520</v>
      </c>
      <c r="B2522">
        <v>35.042156465342501</v>
      </c>
      <c r="C2522">
        <v>193.21170412912099</v>
      </c>
      <c r="D2522">
        <v>9.3367312457699807</v>
      </c>
      <c r="E2522">
        <v>2.97045184675201</v>
      </c>
      <c r="F2522">
        <v>0.31897406120462901</v>
      </c>
      <c r="G2522">
        <v>0.96389527917846196</v>
      </c>
      <c r="H2522">
        <v>10.845679012345601</v>
      </c>
      <c r="I2522">
        <v>2.4941927990708401</v>
      </c>
    </row>
    <row r="2523" spans="1:9" x14ac:dyDescent="0.25">
      <c r="A2523">
        <v>2521</v>
      </c>
      <c r="B2523">
        <v>22.850632911392399</v>
      </c>
      <c r="C2523">
        <v>168.861815596112</v>
      </c>
      <c r="D2523">
        <v>9.0747371328211397</v>
      </c>
      <c r="E2523">
        <v>5.8683195489543998</v>
      </c>
      <c r="F2523">
        <v>0.21955968422345701</v>
      </c>
      <c r="G2523">
        <v>0.92170695513601197</v>
      </c>
      <c r="H2523">
        <v>14.848226950354601</v>
      </c>
      <c r="I2523">
        <v>3.5932656333511401</v>
      </c>
    </row>
    <row r="2524" spans="1:9" x14ac:dyDescent="0.25">
      <c r="A2524">
        <v>2522</v>
      </c>
      <c r="B2524">
        <v>24.665750412314399</v>
      </c>
      <c r="C2524">
        <v>179.56802928614999</v>
      </c>
      <c r="D2524">
        <v>10.801593560550501</v>
      </c>
      <c r="E2524">
        <v>5.7856339268647901</v>
      </c>
      <c r="F2524">
        <v>0.24578148813001499</v>
      </c>
      <c r="G2524">
        <v>0.94912579955810805</v>
      </c>
      <c r="H2524">
        <v>15.5546666666666</v>
      </c>
      <c r="I2524">
        <v>3.1194141945174598</v>
      </c>
    </row>
    <row r="2525" spans="1:9" x14ac:dyDescent="0.25">
      <c r="A2525">
        <v>2523</v>
      </c>
      <c r="B2525">
        <v>27.783166904422199</v>
      </c>
      <c r="C2525">
        <v>199.06564748201399</v>
      </c>
      <c r="D2525">
        <v>12.368396600956901</v>
      </c>
      <c r="E2525">
        <v>5.0772988674491204</v>
      </c>
      <c r="F2525">
        <v>0.26916590488751002</v>
      </c>
      <c r="G2525">
        <v>0.93686563288612701</v>
      </c>
      <c r="H2525">
        <v>13.108579088471799</v>
      </c>
      <c r="I2525">
        <v>2.77442023893183</v>
      </c>
    </row>
    <row r="2526" spans="1:9" x14ac:dyDescent="0.25">
      <c r="A2526">
        <v>2524</v>
      </c>
      <c r="B2526">
        <v>31.9292557111274</v>
      </c>
      <c r="C2526">
        <v>154.32644272179101</v>
      </c>
      <c r="D2526">
        <v>12.442504722297</v>
      </c>
      <c r="E2526">
        <v>8.8465956803825208</v>
      </c>
      <c r="F2526">
        <v>0.340570743548056</v>
      </c>
      <c r="G2526">
        <v>0.87976713420800801</v>
      </c>
      <c r="H2526">
        <v>10.679623085983501</v>
      </c>
      <c r="I2526">
        <v>5.5929648241205996</v>
      </c>
    </row>
    <row r="2527" spans="1:9" x14ac:dyDescent="0.25">
      <c r="A2527">
        <v>2525</v>
      </c>
      <c r="B2527">
        <v>165.980975609756</v>
      </c>
      <c r="C2527">
        <v>96.852019874702904</v>
      </c>
      <c r="D2527">
        <v>9.0924499560160896</v>
      </c>
      <c r="E2527">
        <v>9.0344344215553498</v>
      </c>
      <c r="F2527">
        <v>0.90233575752946105</v>
      </c>
      <c r="G2527">
        <v>0.85534314108021703</v>
      </c>
      <c r="H2527">
        <v>5.81405116456662</v>
      </c>
      <c r="I2527">
        <v>4.65392781316348</v>
      </c>
    </row>
    <row r="2528" spans="1:9" x14ac:dyDescent="0.25">
      <c r="A2528">
        <v>2526</v>
      </c>
      <c r="B2528">
        <v>90.202545068928899</v>
      </c>
      <c r="C2528">
        <v>149.06491669286299</v>
      </c>
      <c r="D2528">
        <v>23.322041465638399</v>
      </c>
      <c r="E2528">
        <v>3.52821718063477</v>
      </c>
      <c r="F2528">
        <v>0.45652869662047801</v>
      </c>
      <c r="G2528">
        <v>0.96044914340649601</v>
      </c>
      <c r="H2528">
        <v>9.9374247894103398</v>
      </c>
      <c r="I2528">
        <v>2.6937109937589998</v>
      </c>
    </row>
    <row r="2529" spans="1:9" x14ac:dyDescent="0.25">
      <c r="A2529">
        <v>2527</v>
      </c>
      <c r="B2529">
        <v>89.526543209876493</v>
      </c>
      <c r="C2529">
        <v>153.28417155199</v>
      </c>
      <c r="D2529">
        <v>22.911273555868402</v>
      </c>
      <c r="E2529">
        <v>9.6869111410541802</v>
      </c>
      <c r="F2529">
        <v>0.47449843062364999</v>
      </c>
      <c r="G2529">
        <v>0.88769874269174498</v>
      </c>
      <c r="H2529">
        <v>9.8120531154239004</v>
      </c>
      <c r="I2529">
        <v>5.0196078431372504</v>
      </c>
    </row>
    <row r="2530" spans="1:9" x14ac:dyDescent="0.25">
      <c r="A2530">
        <v>2528</v>
      </c>
      <c r="B2530">
        <v>28.350915431560502</v>
      </c>
      <c r="C2530">
        <v>135.63396825396799</v>
      </c>
      <c r="D2530">
        <v>7.8936878541340496</v>
      </c>
      <c r="E2530">
        <v>4.7545789257196001</v>
      </c>
      <c r="F2530">
        <v>0.198850817923034</v>
      </c>
      <c r="G2530">
        <v>0.93157586943946502</v>
      </c>
      <c r="H2530">
        <v>8.97689196995956</v>
      </c>
      <c r="I2530">
        <v>2.8745731139397699</v>
      </c>
    </row>
    <row r="2531" spans="1:9" x14ac:dyDescent="0.25">
      <c r="A2531">
        <v>2529</v>
      </c>
      <c r="B2531">
        <v>54.482199821360197</v>
      </c>
      <c r="C2531">
        <v>199.97739903668</v>
      </c>
      <c r="D2531">
        <v>13.1424735032538</v>
      </c>
      <c r="E2531">
        <v>5.2888629812462504</v>
      </c>
      <c r="F2531">
        <v>0.38875230743147998</v>
      </c>
      <c r="G2531">
        <v>0.94037701965417297</v>
      </c>
      <c r="H2531">
        <v>12.9526574363555</v>
      </c>
      <c r="I2531">
        <v>3.40244498777506</v>
      </c>
    </row>
    <row r="2532" spans="1:9" x14ac:dyDescent="0.25">
      <c r="A2532">
        <v>2530</v>
      </c>
      <c r="B2532">
        <v>48.925089957474597</v>
      </c>
      <c r="C2532">
        <v>148.31366091423999</v>
      </c>
      <c r="D2532">
        <v>12.618892814817601</v>
      </c>
      <c r="E2532">
        <v>10.761226753184699</v>
      </c>
      <c r="F2532">
        <v>0.31009489589731498</v>
      </c>
      <c r="G2532">
        <v>0.88126493238347503</v>
      </c>
      <c r="H2532">
        <v>13.215642458100501</v>
      </c>
      <c r="I2532">
        <v>6.6452723857232296</v>
      </c>
    </row>
    <row r="2533" spans="1:9" x14ac:dyDescent="0.25">
      <c r="A2533">
        <v>2531</v>
      </c>
      <c r="B2533">
        <v>71.563639695775606</v>
      </c>
      <c r="C2533">
        <v>178.69614701889901</v>
      </c>
      <c r="D2533">
        <v>12.4723392376101</v>
      </c>
      <c r="E2533">
        <v>6.0684875782535297</v>
      </c>
      <c r="F2533">
        <v>0.52249244831841801</v>
      </c>
      <c r="G2533">
        <v>0.94638793270771404</v>
      </c>
      <c r="H2533">
        <v>8.2247191011235898</v>
      </c>
      <c r="I2533">
        <v>3.1329020876212801</v>
      </c>
    </row>
    <row r="2534" spans="1:9" x14ac:dyDescent="0.25">
      <c r="A2534">
        <v>2532</v>
      </c>
      <c r="B2534">
        <v>80.400257400257402</v>
      </c>
      <c r="C2534">
        <v>177.81513469052001</v>
      </c>
      <c r="D2534">
        <v>12.440037386530401</v>
      </c>
      <c r="E2534">
        <v>3.8204835032219999</v>
      </c>
      <c r="F2534">
        <v>0.54734402021379902</v>
      </c>
      <c r="G2534">
        <v>0.93179125658387196</v>
      </c>
      <c r="H2534">
        <v>6.7047113470471098</v>
      </c>
      <c r="I2534">
        <v>2.7477031802120102</v>
      </c>
    </row>
    <row r="2535" spans="1:9" x14ac:dyDescent="0.25">
      <c r="A2535">
        <v>2533</v>
      </c>
      <c r="B2535">
        <v>73.845138160195802</v>
      </c>
      <c r="C2535">
        <v>167.004706596826</v>
      </c>
      <c r="D2535">
        <v>12.284592888149399</v>
      </c>
      <c r="E2535">
        <v>3.2431243153174201</v>
      </c>
      <c r="F2535">
        <v>0.495710387011982</v>
      </c>
      <c r="G2535">
        <v>0.95422351020449403</v>
      </c>
      <c r="H2535">
        <v>7.0950653120464402</v>
      </c>
      <c r="I2535">
        <v>2.5928705440900499</v>
      </c>
    </row>
    <row r="2536" spans="1:9" x14ac:dyDescent="0.25">
      <c r="A2536">
        <v>2534</v>
      </c>
      <c r="B2536">
        <v>70.708691206543904</v>
      </c>
      <c r="C2536">
        <v>170.89719148936101</v>
      </c>
      <c r="D2536">
        <v>14.475842160735199</v>
      </c>
      <c r="E2536">
        <v>6.8736921065827303</v>
      </c>
      <c r="F2536">
        <v>0.485031598080719</v>
      </c>
      <c r="G2536">
        <v>0.92849069678600205</v>
      </c>
      <c r="H2536">
        <v>6.9365522745410999</v>
      </c>
      <c r="I2536">
        <v>5.1968531468531403</v>
      </c>
    </row>
    <row r="2537" spans="1:9" x14ac:dyDescent="0.25">
      <c r="A2537">
        <v>2535</v>
      </c>
      <c r="B2537">
        <v>61.128964463125698</v>
      </c>
      <c r="C2537">
        <v>169.54736059479501</v>
      </c>
      <c r="D2537">
        <v>10.948257338236401</v>
      </c>
      <c r="E2537">
        <v>4.1283887178035101</v>
      </c>
      <c r="F2537">
        <v>0.37075102307351099</v>
      </c>
      <c r="G2537">
        <v>0.92571414900751903</v>
      </c>
      <c r="H2537">
        <v>7.3975720789074302</v>
      </c>
      <c r="I2537">
        <v>2.70941054808686</v>
      </c>
    </row>
    <row r="2538" spans="1:9" x14ac:dyDescent="0.25">
      <c r="A2538">
        <v>2536</v>
      </c>
      <c r="B2538">
        <v>45.844056706652097</v>
      </c>
      <c r="C2538">
        <v>196.69000272405299</v>
      </c>
      <c r="D2538">
        <v>14.567022559452599</v>
      </c>
      <c r="E2538">
        <v>8.7965940125556799</v>
      </c>
      <c r="F2538">
        <v>0.297785984729249</v>
      </c>
      <c r="G2538">
        <v>0.94130641613749699</v>
      </c>
      <c r="H2538">
        <v>12.212380952380901</v>
      </c>
      <c r="I2538">
        <v>3.2389105058365701</v>
      </c>
    </row>
    <row r="2539" spans="1:9" x14ac:dyDescent="0.25">
      <c r="A2539">
        <v>2537</v>
      </c>
      <c r="B2539">
        <v>47.971173644474902</v>
      </c>
      <c r="C2539">
        <v>206.23880389429701</v>
      </c>
      <c r="D2539">
        <v>16.1921964752759</v>
      </c>
      <c r="E2539">
        <v>3.4121800509451798</v>
      </c>
      <c r="F2539">
        <v>0.30738485275636501</v>
      </c>
      <c r="G2539">
        <v>0.96959600612756003</v>
      </c>
      <c r="H2539">
        <v>13.985900216919701</v>
      </c>
      <c r="I2539">
        <v>2.7842605156037901</v>
      </c>
    </row>
    <row r="2540" spans="1:9" x14ac:dyDescent="0.25">
      <c r="A2540">
        <v>2538</v>
      </c>
      <c r="B2540">
        <v>47.047132757266297</v>
      </c>
      <c r="C2540">
        <v>199.48013505025099</v>
      </c>
      <c r="D2540">
        <v>12.7252423412294</v>
      </c>
      <c r="E2540">
        <v>3.4255241841994399</v>
      </c>
      <c r="F2540">
        <v>0.29488305703526801</v>
      </c>
      <c r="G2540">
        <v>0.95513703389774496</v>
      </c>
      <c r="H2540">
        <v>16.6666666666666</v>
      </c>
      <c r="I2540">
        <v>2.52706787579005</v>
      </c>
    </row>
    <row r="2541" spans="1:9" x14ac:dyDescent="0.25">
      <c r="A2541">
        <v>2539</v>
      </c>
      <c r="B2541">
        <v>81.629225736095904</v>
      </c>
      <c r="C2541">
        <v>195.37803091944599</v>
      </c>
      <c r="D2541">
        <v>14.1017980741579</v>
      </c>
      <c r="E2541">
        <v>5.6993402352400402</v>
      </c>
      <c r="F2541">
        <v>0.444434293541072</v>
      </c>
      <c r="G2541">
        <v>0.93536976786399195</v>
      </c>
      <c r="H2541">
        <v>10.990665110851801</v>
      </c>
      <c r="I2541">
        <v>3.4977443609022498</v>
      </c>
    </row>
    <row r="2542" spans="1:9" x14ac:dyDescent="0.25">
      <c r="A2542">
        <v>2540</v>
      </c>
      <c r="B2542">
        <v>62.4761491760624</v>
      </c>
      <c r="C2542">
        <v>183.468610110274</v>
      </c>
      <c r="D2542">
        <v>14.098636365150901</v>
      </c>
      <c r="E2542">
        <v>3.4656885930549799</v>
      </c>
      <c r="F2542">
        <v>0.35803753153560403</v>
      </c>
      <c r="G2542">
        <v>0.95342851297328701</v>
      </c>
      <c r="H2542">
        <v>14.896020539152699</v>
      </c>
      <c r="I2542">
        <v>2.6390931372548998</v>
      </c>
    </row>
    <row r="2543" spans="1:9" x14ac:dyDescent="0.25">
      <c r="A2543">
        <v>2541</v>
      </c>
      <c r="B2543">
        <v>52.357142857142797</v>
      </c>
      <c r="C2543">
        <v>190.836000688349</v>
      </c>
      <c r="D2543">
        <v>18.1926393395403</v>
      </c>
      <c r="E2543">
        <v>7.6912176241301804</v>
      </c>
      <c r="F2543">
        <v>0.32101359084980102</v>
      </c>
      <c r="G2543">
        <v>0.93472214990437696</v>
      </c>
      <c r="H2543">
        <v>13.041614123581301</v>
      </c>
      <c r="I2543">
        <v>3.72367816091954</v>
      </c>
    </row>
    <row r="2544" spans="1:9" x14ac:dyDescent="0.25">
      <c r="A2544">
        <v>2542</v>
      </c>
      <c r="B2544">
        <v>40.669055082848097</v>
      </c>
      <c r="C2544">
        <v>152.68999507146299</v>
      </c>
      <c r="D2544">
        <v>9.3367710741699899</v>
      </c>
      <c r="E2544">
        <v>7.2770969093633404</v>
      </c>
      <c r="F2544">
        <v>0.344088810599397</v>
      </c>
      <c r="G2544">
        <v>0.92417573846753498</v>
      </c>
      <c r="H2544">
        <v>8.1546811397557608</v>
      </c>
      <c r="I2544">
        <v>4.2333333333333298</v>
      </c>
    </row>
    <row r="2545" spans="1:9" x14ac:dyDescent="0.25">
      <c r="A2545">
        <v>2543</v>
      </c>
      <c r="B2545">
        <v>37.602145922746701</v>
      </c>
      <c r="C2545">
        <v>164.217187832376</v>
      </c>
      <c r="D2545">
        <v>9.6766652041015</v>
      </c>
      <c r="E2545">
        <v>7.9266372849881996</v>
      </c>
      <c r="F2545">
        <v>0.32582092121265599</v>
      </c>
      <c r="G2545">
        <v>0.90310653412780995</v>
      </c>
      <c r="H2545">
        <v>8.9873257287705908</v>
      </c>
      <c r="I2545">
        <v>4.0204081632652997</v>
      </c>
    </row>
    <row r="2546" spans="1:9" x14ac:dyDescent="0.25">
      <c r="A2546">
        <v>2544</v>
      </c>
      <c r="B2546">
        <v>34.121295029639697</v>
      </c>
      <c r="C2546">
        <v>173.70779019242701</v>
      </c>
      <c r="D2546">
        <v>8.8849805770775792</v>
      </c>
      <c r="E2546">
        <v>4.8409329731294601</v>
      </c>
      <c r="F2546">
        <v>0.30880976880708</v>
      </c>
      <c r="G2546">
        <v>0.94427521440861495</v>
      </c>
      <c r="H2546">
        <v>8.1637107776261892</v>
      </c>
      <c r="I2546">
        <v>3.1758241758241699</v>
      </c>
    </row>
    <row r="2547" spans="1:9" x14ac:dyDescent="0.25">
      <c r="A2547">
        <v>2545</v>
      </c>
      <c r="B2547">
        <v>64.750551876379603</v>
      </c>
      <c r="C2547">
        <v>156.15705400056501</v>
      </c>
      <c r="D2547">
        <v>9.2941639883796796</v>
      </c>
      <c r="E2547">
        <v>1.73712449156771</v>
      </c>
      <c r="F2547">
        <v>0.46063065810244902</v>
      </c>
      <c r="G2547">
        <v>0.98261359522245795</v>
      </c>
      <c r="H2547">
        <v>8.3943262411347508</v>
      </c>
      <c r="I2547">
        <v>2.15955351280367</v>
      </c>
    </row>
    <row r="2548" spans="1:9" x14ac:dyDescent="0.25">
      <c r="A2548">
        <v>2546</v>
      </c>
      <c r="B2548">
        <v>36.9165829145728</v>
      </c>
      <c r="C2548">
        <v>192.462150433944</v>
      </c>
      <c r="D2548">
        <v>8.7675209437677708</v>
      </c>
      <c r="E2548">
        <v>6.2340066850006499</v>
      </c>
      <c r="F2548">
        <v>0.32739950329288903</v>
      </c>
      <c r="G2548">
        <v>0.92337142529375005</v>
      </c>
      <c r="H2548">
        <v>8.1594202898550705</v>
      </c>
      <c r="I2548">
        <v>3.4912280701754299</v>
      </c>
    </row>
    <row r="2549" spans="1:9" x14ac:dyDescent="0.25">
      <c r="A2549">
        <v>2547</v>
      </c>
      <c r="B2549">
        <v>39.2849513038014</v>
      </c>
      <c r="C2549">
        <v>158.47691082802501</v>
      </c>
      <c r="D2549">
        <v>7.92234834232453</v>
      </c>
      <c r="E2549">
        <v>6.5077630280297498</v>
      </c>
      <c r="F2549">
        <v>0.36073191831003798</v>
      </c>
      <c r="G2549">
        <v>0.93185076182499105</v>
      </c>
      <c r="H2549">
        <v>7.4737394957983101</v>
      </c>
      <c r="I2549">
        <v>3.6657608695652102</v>
      </c>
    </row>
    <row r="2550" spans="1:9" x14ac:dyDescent="0.25">
      <c r="A2550">
        <v>2548</v>
      </c>
      <c r="B2550">
        <v>35.591232876712297</v>
      </c>
      <c r="C2550">
        <v>124.151763448521</v>
      </c>
      <c r="D2550">
        <v>6.3216115392056196</v>
      </c>
      <c r="E2550">
        <v>15.2679353527648</v>
      </c>
      <c r="F2550">
        <v>0.35065974802404898</v>
      </c>
      <c r="G2550">
        <v>0.69850556816284703</v>
      </c>
      <c r="H2550">
        <v>5.9687194525904204</v>
      </c>
      <c r="I2550">
        <v>10.4819277108433</v>
      </c>
    </row>
    <row r="2551" spans="1:9" x14ac:dyDescent="0.25">
      <c r="A2551">
        <v>2549</v>
      </c>
      <c r="B2551">
        <v>50.969680264608598</v>
      </c>
      <c r="C2551">
        <v>109.774193548387</v>
      </c>
      <c r="D2551">
        <v>9.6607085762615696</v>
      </c>
      <c r="E2551">
        <v>8.1602737187477299</v>
      </c>
      <c r="F2551">
        <v>0.39608971778711399</v>
      </c>
      <c r="G2551">
        <v>0.87077969468044203</v>
      </c>
      <c r="H2551">
        <v>11.687789799072601</v>
      </c>
      <c r="I2551">
        <v>5.8068376068376004</v>
      </c>
    </row>
    <row r="2552" spans="1:9" x14ac:dyDescent="0.25">
      <c r="A2552">
        <v>2550</v>
      </c>
      <c r="B2552">
        <v>48.258757062146799</v>
      </c>
      <c r="C2552">
        <v>183.11223971559099</v>
      </c>
      <c r="D2552">
        <v>10.904554826733101</v>
      </c>
      <c r="E2552">
        <v>4.4953672345330604</v>
      </c>
      <c r="F2552">
        <v>0.40894622029247801</v>
      </c>
      <c r="G2552">
        <v>0.962510212354585</v>
      </c>
      <c r="H2552">
        <v>10.101426307448399</v>
      </c>
      <c r="I2552">
        <v>2.77203947368421</v>
      </c>
    </row>
    <row r="2553" spans="1:9" x14ac:dyDescent="0.25">
      <c r="A2553">
        <v>2551</v>
      </c>
      <c r="B2553">
        <v>44.208219178082103</v>
      </c>
      <c r="C2553">
        <v>202.08073852295399</v>
      </c>
      <c r="D2553">
        <v>9.5906407015441992</v>
      </c>
      <c r="E2553">
        <v>4.2122301086854197</v>
      </c>
      <c r="F2553">
        <v>0.383644670758091</v>
      </c>
      <c r="G2553">
        <v>0.96360465936217099</v>
      </c>
      <c r="H2553">
        <v>8.9791666666666607</v>
      </c>
      <c r="I2553">
        <v>2.3694846749747298</v>
      </c>
    </row>
    <row r="2554" spans="1:9" x14ac:dyDescent="0.25">
      <c r="A2554">
        <v>2552</v>
      </c>
      <c r="B2554">
        <v>57.045996592844901</v>
      </c>
      <c r="C2554">
        <v>197.53908826382099</v>
      </c>
      <c r="D2554">
        <v>11.8499461317497</v>
      </c>
      <c r="E2554">
        <v>7.2731769237039297</v>
      </c>
      <c r="F2554">
        <v>0.36884801102616699</v>
      </c>
      <c r="G2554">
        <v>0.93722879285831395</v>
      </c>
      <c r="H2554">
        <v>13.987046632124301</v>
      </c>
      <c r="I2554">
        <v>4.7259983007646502</v>
      </c>
    </row>
    <row r="2555" spans="1:9" x14ac:dyDescent="0.25">
      <c r="A2555">
        <v>2553</v>
      </c>
      <c r="B2555">
        <v>53.789747697236599</v>
      </c>
      <c r="C2555">
        <v>169.42162464985901</v>
      </c>
      <c r="D2555">
        <v>14.953788348093299</v>
      </c>
      <c r="E2555">
        <v>4.8107771921432398</v>
      </c>
      <c r="F2555">
        <v>0.35702036772673301</v>
      </c>
      <c r="G2555">
        <v>0.94377770850888398</v>
      </c>
      <c r="H2555">
        <v>14.248749999999999</v>
      </c>
      <c r="I2555">
        <v>3.5946106011252499</v>
      </c>
    </row>
    <row r="2556" spans="1:9" x14ac:dyDescent="0.25">
      <c r="A2556">
        <v>2554</v>
      </c>
      <c r="B2556">
        <v>50.999059266227597</v>
      </c>
      <c r="C2556">
        <v>160.07631728505299</v>
      </c>
      <c r="D2556">
        <v>11.738768337766</v>
      </c>
      <c r="E2556">
        <v>3.3556509197286699</v>
      </c>
      <c r="F2556">
        <v>0.32692875960962597</v>
      </c>
      <c r="G2556">
        <v>0.94261148719797805</v>
      </c>
      <c r="H2556">
        <v>15.201333333333301</v>
      </c>
      <c r="I2556">
        <v>2.4650894402769699</v>
      </c>
    </row>
    <row r="2557" spans="1:9" x14ac:dyDescent="0.25">
      <c r="A2557">
        <v>2555</v>
      </c>
      <c r="B2557">
        <v>59.002352941176397</v>
      </c>
      <c r="C2557">
        <v>115.949370277078</v>
      </c>
      <c r="D2557">
        <v>14.4361798472211</v>
      </c>
      <c r="E2557">
        <v>8.8700217303936508</v>
      </c>
      <c r="F2557">
        <v>0.36185949325757799</v>
      </c>
      <c r="G2557">
        <v>0.86809173715800703</v>
      </c>
      <c r="H2557">
        <v>16.883977900552399</v>
      </c>
      <c r="I2557">
        <v>4.8598937583001298</v>
      </c>
    </row>
    <row r="2558" spans="1:9" x14ac:dyDescent="0.25">
      <c r="A2558">
        <v>2556</v>
      </c>
      <c r="B2558">
        <v>68.339578454332496</v>
      </c>
      <c r="C2558">
        <v>181.26043566906301</v>
      </c>
      <c r="D2558">
        <v>11.1257829894839</v>
      </c>
      <c r="E2558">
        <v>2.8325643037496602</v>
      </c>
      <c r="F2558">
        <v>0.41584621178463699</v>
      </c>
      <c r="G2558">
        <v>0.98213999064892998</v>
      </c>
      <c r="H2558">
        <v>12.1309859154929</v>
      </c>
      <c r="I2558">
        <v>2.3416601613322898</v>
      </c>
    </row>
    <row r="2559" spans="1:9" x14ac:dyDescent="0.25">
      <c r="A2559">
        <v>2557</v>
      </c>
      <c r="B2559">
        <v>64.580283547642594</v>
      </c>
      <c r="C2559">
        <v>176.29077330763599</v>
      </c>
      <c r="D2559">
        <v>12.743127819049899</v>
      </c>
      <c r="E2559">
        <v>4.93381970458005</v>
      </c>
      <c r="F2559">
        <v>0.41390043537669802</v>
      </c>
      <c r="G2559">
        <v>0.935014757710525</v>
      </c>
      <c r="H2559">
        <v>9.7121046892039207</v>
      </c>
      <c r="I2559">
        <v>3.8039742212674499</v>
      </c>
    </row>
    <row r="2560" spans="1:9" x14ac:dyDescent="0.25">
      <c r="A2560">
        <v>2558</v>
      </c>
      <c r="B2560">
        <v>60.251649670065902</v>
      </c>
      <c r="C2560">
        <v>129.16854724964699</v>
      </c>
      <c r="D2560">
        <v>12.483364646579201</v>
      </c>
      <c r="E2560">
        <v>8.0909869294612804</v>
      </c>
      <c r="F2560">
        <v>0.40903940532167998</v>
      </c>
      <c r="G2560">
        <v>0.86969951668513801</v>
      </c>
      <c r="H2560">
        <v>10.7160975609756</v>
      </c>
      <c r="I2560">
        <v>3.8736539842067401</v>
      </c>
    </row>
    <row r="2561" spans="1:9" x14ac:dyDescent="0.25">
      <c r="A2561">
        <v>2559</v>
      </c>
      <c r="B2561">
        <v>73.9536335265269</v>
      </c>
      <c r="C2561">
        <v>181.884444444444</v>
      </c>
      <c r="D2561">
        <v>18.9832877891611</v>
      </c>
      <c r="E2561">
        <v>4.6268818660593798</v>
      </c>
      <c r="F2561">
        <v>0.44824105992409202</v>
      </c>
      <c r="G2561">
        <v>0.94747148866144404</v>
      </c>
      <c r="H2561">
        <v>16.1008827238335</v>
      </c>
      <c r="I2561">
        <v>2.7114203847728202</v>
      </c>
    </row>
    <row r="2562" spans="1:9" x14ac:dyDescent="0.25">
      <c r="A2562">
        <v>2560</v>
      </c>
      <c r="B2562">
        <v>37.2022094140249</v>
      </c>
      <c r="C2562">
        <v>186.97890340544001</v>
      </c>
      <c r="D2562">
        <v>15.2398667903324</v>
      </c>
      <c r="E2562">
        <v>4.7924009506733096</v>
      </c>
      <c r="F2562">
        <v>0.23971214536131299</v>
      </c>
      <c r="G2562">
        <v>0.96316930921229604</v>
      </c>
      <c r="H2562">
        <v>22.355395683453199</v>
      </c>
      <c r="I2562">
        <v>2.77023421286688</v>
      </c>
    </row>
    <row r="2563" spans="1:9" x14ac:dyDescent="0.25">
      <c r="A2563">
        <v>2561</v>
      </c>
      <c r="B2563">
        <v>44.392608462774497</v>
      </c>
      <c r="C2563">
        <v>171.886273771417</v>
      </c>
      <c r="D2563">
        <v>18.629233007311299</v>
      </c>
      <c r="E2563">
        <v>8.1122480784814908</v>
      </c>
      <c r="F2563">
        <v>0.28063235410758702</v>
      </c>
      <c r="G2563">
        <v>0.88877862197323498</v>
      </c>
      <c r="H2563">
        <v>20.7968992248062</v>
      </c>
      <c r="I2563">
        <v>4.3974854932301701</v>
      </c>
    </row>
    <row r="2564" spans="1:9" x14ac:dyDescent="0.25">
      <c r="A2564">
        <v>2562</v>
      </c>
      <c r="B2564">
        <v>46.348804500703203</v>
      </c>
      <c r="C2564">
        <v>173.76474082875299</v>
      </c>
      <c r="D2564">
        <v>18.205454655360299</v>
      </c>
      <c r="E2564">
        <v>8.1517552611828101</v>
      </c>
      <c r="F2564">
        <v>0.278861944580025</v>
      </c>
      <c r="G2564">
        <v>0.93127878862461999</v>
      </c>
      <c r="H2564">
        <v>21.520661157024701</v>
      </c>
      <c r="I2564">
        <v>3.53873659117997</v>
      </c>
    </row>
    <row r="2565" spans="1:9" x14ac:dyDescent="0.25">
      <c r="A2565">
        <v>2563</v>
      </c>
      <c r="B2565">
        <v>51.007985803016801</v>
      </c>
      <c r="C2565">
        <v>166.84266352386501</v>
      </c>
      <c r="D2565">
        <v>17.420600155708399</v>
      </c>
      <c r="E2565">
        <v>3.9531576006081202</v>
      </c>
      <c r="F2565">
        <v>0.29586374599522203</v>
      </c>
      <c r="G2565">
        <v>0.94150390846704601</v>
      </c>
      <c r="H2565">
        <v>22.266149870801001</v>
      </c>
      <c r="I2565">
        <v>2.8325123152709302</v>
      </c>
    </row>
    <row r="2566" spans="1:9" x14ac:dyDescent="0.25">
      <c r="A2566">
        <v>2564</v>
      </c>
      <c r="B2566">
        <v>52.971910112359502</v>
      </c>
      <c r="C2566">
        <v>170.83079211602799</v>
      </c>
      <c r="D2566">
        <v>17.8350350260081</v>
      </c>
      <c r="E2566">
        <v>4.9960196284866001</v>
      </c>
      <c r="F2566">
        <v>0.30472494674658601</v>
      </c>
      <c r="G2566">
        <v>0.93589945348223402</v>
      </c>
      <c r="H2566">
        <v>22.6943089430894</v>
      </c>
      <c r="I2566">
        <v>3.05804230201672</v>
      </c>
    </row>
    <row r="2567" spans="1:9" x14ac:dyDescent="0.25">
      <c r="A2567">
        <v>2565</v>
      </c>
      <c r="B2567">
        <v>69.547924141465899</v>
      </c>
      <c r="C2567">
        <v>165.032148377125</v>
      </c>
      <c r="D2567">
        <v>15.7463763959085</v>
      </c>
      <c r="E2567">
        <v>6.6591944448975804</v>
      </c>
      <c r="F2567">
        <v>0.39605255191369698</v>
      </c>
      <c r="G2567">
        <v>0.931783182044432</v>
      </c>
      <c r="H2567">
        <v>18.9344919786096</v>
      </c>
      <c r="I2567">
        <v>3.5384318269602102</v>
      </c>
    </row>
    <row r="2568" spans="1:9" x14ac:dyDescent="0.25">
      <c r="A2568">
        <v>2566</v>
      </c>
      <c r="B2568">
        <v>68.877174486030498</v>
      </c>
      <c r="C2568">
        <v>176.735585585585</v>
      </c>
      <c r="D2568">
        <v>18.470457993219998</v>
      </c>
      <c r="E2568">
        <v>6.6965026753158901</v>
      </c>
      <c r="F2568">
        <v>0.41126297551680502</v>
      </c>
      <c r="G2568">
        <v>0.945615279106784</v>
      </c>
      <c r="H2568">
        <v>17.957182320441898</v>
      </c>
      <c r="I2568">
        <v>3.1289104638619198</v>
      </c>
    </row>
    <row r="2569" spans="1:9" x14ac:dyDescent="0.25">
      <c r="A2569">
        <v>2567</v>
      </c>
      <c r="B2569">
        <v>40.9320640415404</v>
      </c>
      <c r="C2569">
        <v>191.66301406926399</v>
      </c>
      <c r="D2569">
        <v>16.631994812105599</v>
      </c>
      <c r="E2569">
        <v>6.7691484055356401</v>
      </c>
      <c r="F2569">
        <v>0.233222249693436</v>
      </c>
      <c r="G2569">
        <v>0.95311234102335496</v>
      </c>
      <c r="H2569">
        <v>20.326898326898299</v>
      </c>
      <c r="I2569">
        <v>3.3200584581658701</v>
      </c>
    </row>
    <row r="2570" spans="1:9" x14ac:dyDescent="0.25">
      <c r="A2570">
        <v>2568</v>
      </c>
      <c r="B2570">
        <v>51.786151960784302</v>
      </c>
      <c r="C2570">
        <v>187.882144124955</v>
      </c>
      <c r="D2570">
        <v>18.810236037871402</v>
      </c>
      <c r="E2570">
        <v>3.3406135539905102</v>
      </c>
      <c r="F2570">
        <v>0.30372679250360701</v>
      </c>
      <c r="G2570">
        <v>0.96015079009896598</v>
      </c>
      <c r="H2570">
        <v>21.367213114754001</v>
      </c>
      <c r="I2570">
        <v>2.5282167042889299</v>
      </c>
    </row>
    <row r="2571" spans="1:9" x14ac:dyDescent="0.25">
      <c r="A2571">
        <v>2569</v>
      </c>
      <c r="B2571">
        <v>73.019000000000005</v>
      </c>
      <c r="C2571">
        <v>171.97584541062801</v>
      </c>
      <c r="D2571">
        <v>17.0658910989142</v>
      </c>
      <c r="E2571">
        <v>6.2905224420917198</v>
      </c>
      <c r="F2571">
        <v>0.40337452108203797</v>
      </c>
      <c r="G2571">
        <v>0.93816033077771099</v>
      </c>
      <c r="H2571">
        <v>17.071718538565602</v>
      </c>
      <c r="I2571">
        <v>2.7556762092793599</v>
      </c>
    </row>
    <row r="2572" spans="1:9" x14ac:dyDescent="0.25">
      <c r="A2572">
        <v>2570</v>
      </c>
      <c r="B2572">
        <v>127.61593625498</v>
      </c>
      <c r="C2572">
        <v>152.873118729097</v>
      </c>
      <c r="D2572">
        <v>17.495426409177998</v>
      </c>
      <c r="E2572">
        <v>11.9456508845745</v>
      </c>
      <c r="F2572">
        <v>0.63813850558551199</v>
      </c>
      <c r="G2572">
        <v>0.91868256780426605</v>
      </c>
      <c r="H2572">
        <v>11.454011741682899</v>
      </c>
      <c r="I2572">
        <v>4.88318144159072</v>
      </c>
    </row>
    <row r="2573" spans="1:9" x14ac:dyDescent="0.25">
      <c r="A2573">
        <v>2571</v>
      </c>
      <c r="B2573">
        <v>73.769817073170699</v>
      </c>
      <c r="C2573">
        <v>152.32370306226801</v>
      </c>
      <c r="D2573">
        <v>19.674455797865001</v>
      </c>
      <c r="E2573">
        <v>4.3885602415931304</v>
      </c>
      <c r="F2573">
        <v>0.41335315568527398</v>
      </c>
      <c r="G2573">
        <v>0.93424530574624598</v>
      </c>
      <c r="H2573">
        <v>15.157480314960599</v>
      </c>
      <c r="I2573">
        <v>3.0467091295116702</v>
      </c>
    </row>
    <row r="2574" spans="1:9" x14ac:dyDescent="0.25">
      <c r="A2574">
        <v>2572</v>
      </c>
      <c r="B2574">
        <v>67.027540360873701</v>
      </c>
      <c r="C2574">
        <v>193.799272561945</v>
      </c>
      <c r="D2574">
        <v>11.5526870753312</v>
      </c>
      <c r="E2574">
        <v>10.5130252692521</v>
      </c>
      <c r="F2574">
        <v>0.42231343427958101</v>
      </c>
      <c r="G2574">
        <v>0.93274251187046198</v>
      </c>
      <c r="H2574">
        <v>14.4683908045977</v>
      </c>
      <c r="I2574">
        <v>3.38077336197636</v>
      </c>
    </row>
    <row r="2575" spans="1:9" x14ac:dyDescent="0.25">
      <c r="A2575">
        <v>2573</v>
      </c>
      <c r="B2575">
        <v>102.95177788602</v>
      </c>
      <c r="C2575">
        <v>188.02118721461099</v>
      </c>
      <c r="D2575">
        <v>14.4861360398548</v>
      </c>
      <c r="E2575">
        <v>8.1622311199427298</v>
      </c>
      <c r="F2575">
        <v>0.51977486974170195</v>
      </c>
      <c r="G2575">
        <v>0.91230179109986298</v>
      </c>
      <c r="H2575">
        <v>15.4237089201877</v>
      </c>
      <c r="I2575">
        <v>4.3672509619495496</v>
      </c>
    </row>
    <row r="2576" spans="1:9" x14ac:dyDescent="0.25">
      <c r="A2576">
        <v>2574</v>
      </c>
      <c r="B2576">
        <v>101.466807165437</v>
      </c>
      <c r="C2576">
        <v>155.51617789626701</v>
      </c>
      <c r="D2576">
        <v>13.953830404462099</v>
      </c>
      <c r="E2576">
        <v>4.904157033652</v>
      </c>
      <c r="F2576">
        <v>0.52878620962654099</v>
      </c>
      <c r="G2576">
        <v>0.94648230987622695</v>
      </c>
      <c r="H2576">
        <v>13.1528571428571</v>
      </c>
      <c r="I2576">
        <v>3.2711607650066199</v>
      </c>
    </row>
    <row r="2577" spans="1:9" x14ac:dyDescent="0.25">
      <c r="A2577">
        <v>2575</v>
      </c>
      <c r="B2577">
        <v>80.171514114627797</v>
      </c>
      <c r="C2577">
        <v>160.15382299819299</v>
      </c>
      <c r="D2577">
        <v>12.2461603912614</v>
      </c>
      <c r="E2577">
        <v>5.2943859617141902</v>
      </c>
      <c r="F2577">
        <v>0.42370611763858301</v>
      </c>
      <c r="G2577">
        <v>0.934615424589336</v>
      </c>
      <c r="H2577">
        <v>14.326059050064099</v>
      </c>
      <c r="I2577">
        <v>3.1249481112494801</v>
      </c>
    </row>
    <row r="2578" spans="1:9" x14ac:dyDescent="0.25">
      <c r="A2578">
        <v>2576</v>
      </c>
      <c r="B2578">
        <v>86.678904791536993</v>
      </c>
      <c r="C2578">
        <v>168.609641335227</v>
      </c>
      <c r="D2578">
        <v>18.259900518346399</v>
      </c>
      <c r="E2578">
        <v>4.8141470114719302</v>
      </c>
      <c r="F2578">
        <v>0.45144569332901102</v>
      </c>
      <c r="G2578">
        <v>0.95270871653297895</v>
      </c>
      <c r="H2578">
        <v>12.1224489795918</v>
      </c>
      <c r="I2578">
        <v>2.68739352640545</v>
      </c>
    </row>
    <row r="2579" spans="1:9" x14ac:dyDescent="0.25">
      <c r="A2579">
        <v>2577</v>
      </c>
      <c r="B2579">
        <v>63.580195977307802</v>
      </c>
      <c r="C2579">
        <v>151.13147826086899</v>
      </c>
      <c r="D2579">
        <v>14.331777095733001</v>
      </c>
      <c r="E2579">
        <v>4.2899667733205202</v>
      </c>
      <c r="F2579">
        <v>0.36018447292316802</v>
      </c>
      <c r="G2579">
        <v>0.92193661975934105</v>
      </c>
      <c r="H2579">
        <v>13.5376661742983</v>
      </c>
      <c r="I2579">
        <v>2.72318339100346</v>
      </c>
    </row>
    <row r="2580" spans="1:9" x14ac:dyDescent="0.25">
      <c r="A2580">
        <v>2578</v>
      </c>
      <c r="B2580">
        <v>60.535348837209298</v>
      </c>
      <c r="C2580">
        <v>191.29476996852901</v>
      </c>
      <c r="D2580">
        <v>14.048202955312799</v>
      </c>
      <c r="E2580">
        <v>3.0054944308466198</v>
      </c>
      <c r="F2580">
        <v>0.34384608925952698</v>
      </c>
      <c r="G2580">
        <v>0.961245941880573</v>
      </c>
      <c r="H2580">
        <v>14.454668470906601</v>
      </c>
      <c r="I2580">
        <v>2.7295774647887301</v>
      </c>
    </row>
    <row r="2581" spans="1:9" x14ac:dyDescent="0.25">
      <c r="A2581">
        <v>2579</v>
      </c>
      <c r="B2581">
        <v>64.357868020304494</v>
      </c>
      <c r="C2581">
        <v>163.895430993876</v>
      </c>
      <c r="D2581">
        <v>18.015570015055101</v>
      </c>
      <c r="E2581">
        <v>15.8485945426767</v>
      </c>
      <c r="F2581">
        <v>0.37657245035425602</v>
      </c>
      <c r="G2581">
        <v>0.87813363225837204</v>
      </c>
      <c r="H2581">
        <v>12.5292353823088</v>
      </c>
      <c r="I2581">
        <v>6.7411385606874301</v>
      </c>
    </row>
    <row r="2582" spans="1:9" x14ac:dyDescent="0.25">
      <c r="A2582">
        <v>2580</v>
      </c>
      <c r="B2582">
        <v>114.856316854582</v>
      </c>
      <c r="C2582">
        <v>199.70687739227</v>
      </c>
      <c r="D2582">
        <v>13.904098799347199</v>
      </c>
      <c r="E2582">
        <v>4.6129635684897998</v>
      </c>
      <c r="F2582">
        <v>0.69856036597267002</v>
      </c>
      <c r="G2582">
        <v>0.95875888947881305</v>
      </c>
      <c r="H2582">
        <v>8.2658126501200897</v>
      </c>
      <c r="I2582">
        <v>2.9799242424242398</v>
      </c>
    </row>
    <row r="2583" spans="1:9" x14ac:dyDescent="0.25">
      <c r="A2583">
        <v>2581</v>
      </c>
      <c r="B2583">
        <v>100.837712519319</v>
      </c>
      <c r="C2583">
        <v>196.244237588652</v>
      </c>
      <c r="D2583">
        <v>16.974340113212701</v>
      </c>
      <c r="E2583">
        <v>5.14503414654203</v>
      </c>
      <c r="F2583">
        <v>0.504187437374777</v>
      </c>
      <c r="G2583">
        <v>0.94225482121262405</v>
      </c>
      <c r="H2583">
        <v>12.9509202453987</v>
      </c>
      <c r="I2583">
        <v>4.2537313432835804</v>
      </c>
    </row>
    <row r="2584" spans="1:9" x14ac:dyDescent="0.25">
      <c r="A2584">
        <v>2582</v>
      </c>
      <c r="B2584">
        <v>63.263880597014897</v>
      </c>
      <c r="C2584">
        <v>188.01219752114801</v>
      </c>
      <c r="D2584">
        <v>16.2873701600967</v>
      </c>
      <c r="E2584">
        <v>2.58094394388739</v>
      </c>
      <c r="F2584">
        <v>0.36939219110432903</v>
      </c>
      <c r="G2584">
        <v>0.97293143331425702</v>
      </c>
      <c r="H2584">
        <v>18.8569182389937</v>
      </c>
      <c r="I2584">
        <v>2.4036402569593101</v>
      </c>
    </row>
    <row r="2585" spans="1:9" x14ac:dyDescent="0.25">
      <c r="A2585">
        <v>2583</v>
      </c>
      <c r="B2585">
        <v>48.5</v>
      </c>
      <c r="C2585">
        <v>155.04626202812699</v>
      </c>
      <c r="D2585">
        <v>13.550491877265101</v>
      </c>
      <c r="E2585">
        <v>9.4246505486624308</v>
      </c>
      <c r="F2585">
        <v>0.287660472320657</v>
      </c>
      <c r="G2585">
        <v>0.91714356514043605</v>
      </c>
      <c r="H2585">
        <v>18.040760869565201</v>
      </c>
      <c r="I2585">
        <v>3.9400749063670402</v>
      </c>
    </row>
    <row r="2586" spans="1:9" x14ac:dyDescent="0.25">
      <c r="A2586">
        <v>2584</v>
      </c>
      <c r="B2586">
        <v>46.146478873239403</v>
      </c>
      <c r="C2586">
        <v>173.127267803953</v>
      </c>
      <c r="D2586">
        <v>13.658928851375</v>
      </c>
      <c r="E2586">
        <v>7.3712283839585302</v>
      </c>
      <c r="F2586">
        <v>0.27030317630634698</v>
      </c>
      <c r="G2586">
        <v>0.93353204942832402</v>
      </c>
      <c r="H2586">
        <v>19.154910096818799</v>
      </c>
      <c r="I2586">
        <v>4.3830436108569604</v>
      </c>
    </row>
    <row r="2587" spans="1:9" x14ac:dyDescent="0.25">
      <c r="A2587">
        <v>2585</v>
      </c>
      <c r="B2587">
        <v>76.580645161290306</v>
      </c>
      <c r="C2587">
        <v>159.39045864045801</v>
      </c>
      <c r="D2587">
        <v>19.566264581606202</v>
      </c>
      <c r="E2587">
        <v>10.06183172653</v>
      </c>
      <c r="F2587">
        <v>0.428116690190949</v>
      </c>
      <c r="G2587">
        <v>0.87477387771405402</v>
      </c>
      <c r="H2587">
        <v>20.5171624713958</v>
      </c>
      <c r="I2587">
        <v>4.5775737071048797</v>
      </c>
    </row>
    <row r="2588" spans="1:9" x14ac:dyDescent="0.25">
      <c r="A2588">
        <v>2586</v>
      </c>
      <c r="B2588">
        <v>76.863354037267001</v>
      </c>
      <c r="C2588">
        <v>107.28989446753999</v>
      </c>
      <c r="D2588">
        <v>13.698143973593499</v>
      </c>
      <c r="E2588">
        <v>8.9295775658948298</v>
      </c>
      <c r="F2588">
        <v>0.43957857661640998</v>
      </c>
      <c r="G2588">
        <v>0.87226083916565</v>
      </c>
      <c r="H2588">
        <v>16.325471698113201</v>
      </c>
      <c r="I2588">
        <v>4.3587275010464603</v>
      </c>
    </row>
    <row r="2589" spans="1:9" x14ac:dyDescent="0.25">
      <c r="A2589">
        <v>2587</v>
      </c>
      <c r="B2589">
        <v>92.251679586563299</v>
      </c>
      <c r="C2589">
        <v>178.65734030001599</v>
      </c>
      <c r="D2589">
        <v>16.033305646180601</v>
      </c>
      <c r="E2589">
        <v>11.9768328873757</v>
      </c>
      <c r="F2589">
        <v>0.47977966775959402</v>
      </c>
      <c r="G2589">
        <v>0.902023970107664</v>
      </c>
      <c r="H2589">
        <v>14.893553223388301</v>
      </c>
      <c r="I2589">
        <v>5.2338171832090996</v>
      </c>
    </row>
    <row r="2590" spans="1:9" x14ac:dyDescent="0.25">
      <c r="A2590">
        <v>2588</v>
      </c>
      <c r="B2590">
        <v>45.908033240997199</v>
      </c>
      <c r="C2590">
        <v>155.95197081771201</v>
      </c>
      <c r="D2590">
        <v>13.015242151601401</v>
      </c>
      <c r="E2590">
        <v>6.5166119297859399</v>
      </c>
      <c r="F2590">
        <v>0.305526053250883</v>
      </c>
      <c r="G2590">
        <v>0.93220674635453005</v>
      </c>
      <c r="H2590">
        <v>17.8829629629629</v>
      </c>
      <c r="I2590">
        <v>3.7780093798853498</v>
      </c>
    </row>
    <row r="2591" spans="1:9" x14ac:dyDescent="0.25">
      <c r="A2591">
        <v>2589</v>
      </c>
      <c r="B2591">
        <v>44.652248150256099</v>
      </c>
      <c r="C2591">
        <v>144.14891102481801</v>
      </c>
      <c r="D2591">
        <v>15.183538918207001</v>
      </c>
      <c r="E2591">
        <v>7.5718479954277704</v>
      </c>
      <c r="F2591">
        <v>0.31479524909661799</v>
      </c>
      <c r="G2591">
        <v>0.85607941510170305</v>
      </c>
      <c r="H2591">
        <v>17.736024844720401</v>
      </c>
      <c r="I2591">
        <v>3.8658861096327799</v>
      </c>
    </row>
    <row r="2592" spans="1:9" x14ac:dyDescent="0.25">
      <c r="A2592">
        <v>2590</v>
      </c>
      <c r="B2592">
        <v>41.114447592067897</v>
      </c>
      <c r="C2592">
        <v>190.03844441145901</v>
      </c>
      <c r="D2592">
        <v>14.9078544916665</v>
      </c>
      <c r="E2592">
        <v>3.3064059723250701</v>
      </c>
      <c r="F2592">
        <v>0.297084188133169</v>
      </c>
      <c r="G2592">
        <v>0.95961358303314104</v>
      </c>
      <c r="H2592">
        <v>17.089665653495398</v>
      </c>
      <c r="I2592">
        <v>2.5890680298859601</v>
      </c>
    </row>
    <row r="2593" spans="1:9" x14ac:dyDescent="0.25">
      <c r="A2593">
        <v>2591</v>
      </c>
      <c r="B2593">
        <v>34.855951056729701</v>
      </c>
      <c r="C2593">
        <v>186.60616153205601</v>
      </c>
      <c r="D2593">
        <v>10.063969237867401</v>
      </c>
      <c r="E2593">
        <v>8.2720154821605991</v>
      </c>
      <c r="F2593">
        <v>0.26233764157467299</v>
      </c>
      <c r="G2593">
        <v>0.93046678292002505</v>
      </c>
      <c r="H2593">
        <v>17.748829953198101</v>
      </c>
      <c r="I2593">
        <v>3.7369537547730101</v>
      </c>
    </row>
    <row r="2594" spans="1:9" x14ac:dyDescent="0.25">
      <c r="A2594">
        <v>2592</v>
      </c>
      <c r="B2594">
        <v>84.075910147172706</v>
      </c>
      <c r="C2594">
        <v>183.079302141157</v>
      </c>
      <c r="D2594">
        <v>17.2271146321165</v>
      </c>
      <c r="E2594">
        <v>7.8689069024013998</v>
      </c>
      <c r="F2594">
        <v>0.42615466638550398</v>
      </c>
      <c r="G2594">
        <v>0.94047958621139205</v>
      </c>
      <c r="H2594">
        <v>21.085514834205899</v>
      </c>
      <c r="I2594">
        <v>3.1281512605041999</v>
      </c>
    </row>
    <row r="2595" spans="1:9" x14ac:dyDescent="0.25">
      <c r="A2595">
        <v>2593</v>
      </c>
      <c r="B2595">
        <v>98.803751803751794</v>
      </c>
      <c r="C2595">
        <v>164.498856925128</v>
      </c>
      <c r="D2595">
        <v>17.6606340368056</v>
      </c>
      <c r="E2595">
        <v>4.8265444342466601</v>
      </c>
      <c r="F2595">
        <v>0.477216709656687</v>
      </c>
      <c r="G2595">
        <v>0.93852815868443895</v>
      </c>
      <c r="H2595">
        <v>16.823984526112099</v>
      </c>
      <c r="I2595">
        <v>2.8146482492772198</v>
      </c>
    </row>
    <row r="2596" spans="1:9" x14ac:dyDescent="0.25">
      <c r="A2596">
        <v>2594</v>
      </c>
      <c r="B2596">
        <v>51.412257726558401</v>
      </c>
      <c r="C2596">
        <v>205.77259887005599</v>
      </c>
      <c r="D2596">
        <v>13.609431781103201</v>
      </c>
      <c r="E2596">
        <v>3.4640867083004201</v>
      </c>
      <c r="F2596">
        <v>0.31145588041941802</v>
      </c>
      <c r="G2596">
        <v>0.96229246478457098</v>
      </c>
      <c r="H2596">
        <v>19.477678571428498</v>
      </c>
      <c r="I2596">
        <v>2.5695608447871199</v>
      </c>
    </row>
    <row r="2597" spans="1:9" x14ac:dyDescent="0.25">
      <c r="A2597">
        <v>2595</v>
      </c>
      <c r="B2597">
        <v>39.4876284735439</v>
      </c>
      <c r="C2597">
        <v>148.15342400381701</v>
      </c>
      <c r="D2597">
        <v>12.2611221065729</v>
      </c>
      <c r="E2597">
        <v>4.4881760502528998</v>
      </c>
      <c r="F2597">
        <v>0.25301411807791901</v>
      </c>
      <c r="G2597">
        <v>0.94074052444650902</v>
      </c>
      <c r="H2597">
        <v>9.4861918604651105</v>
      </c>
      <c r="I2597">
        <v>3.5434903047091399</v>
      </c>
    </row>
    <row r="2598" spans="1:9" x14ac:dyDescent="0.25">
      <c r="A2598">
        <v>2596</v>
      </c>
      <c r="B2598">
        <v>42.188444262964403</v>
      </c>
      <c r="C2598">
        <v>149.73554421768699</v>
      </c>
      <c r="D2598">
        <v>14.696417968039601</v>
      </c>
      <c r="E2598">
        <v>3.31620868009683</v>
      </c>
      <c r="F2598">
        <v>0.26764414718134499</v>
      </c>
      <c r="G2598">
        <v>0.96249849158160194</v>
      </c>
      <c r="H2598">
        <v>7.8167752442996701</v>
      </c>
      <c r="I2598">
        <v>3.1395604395604302</v>
      </c>
    </row>
    <row r="2599" spans="1:9" x14ac:dyDescent="0.25">
      <c r="A2599">
        <v>2597</v>
      </c>
      <c r="B2599">
        <v>92.936307601995793</v>
      </c>
      <c r="C2599">
        <v>181.577359750667</v>
      </c>
      <c r="D2599">
        <v>17.019897010901801</v>
      </c>
      <c r="E2599">
        <v>6.1692895061971296</v>
      </c>
      <c r="F2599">
        <v>0.56246298024969898</v>
      </c>
      <c r="G2599">
        <v>0.91249042263839997</v>
      </c>
      <c r="H2599">
        <v>7.0869149952244497</v>
      </c>
      <c r="I2599">
        <v>2.9486394557823101</v>
      </c>
    </row>
    <row r="2600" spans="1:9" x14ac:dyDescent="0.25">
      <c r="A2600">
        <v>2598</v>
      </c>
      <c r="B2600">
        <v>145.796389396709</v>
      </c>
      <c r="C2600">
        <v>201.96623004502601</v>
      </c>
      <c r="D2600">
        <v>14.3188391692089</v>
      </c>
      <c r="E2600">
        <v>10.691229108578399</v>
      </c>
      <c r="F2600">
        <v>0.81902324438124896</v>
      </c>
      <c r="G2600">
        <v>0.94028068854024105</v>
      </c>
      <c r="H2600">
        <v>7.1152160300563496</v>
      </c>
      <c r="I2600">
        <v>3.8022727272727201</v>
      </c>
    </row>
    <row r="2601" spans="1:9" x14ac:dyDescent="0.25">
      <c r="A2601">
        <v>2599</v>
      </c>
      <c r="B2601">
        <v>80.6894381332514</v>
      </c>
      <c r="C2601">
        <v>152.201902748414</v>
      </c>
      <c r="D2601">
        <v>14.3176427198207</v>
      </c>
      <c r="E2601">
        <v>7.4533860263394098</v>
      </c>
      <c r="F2601">
        <v>0.49265114038130697</v>
      </c>
      <c r="G2601">
        <v>0.89044806027114898</v>
      </c>
      <c r="H2601">
        <v>5.1104331909700997</v>
      </c>
      <c r="I2601">
        <v>3.32172915072685</v>
      </c>
    </row>
    <row r="2602" spans="1:9" x14ac:dyDescent="0.25">
      <c r="A2602">
        <v>2600</v>
      </c>
      <c r="B2602">
        <v>92.587595907928304</v>
      </c>
      <c r="C2602">
        <v>169.226513569937</v>
      </c>
      <c r="D2602">
        <v>16.2574463107218</v>
      </c>
      <c r="E2602">
        <v>12.4882970918372</v>
      </c>
      <c r="F2602">
        <v>0.51969042501152296</v>
      </c>
      <c r="G2602">
        <v>0.89662817344029599</v>
      </c>
      <c r="H2602">
        <v>4.8911739502999101</v>
      </c>
      <c r="I2602">
        <v>5.2264050901378498</v>
      </c>
    </row>
    <row r="2603" spans="1:9" x14ac:dyDescent="0.25">
      <c r="A2603">
        <v>2601</v>
      </c>
      <c r="B2603">
        <v>62.700783148798202</v>
      </c>
      <c r="C2603">
        <v>166.73191076624599</v>
      </c>
      <c r="D2603">
        <v>13.652762060845101</v>
      </c>
      <c r="E2603">
        <v>3.6201425043075499</v>
      </c>
      <c r="F2603">
        <v>0.41775946264534197</v>
      </c>
      <c r="G2603">
        <v>0.95095375422362005</v>
      </c>
      <c r="H2603">
        <v>5.8683236382866202</v>
      </c>
      <c r="I2603">
        <v>2.7528363047001601</v>
      </c>
    </row>
    <row r="2604" spans="1:9" x14ac:dyDescent="0.25">
      <c r="A2604">
        <v>2602</v>
      </c>
      <c r="B2604">
        <v>80.3960758230794</v>
      </c>
      <c r="C2604">
        <v>169.35241189702501</v>
      </c>
      <c r="D2604">
        <v>15.161301815099399</v>
      </c>
      <c r="E2604">
        <v>9.1711638980277304</v>
      </c>
      <c r="F2604">
        <v>0.47541518243254899</v>
      </c>
      <c r="G2604">
        <v>0.92595464054203103</v>
      </c>
      <c r="H2604">
        <v>5.0592991913746603</v>
      </c>
      <c r="I2604">
        <v>3.8497732426303801</v>
      </c>
    </row>
    <row r="2605" spans="1:9" x14ac:dyDescent="0.25">
      <c r="A2605">
        <v>2603</v>
      </c>
      <c r="B2605">
        <v>56.0087011217108</v>
      </c>
      <c r="C2605">
        <v>202.37273464971599</v>
      </c>
      <c r="D2605">
        <v>8.9936686551539005</v>
      </c>
      <c r="E2605">
        <v>6.5047447706599897</v>
      </c>
      <c r="F2605">
        <v>0.38037382984281298</v>
      </c>
      <c r="G2605">
        <v>0.94757481630767304</v>
      </c>
      <c r="H2605">
        <v>6.3416703885663201</v>
      </c>
      <c r="I2605">
        <v>3.32922077922077</v>
      </c>
    </row>
    <row r="2606" spans="1:9" x14ac:dyDescent="0.25">
      <c r="A2606">
        <v>2604</v>
      </c>
      <c r="B2606">
        <v>56.204278954947497</v>
      </c>
      <c r="C2606">
        <v>173.09022189709799</v>
      </c>
      <c r="D2606">
        <v>10.9273107554028</v>
      </c>
      <c r="E2606">
        <v>7.3106032745934399</v>
      </c>
      <c r="F2606">
        <v>0.39360012903726499</v>
      </c>
      <c r="G2606">
        <v>0.93410127171510104</v>
      </c>
      <c r="H2606">
        <v>6.29521829521829</v>
      </c>
      <c r="I2606">
        <v>4.0955513784461104</v>
      </c>
    </row>
    <row r="2607" spans="1:9" x14ac:dyDescent="0.25">
      <c r="A2607">
        <v>2605</v>
      </c>
      <c r="B2607">
        <v>56.186248583301797</v>
      </c>
      <c r="C2607">
        <v>207.67180464149601</v>
      </c>
      <c r="D2607">
        <v>12.1738112224893</v>
      </c>
      <c r="E2607">
        <v>3.6997895865903598</v>
      </c>
      <c r="F2607">
        <v>0.38288949360735303</v>
      </c>
      <c r="G2607">
        <v>0.96202307385358099</v>
      </c>
      <c r="H2607">
        <v>6.46428571428571</v>
      </c>
      <c r="I2607">
        <v>2.9296442687747</v>
      </c>
    </row>
    <row r="2608" spans="1:9" x14ac:dyDescent="0.25">
      <c r="A2608">
        <v>2606</v>
      </c>
      <c r="B2608">
        <v>64.703604088219393</v>
      </c>
      <c r="C2608">
        <v>192.57631257631201</v>
      </c>
      <c r="D2608">
        <v>12.215755526520001</v>
      </c>
      <c r="E2608">
        <v>13.3181834166874</v>
      </c>
      <c r="F2608">
        <v>0.435729510071935</v>
      </c>
      <c r="G2608">
        <v>0.89320132081397896</v>
      </c>
      <c r="H2608">
        <v>6.4518555667001003</v>
      </c>
      <c r="I2608">
        <v>6.0553077609277404</v>
      </c>
    </row>
    <row r="2609" spans="1:9" x14ac:dyDescent="0.25">
      <c r="A2609">
        <v>2607</v>
      </c>
      <c r="B2609">
        <v>44.326600042526003</v>
      </c>
      <c r="C2609">
        <v>136.75276854928001</v>
      </c>
      <c r="D2609">
        <v>15.256572029048399</v>
      </c>
      <c r="E2609">
        <v>8.4254305487633108</v>
      </c>
      <c r="F2609">
        <v>0.26837242612183299</v>
      </c>
      <c r="G2609">
        <v>0.84306206300627096</v>
      </c>
      <c r="H2609">
        <v>9.24798061389337</v>
      </c>
      <c r="I2609">
        <v>5.0025817555938001</v>
      </c>
    </row>
    <row r="2610" spans="1:9" x14ac:dyDescent="0.25">
      <c r="A2610">
        <v>2608</v>
      </c>
      <c r="B2610">
        <v>47.895596913299997</v>
      </c>
      <c r="C2610">
        <v>149.44591029023701</v>
      </c>
      <c r="D2610">
        <v>17.706129732124101</v>
      </c>
      <c r="E2610">
        <v>6.0807915677399302</v>
      </c>
      <c r="F2610">
        <v>0.28779983286532301</v>
      </c>
      <c r="G2610">
        <v>0.92547838803492999</v>
      </c>
      <c r="H2610">
        <v>10.4123539232053</v>
      </c>
      <c r="I2610">
        <v>3.4096153846153801</v>
      </c>
    </row>
    <row r="2611" spans="1:9" x14ac:dyDescent="0.25">
      <c r="A2611">
        <v>2609</v>
      </c>
      <c r="B2611">
        <v>40.155084125822903</v>
      </c>
      <c r="C2611">
        <v>154.840024074631</v>
      </c>
      <c r="D2611">
        <v>14.517882980535401</v>
      </c>
      <c r="E2611">
        <v>5.2772701977173098</v>
      </c>
      <c r="F2611">
        <v>0.25062546768325</v>
      </c>
      <c r="G2611">
        <v>0.93266971727873504</v>
      </c>
      <c r="H2611">
        <v>11.4416243654822</v>
      </c>
      <c r="I2611">
        <v>3.0490663488279699</v>
      </c>
    </row>
    <row r="2612" spans="1:9" x14ac:dyDescent="0.25">
      <c r="A2612">
        <v>2610</v>
      </c>
      <c r="B2612">
        <v>33.885398613518198</v>
      </c>
      <c r="C2612">
        <v>145.767333737618</v>
      </c>
      <c r="D2612">
        <v>10.9928129178252</v>
      </c>
      <c r="E2612">
        <v>20.801074444015299</v>
      </c>
      <c r="F2612">
        <v>0.207717811996943</v>
      </c>
      <c r="G2612">
        <v>0.79758916759994503</v>
      </c>
      <c r="H2612">
        <v>12.485164394546899</v>
      </c>
      <c r="I2612">
        <v>11.8116504854368</v>
      </c>
    </row>
    <row r="2613" spans="1:9" x14ac:dyDescent="0.25">
      <c r="A2613">
        <v>2611</v>
      </c>
      <c r="B2613">
        <v>40.760791366906403</v>
      </c>
      <c r="C2613">
        <v>124.04545454545401</v>
      </c>
      <c r="D2613">
        <v>15.5350141333035</v>
      </c>
      <c r="E2613">
        <v>11.970849580101699</v>
      </c>
      <c r="F2613">
        <v>0.24020889741836299</v>
      </c>
      <c r="G2613">
        <v>0.86939714604200502</v>
      </c>
      <c r="H2613">
        <v>13.658333333333299</v>
      </c>
      <c r="I2613">
        <v>3.95</v>
      </c>
    </row>
    <row r="2614" spans="1:9" x14ac:dyDescent="0.25">
      <c r="A2614">
        <v>2612</v>
      </c>
      <c r="B2614">
        <v>40.383325981473298</v>
      </c>
      <c r="C2614">
        <v>127.505696080324</v>
      </c>
      <c r="D2614">
        <v>13.9752741785054</v>
      </c>
      <c r="E2614">
        <v>6.4746088942265496</v>
      </c>
      <c r="F2614">
        <v>0.23772059246204799</v>
      </c>
      <c r="G2614">
        <v>0.81675987125291405</v>
      </c>
      <c r="H2614">
        <v>12.900943396226401</v>
      </c>
      <c r="I2614">
        <v>3.8303324099722902</v>
      </c>
    </row>
    <row r="2615" spans="1:9" x14ac:dyDescent="0.25">
      <c r="A2615">
        <v>2613</v>
      </c>
      <c r="B2615">
        <v>121.135685011709</v>
      </c>
      <c r="C2615">
        <v>159.676908396946</v>
      </c>
      <c r="D2615">
        <v>18.262211675804298</v>
      </c>
      <c r="E2615">
        <v>4.1430528146762304</v>
      </c>
      <c r="F2615">
        <v>0.62006338046043397</v>
      </c>
      <c r="G2615">
        <v>0.93649880573357502</v>
      </c>
      <c r="H2615">
        <v>8.77339403136064</v>
      </c>
      <c r="I2615">
        <v>2.9204909284951901</v>
      </c>
    </row>
    <row r="2616" spans="1:9" x14ac:dyDescent="0.25">
      <c r="A2616">
        <v>2614</v>
      </c>
      <c r="B2616">
        <v>80.172685489166099</v>
      </c>
      <c r="C2616">
        <v>139.98489840746799</v>
      </c>
      <c r="D2616">
        <v>14.8148472960302</v>
      </c>
      <c r="E2616">
        <v>8.0847747670982795</v>
      </c>
      <c r="F2616">
        <v>0.39969677578246499</v>
      </c>
      <c r="G2616">
        <v>0.86681335665235404</v>
      </c>
      <c r="H2616">
        <v>12.861915367483199</v>
      </c>
      <c r="I2616">
        <v>5.2928348909657297</v>
      </c>
    </row>
    <row r="2617" spans="1:9" x14ac:dyDescent="0.25">
      <c r="A2617">
        <v>2615</v>
      </c>
      <c r="B2617">
        <v>73.328820116054104</v>
      </c>
      <c r="C2617">
        <v>157.51227504421001</v>
      </c>
      <c r="D2617">
        <v>16.297154006681001</v>
      </c>
      <c r="E2617">
        <v>6.2883633921845803</v>
      </c>
      <c r="F2617">
        <v>0.43760550793388597</v>
      </c>
      <c r="G2617">
        <v>0.94638506090565999</v>
      </c>
      <c r="H2617">
        <v>11.540540540540499</v>
      </c>
      <c r="I2617">
        <v>3.52848049616451</v>
      </c>
    </row>
    <row r="2618" spans="1:9" x14ac:dyDescent="0.25">
      <c r="A2618">
        <v>2616</v>
      </c>
      <c r="B2618">
        <v>83.121436938695794</v>
      </c>
      <c r="C2618">
        <v>179.347175348495</v>
      </c>
      <c r="D2618">
        <v>16.098925838814001</v>
      </c>
      <c r="E2618">
        <v>6.0910502056939597</v>
      </c>
      <c r="F2618">
        <v>0.48159345022243799</v>
      </c>
      <c r="G2618">
        <v>0.94676229364267095</v>
      </c>
      <c r="H2618">
        <v>12.782860824742199</v>
      </c>
      <c r="I2618">
        <v>3.56756756756756</v>
      </c>
    </row>
    <row r="2619" spans="1:9" x14ac:dyDescent="0.25">
      <c r="A2619">
        <v>2617</v>
      </c>
      <c r="B2619">
        <v>68.404328018223197</v>
      </c>
      <c r="C2619">
        <v>170.11173241154901</v>
      </c>
      <c r="D2619">
        <v>16.074739903621801</v>
      </c>
      <c r="E2619">
        <v>3.9462921128040902</v>
      </c>
      <c r="F2619">
        <v>0.39126135244114602</v>
      </c>
      <c r="G2619">
        <v>0.95154197517182904</v>
      </c>
      <c r="H2619">
        <v>9.4429254955570698</v>
      </c>
      <c r="I2619">
        <v>2.8460011344299398</v>
      </c>
    </row>
    <row r="2620" spans="1:9" x14ac:dyDescent="0.25">
      <c r="A2620">
        <v>2618</v>
      </c>
      <c r="B2620">
        <v>93.8432870731327</v>
      </c>
      <c r="C2620">
        <v>125.17500429774699</v>
      </c>
      <c r="D2620">
        <v>12.547141753379501</v>
      </c>
      <c r="E2620">
        <v>8.4766650299552193</v>
      </c>
      <c r="F2620">
        <v>0.495814925413883</v>
      </c>
      <c r="G2620">
        <v>0.76102824041997597</v>
      </c>
      <c r="H2620">
        <v>7.6041923551171298</v>
      </c>
      <c r="I2620">
        <v>4.1767015706806196</v>
      </c>
    </row>
    <row r="2621" spans="1:9" x14ac:dyDescent="0.25">
      <c r="A2621">
        <v>2619</v>
      </c>
      <c r="B2621">
        <v>76.423642685209899</v>
      </c>
      <c r="C2621">
        <v>193.915843911612</v>
      </c>
      <c r="D2621">
        <v>13.349950140660599</v>
      </c>
      <c r="E2621">
        <v>13.592323673300401</v>
      </c>
      <c r="F2621">
        <v>0.47996778026759301</v>
      </c>
      <c r="G2621">
        <v>0.88663877286444703</v>
      </c>
      <c r="H2621">
        <v>8.0339761248852106</v>
      </c>
      <c r="I2621">
        <v>8.9465579710144905</v>
      </c>
    </row>
    <row r="2622" spans="1:9" x14ac:dyDescent="0.25">
      <c r="A2622">
        <v>2620</v>
      </c>
      <c r="B2622">
        <v>59.808935920046999</v>
      </c>
      <c r="C2622">
        <v>186.41308411214899</v>
      </c>
      <c r="D2622">
        <v>11.549353176402001</v>
      </c>
      <c r="E2622">
        <v>6.1497980228538403</v>
      </c>
      <c r="F2622">
        <v>0.34084591280860199</v>
      </c>
      <c r="G2622">
        <v>0.92275380693926601</v>
      </c>
      <c r="H2622">
        <v>12.305171158047999</v>
      </c>
      <c r="I2622">
        <v>4.2945466074825598</v>
      </c>
    </row>
    <row r="2623" spans="1:9" x14ac:dyDescent="0.25">
      <c r="A2623">
        <v>2621</v>
      </c>
      <c r="B2623">
        <v>74.5220450281425</v>
      </c>
      <c r="C2623">
        <v>160.82067801810001</v>
      </c>
      <c r="D2623">
        <v>21.009445341713601</v>
      </c>
      <c r="E2623">
        <v>8.0092308744191101</v>
      </c>
      <c r="F2623">
        <v>0.44099100254360901</v>
      </c>
      <c r="G2623">
        <v>0.87229552300179203</v>
      </c>
      <c r="H2623">
        <v>17.667766776677599</v>
      </c>
      <c r="I2623">
        <v>6.9817584823057199</v>
      </c>
    </row>
    <row r="2624" spans="1:9" x14ac:dyDescent="0.25">
      <c r="A2624">
        <v>2622</v>
      </c>
      <c r="B2624">
        <v>71.982834331337301</v>
      </c>
      <c r="C2624">
        <v>154.46519499632001</v>
      </c>
      <c r="D2624">
        <v>19.060071670545302</v>
      </c>
      <c r="E2624">
        <v>5.2918991865151597</v>
      </c>
      <c r="F2624">
        <v>0.41766302042410802</v>
      </c>
      <c r="G2624">
        <v>0.93530279020384499</v>
      </c>
      <c r="H2624">
        <v>13.154689403166801</v>
      </c>
      <c r="I2624">
        <v>3.5669319826338599</v>
      </c>
    </row>
    <row r="2625" spans="1:9" x14ac:dyDescent="0.25">
      <c r="A2625">
        <v>2623</v>
      </c>
      <c r="B2625">
        <v>63.001031991744</v>
      </c>
      <c r="C2625">
        <v>155.12463825965401</v>
      </c>
      <c r="D2625">
        <v>16.3819540955169</v>
      </c>
      <c r="E2625">
        <v>7.75233676758931</v>
      </c>
      <c r="F2625">
        <v>0.39813740822082899</v>
      </c>
      <c r="G2625">
        <v>0.91763688926685505</v>
      </c>
      <c r="H2625">
        <v>16.288537549407099</v>
      </c>
      <c r="I2625">
        <v>4.5488113302984301</v>
      </c>
    </row>
    <row r="2626" spans="1:9" x14ac:dyDescent="0.25">
      <c r="A2626">
        <v>2624</v>
      </c>
      <c r="B2626">
        <v>57.157152924594698</v>
      </c>
      <c r="C2626">
        <v>150.15507095880901</v>
      </c>
      <c r="D2626">
        <v>16.622512793497499</v>
      </c>
      <c r="E2626">
        <v>8.5909208559271999</v>
      </c>
      <c r="F2626">
        <v>0.37421970823151501</v>
      </c>
      <c r="G2626">
        <v>0.88627585475251602</v>
      </c>
      <c r="H2626">
        <v>12.3426966292134</v>
      </c>
      <c r="I2626">
        <v>3.5209723546234502</v>
      </c>
    </row>
    <row r="2627" spans="1:9" x14ac:dyDescent="0.25">
      <c r="A2627">
        <v>2625</v>
      </c>
      <c r="B2627">
        <v>53.076445479239403</v>
      </c>
      <c r="C2627">
        <v>158.00506970849099</v>
      </c>
      <c r="D2627">
        <v>14.829622739957401</v>
      </c>
      <c r="E2627">
        <v>3.9599115545496102</v>
      </c>
      <c r="F2627">
        <v>0.33216467338998001</v>
      </c>
      <c r="G2627">
        <v>0.94097169703373995</v>
      </c>
      <c r="H2627">
        <v>13.4489544895448</v>
      </c>
      <c r="I2627">
        <v>3.3262773722627701</v>
      </c>
    </row>
    <row r="2628" spans="1:9" x14ac:dyDescent="0.25">
      <c r="A2628">
        <v>2626</v>
      </c>
      <c r="B2628">
        <v>74.032982134676999</v>
      </c>
      <c r="C2628">
        <v>143.64998483469799</v>
      </c>
      <c r="D2628">
        <v>16.341124575703802</v>
      </c>
      <c r="E2628">
        <v>5.22589741490353</v>
      </c>
      <c r="F2628">
        <v>0.44592103504833103</v>
      </c>
      <c r="G2628">
        <v>0.94413895806214099</v>
      </c>
      <c r="H2628">
        <v>15.719907407407399</v>
      </c>
      <c r="I2628">
        <v>3.3087040618955501</v>
      </c>
    </row>
    <row r="2629" spans="1:9" x14ac:dyDescent="0.25">
      <c r="A2629">
        <v>2627</v>
      </c>
      <c r="B2629">
        <v>49.9281358885017</v>
      </c>
      <c r="C2629">
        <v>184.39719893292599</v>
      </c>
      <c r="D2629">
        <v>13.8139255601813</v>
      </c>
      <c r="E2629">
        <v>3.2049391077695999</v>
      </c>
      <c r="F2629">
        <v>0.31598366674120998</v>
      </c>
      <c r="G2629">
        <v>0.96773523713006504</v>
      </c>
      <c r="H2629">
        <v>13.86328125</v>
      </c>
      <c r="I2629">
        <v>2.69876660341555</v>
      </c>
    </row>
    <row r="2630" spans="1:9" x14ac:dyDescent="0.25">
      <c r="A2630">
        <v>2628</v>
      </c>
      <c r="B2630">
        <v>82.017798764983596</v>
      </c>
      <c r="C2630">
        <v>202.09467097295101</v>
      </c>
      <c r="D2630">
        <v>16.8606619313415</v>
      </c>
      <c r="E2630">
        <v>10.7104003887068</v>
      </c>
      <c r="F2630">
        <v>0.46716397687300099</v>
      </c>
      <c r="G2630">
        <v>0.94094505845547305</v>
      </c>
      <c r="H2630">
        <v>12.261415525114099</v>
      </c>
      <c r="I2630">
        <v>3.8841409691629898</v>
      </c>
    </row>
    <row r="2631" spans="1:9" x14ac:dyDescent="0.25">
      <c r="A2631">
        <v>2629</v>
      </c>
      <c r="B2631">
        <v>66.502040816326499</v>
      </c>
      <c r="C2631">
        <v>154.00246986761499</v>
      </c>
      <c r="D2631">
        <v>16.5959774169316</v>
      </c>
      <c r="E2631">
        <v>6.6746366476326102</v>
      </c>
      <c r="F2631">
        <v>0.39191150420653698</v>
      </c>
      <c r="G2631">
        <v>0.93286115042020701</v>
      </c>
      <c r="H2631">
        <v>12.5311740890688</v>
      </c>
      <c r="I2631">
        <v>2.8458531136554002</v>
      </c>
    </row>
    <row r="2632" spans="1:9" x14ac:dyDescent="0.25">
      <c r="A2632">
        <v>2630</v>
      </c>
      <c r="B2632">
        <v>60.138033395176201</v>
      </c>
      <c r="C2632">
        <v>196.17965335342799</v>
      </c>
      <c r="D2632">
        <v>10.4432497941175</v>
      </c>
      <c r="E2632">
        <v>4.3443326073139197</v>
      </c>
      <c r="F2632">
        <v>0.36690290023591499</v>
      </c>
      <c r="G2632">
        <v>0.94873367464251002</v>
      </c>
      <c r="H2632">
        <v>9.1131520940484894</v>
      </c>
      <c r="I2632">
        <v>2.68281535648994</v>
      </c>
    </row>
    <row r="2633" spans="1:9" x14ac:dyDescent="0.25">
      <c r="A2633">
        <v>2631</v>
      </c>
      <c r="B2633">
        <v>79.875836120401303</v>
      </c>
      <c r="C2633">
        <v>175.70849451966399</v>
      </c>
      <c r="D2633">
        <v>10.585575061588001</v>
      </c>
      <c r="E2633">
        <v>5.2232295014383503</v>
      </c>
      <c r="F2633">
        <v>0.44413637785976501</v>
      </c>
      <c r="G2633">
        <v>0.94122883544674396</v>
      </c>
      <c r="H2633">
        <v>6.3946428571428502</v>
      </c>
      <c r="I2633">
        <v>2.9195205479452002</v>
      </c>
    </row>
    <row r="2634" spans="1:9" x14ac:dyDescent="0.25">
      <c r="A2634">
        <v>2632</v>
      </c>
      <c r="B2634">
        <v>94.027812718378698</v>
      </c>
      <c r="C2634">
        <v>177.99755671902199</v>
      </c>
      <c r="D2634">
        <v>11.2998609495847</v>
      </c>
      <c r="E2634">
        <v>4.8879587382911298</v>
      </c>
      <c r="F2634">
        <v>0.50995899428289304</v>
      </c>
      <c r="G2634">
        <v>0.96270176170732502</v>
      </c>
      <c r="H2634">
        <v>10.4512261580381</v>
      </c>
      <c r="I2634">
        <v>2.7094257178526799</v>
      </c>
    </row>
    <row r="2635" spans="1:9" x14ac:dyDescent="0.25">
      <c r="A2635">
        <v>2633</v>
      </c>
      <c r="B2635">
        <v>83.917417129718302</v>
      </c>
      <c r="C2635">
        <v>128.42709232096601</v>
      </c>
      <c r="D2635">
        <v>12.0278896601498</v>
      </c>
      <c r="E2635">
        <v>20.757309788709801</v>
      </c>
      <c r="F2635">
        <v>0.43536158191923902</v>
      </c>
      <c r="G2635">
        <v>0.78639598987684101</v>
      </c>
      <c r="H2635">
        <v>10.301310043668099</v>
      </c>
      <c r="I2635">
        <v>5.7873134328358198</v>
      </c>
    </row>
    <row r="2636" spans="1:9" x14ac:dyDescent="0.25">
      <c r="A2636">
        <v>2634</v>
      </c>
      <c r="B2636">
        <v>57.047724051031601</v>
      </c>
      <c r="C2636">
        <v>159.17401432648001</v>
      </c>
      <c r="D2636">
        <v>13.8629667062633</v>
      </c>
      <c r="E2636">
        <v>5.1022852342266498</v>
      </c>
      <c r="F2636">
        <v>0.33719207349848401</v>
      </c>
      <c r="G2636">
        <v>0.90120086284925505</v>
      </c>
      <c r="H2636">
        <v>12.5746223564954</v>
      </c>
      <c r="I2636">
        <v>3.7226323560430199</v>
      </c>
    </row>
    <row r="2637" spans="1:9" x14ac:dyDescent="0.25">
      <c r="A2637">
        <v>2635</v>
      </c>
      <c r="B2637">
        <v>61.862733171127303</v>
      </c>
      <c r="C2637">
        <v>194.813201561737</v>
      </c>
      <c r="D2637">
        <v>16.030031062196901</v>
      </c>
      <c r="E2637">
        <v>4.5228260565924696</v>
      </c>
      <c r="F2637">
        <v>0.36529871163502597</v>
      </c>
      <c r="G2637">
        <v>0.95174725846916197</v>
      </c>
      <c r="H2637">
        <v>13.7273333333333</v>
      </c>
      <c r="I2637">
        <v>3.0960000000000001</v>
      </c>
    </row>
    <row r="2638" spans="1:9" x14ac:dyDescent="0.25">
      <c r="A2638">
        <v>2636</v>
      </c>
      <c r="B2638">
        <v>45.331560646348898</v>
      </c>
      <c r="C2638">
        <v>185.18590097551899</v>
      </c>
      <c r="D2638">
        <v>12.0403930873092</v>
      </c>
      <c r="E2638">
        <v>6.3425766876115803</v>
      </c>
      <c r="F2638">
        <v>0.27909649110985801</v>
      </c>
      <c r="G2638">
        <v>0.93771863848331005</v>
      </c>
      <c r="H2638">
        <v>9.4047244094488196</v>
      </c>
      <c r="I2638">
        <v>5.0018875047187601</v>
      </c>
    </row>
    <row r="2639" spans="1:9" x14ac:dyDescent="0.25">
      <c r="A2639">
        <v>2637</v>
      </c>
      <c r="B2639">
        <v>46.747999255536897</v>
      </c>
      <c r="C2639">
        <v>178.505281471355</v>
      </c>
      <c r="D2639">
        <v>14.475627494611</v>
      </c>
      <c r="E2639">
        <v>5.4717495319058003</v>
      </c>
      <c r="F2639">
        <v>0.29337766499934598</v>
      </c>
      <c r="G2639">
        <v>0.95659938954276702</v>
      </c>
      <c r="H2639">
        <v>10.5859060402684</v>
      </c>
      <c r="I2639">
        <v>2.8757949869060901</v>
      </c>
    </row>
    <row r="2640" spans="1:9" x14ac:dyDescent="0.25">
      <c r="A2640">
        <v>2638</v>
      </c>
      <c r="B2640">
        <v>59.722184455019203</v>
      </c>
      <c r="C2640">
        <v>165.615419094576</v>
      </c>
      <c r="D2640">
        <v>20.7242937459188</v>
      </c>
      <c r="E2640">
        <v>12.4589515086651</v>
      </c>
      <c r="F2640">
        <v>0.38512349881465202</v>
      </c>
      <c r="G2640">
        <v>0.87238372247560603</v>
      </c>
      <c r="H2640">
        <v>10.7576</v>
      </c>
      <c r="I2640">
        <v>8.5510563380281699</v>
      </c>
    </row>
    <row r="2641" spans="1:9" x14ac:dyDescent="0.25">
      <c r="A2641">
        <v>2639</v>
      </c>
      <c r="B2641">
        <v>57.990968545624398</v>
      </c>
      <c r="C2641">
        <v>203.41109298531799</v>
      </c>
      <c r="D2641">
        <v>15.3780526294619</v>
      </c>
      <c r="E2641">
        <v>4.2669079057883401</v>
      </c>
      <c r="F2641">
        <v>0.36581012968271298</v>
      </c>
      <c r="G2641">
        <v>0.95715695108632903</v>
      </c>
      <c r="H2641">
        <v>14.4876282438141</v>
      </c>
      <c r="I2641">
        <v>3.04223602484472</v>
      </c>
    </row>
    <row r="2642" spans="1:9" x14ac:dyDescent="0.25">
      <c r="A2642">
        <v>2640</v>
      </c>
      <c r="B2642">
        <v>65.058037578288094</v>
      </c>
      <c r="C2642">
        <v>173.678213202705</v>
      </c>
      <c r="D2642">
        <v>11.1992071392109</v>
      </c>
      <c r="E2642">
        <v>5.8233380015320204</v>
      </c>
      <c r="F2642">
        <v>0.38634648889016499</v>
      </c>
      <c r="G2642">
        <v>0.94240851357725697</v>
      </c>
      <c r="H2642">
        <v>10.597800925925901</v>
      </c>
      <c r="I2642">
        <v>3.1504651908886698</v>
      </c>
    </row>
    <row r="2643" spans="1:9" x14ac:dyDescent="0.25">
      <c r="A2643">
        <v>2641</v>
      </c>
      <c r="B2643">
        <v>90.556910569105696</v>
      </c>
      <c r="C2643">
        <v>153.49697051299299</v>
      </c>
      <c r="D2643">
        <v>17.694051335743701</v>
      </c>
      <c r="E2643">
        <v>8.2512442956904</v>
      </c>
      <c r="F2643">
        <v>0.49430878333098799</v>
      </c>
      <c r="G2643">
        <v>0.91341710079346194</v>
      </c>
      <c r="H2643">
        <v>10.9109364767518</v>
      </c>
      <c r="I2643">
        <v>4.5173708920187696</v>
      </c>
    </row>
    <row r="2644" spans="1:9" x14ac:dyDescent="0.25">
      <c r="A2644">
        <v>2642</v>
      </c>
      <c r="B2644">
        <v>57.399522007568201</v>
      </c>
      <c r="C2644">
        <v>168.04469345698001</v>
      </c>
      <c r="D2644">
        <v>15.5652736962943</v>
      </c>
      <c r="E2644">
        <v>3.9519507728694299</v>
      </c>
      <c r="F2644">
        <v>0.36114411546198799</v>
      </c>
      <c r="G2644">
        <v>0.934765806889294</v>
      </c>
      <c r="H2644">
        <v>10.522529069767399</v>
      </c>
      <c r="I2644">
        <v>2.85461135722915</v>
      </c>
    </row>
    <row r="2645" spans="1:9" x14ac:dyDescent="0.25">
      <c r="A2645">
        <v>2643</v>
      </c>
      <c r="B2645">
        <v>54.560879485583897</v>
      </c>
      <c r="C2645">
        <v>171.18382902406199</v>
      </c>
      <c r="D2645">
        <v>14.8653877001938</v>
      </c>
      <c r="E2645">
        <v>3.84083826841945</v>
      </c>
      <c r="F2645">
        <v>0.34182259002416698</v>
      </c>
      <c r="G2645">
        <v>0.94360728920422898</v>
      </c>
      <c r="H2645">
        <v>10.533283470456199</v>
      </c>
      <c r="I2645">
        <v>2.4773567467652402</v>
      </c>
    </row>
    <row r="2646" spans="1:9" x14ac:dyDescent="0.25">
      <c r="A2646">
        <v>2644</v>
      </c>
      <c r="B2646">
        <v>56.707139975796601</v>
      </c>
      <c r="C2646">
        <v>194.16785350966401</v>
      </c>
      <c r="D2646">
        <v>15.3865794377451</v>
      </c>
      <c r="E2646">
        <v>6.9853771723254798</v>
      </c>
      <c r="F2646">
        <v>0.35563054689541601</v>
      </c>
      <c r="G2646">
        <v>0.95418114136946497</v>
      </c>
      <c r="H2646">
        <v>11.1746268656716</v>
      </c>
      <c r="I2646">
        <v>2.9393243686454502</v>
      </c>
    </row>
    <row r="2647" spans="1:9" x14ac:dyDescent="0.25">
      <c r="A2647">
        <v>2645</v>
      </c>
      <c r="B2647">
        <v>58.384799999999998</v>
      </c>
      <c r="C2647">
        <v>163.07425355635399</v>
      </c>
      <c r="D2647">
        <v>14.997401851431899</v>
      </c>
      <c r="E2647">
        <v>7.7561891110554297</v>
      </c>
      <c r="F2647">
        <v>0.36042150172512899</v>
      </c>
      <c r="G2647">
        <v>0.92917269891671195</v>
      </c>
      <c r="H2647">
        <v>11.393859649122801</v>
      </c>
      <c r="I2647">
        <v>3.2293423271500798</v>
      </c>
    </row>
    <row r="2648" spans="1:9" x14ac:dyDescent="0.25">
      <c r="A2648">
        <v>2646</v>
      </c>
      <c r="B2648">
        <v>44.846043165467599</v>
      </c>
      <c r="C2648">
        <v>173.484207298374</v>
      </c>
      <c r="D2648">
        <v>9.4960064774472102</v>
      </c>
      <c r="E2648">
        <v>4.4965978033316203</v>
      </c>
      <c r="F2648">
        <v>0.281421218056843</v>
      </c>
      <c r="G2648">
        <v>0.93318369331189499</v>
      </c>
      <c r="H2648">
        <v>11.9707769066286</v>
      </c>
      <c r="I2648">
        <v>2.9751037344398301</v>
      </c>
    </row>
    <row r="2649" spans="1:9" x14ac:dyDescent="0.25">
      <c r="A2649">
        <v>2647</v>
      </c>
      <c r="B2649">
        <v>78.144505494505495</v>
      </c>
      <c r="C2649">
        <v>153.259598080383</v>
      </c>
      <c r="D2649">
        <v>13.0101044498404</v>
      </c>
      <c r="E2649">
        <v>8.6029322483542998</v>
      </c>
      <c r="F2649">
        <v>0.41479708325389802</v>
      </c>
      <c r="G2649">
        <v>0.91509786934285497</v>
      </c>
      <c r="H2649">
        <v>9.8527131782945698</v>
      </c>
      <c r="I2649">
        <v>4.3084440969507396</v>
      </c>
    </row>
    <row r="2650" spans="1:9" x14ac:dyDescent="0.25">
      <c r="A2650">
        <v>2648</v>
      </c>
      <c r="B2650">
        <v>76.742460317460299</v>
      </c>
      <c r="C2650">
        <v>160.78776842898401</v>
      </c>
      <c r="D2650">
        <v>12.5791755468671</v>
      </c>
      <c r="E2650">
        <v>4.06266573510183</v>
      </c>
      <c r="F2650">
        <v>0.41924975763415601</v>
      </c>
      <c r="G2650">
        <v>0.95724431831991796</v>
      </c>
      <c r="H2650">
        <v>9.5037257824142998</v>
      </c>
      <c r="I2650">
        <v>3.4645019262520602</v>
      </c>
    </row>
    <row r="2651" spans="1:9" x14ac:dyDescent="0.25">
      <c r="A2651">
        <v>2649</v>
      </c>
      <c r="B2651">
        <v>77.131390682254406</v>
      </c>
      <c r="C2651">
        <v>217.52276980661199</v>
      </c>
      <c r="D2651">
        <v>10.656205396668501</v>
      </c>
      <c r="E2651">
        <v>2.78117714097715</v>
      </c>
      <c r="F2651">
        <v>0.39597261285268298</v>
      </c>
      <c r="G2651">
        <v>0.97317921777614902</v>
      </c>
      <c r="H2651">
        <v>8.6501742160278692</v>
      </c>
      <c r="I2651">
        <v>2.3472575372321098</v>
      </c>
    </row>
    <row r="2652" spans="1:9" x14ac:dyDescent="0.25">
      <c r="A2652">
        <v>2650</v>
      </c>
      <c r="B2652">
        <v>58.6935763888888</v>
      </c>
      <c r="C2652">
        <v>115.599118942731</v>
      </c>
      <c r="D2652">
        <v>13.352669327953199</v>
      </c>
      <c r="E2652">
        <v>6.5925487033175099</v>
      </c>
      <c r="F2652">
        <v>0.333190626765345</v>
      </c>
      <c r="G2652">
        <v>0.90117959424499605</v>
      </c>
      <c r="H2652">
        <v>8.7565217391304309</v>
      </c>
      <c r="I2652">
        <v>3.9188503803888399</v>
      </c>
    </row>
    <row r="2653" spans="1:9" x14ac:dyDescent="0.25">
      <c r="A2653">
        <v>2651</v>
      </c>
      <c r="B2653">
        <v>54.870092670598098</v>
      </c>
      <c r="C2653">
        <v>184.416573348264</v>
      </c>
      <c r="D2653">
        <v>10.6385577869301</v>
      </c>
      <c r="E2653">
        <v>4.5630590001652296</v>
      </c>
      <c r="F2653">
        <v>0.315638501857811</v>
      </c>
      <c r="G2653">
        <v>0.958678375107891</v>
      </c>
      <c r="H2653">
        <v>9.9354194407456706</v>
      </c>
      <c r="I2653">
        <v>3.0248930377285101</v>
      </c>
    </row>
    <row r="2654" spans="1:9" x14ac:dyDescent="0.25">
      <c r="A2654">
        <v>2652</v>
      </c>
      <c r="B2654">
        <v>58.282744282744197</v>
      </c>
      <c r="C2654">
        <v>177.83571628819701</v>
      </c>
      <c r="D2654">
        <v>13.581919386414199</v>
      </c>
      <c r="E2654">
        <v>11.1905248696686</v>
      </c>
      <c r="F2654">
        <v>0.33500993792355499</v>
      </c>
      <c r="G2654">
        <v>0.896782673379109</v>
      </c>
      <c r="H2654">
        <v>10.919913419913399</v>
      </c>
      <c r="I2654">
        <v>5.1973597359735901</v>
      </c>
    </row>
    <row r="2655" spans="1:9" x14ac:dyDescent="0.25">
      <c r="A2655">
        <v>2653</v>
      </c>
      <c r="B2655">
        <v>54.257835981107696</v>
      </c>
      <c r="C2655">
        <v>100.670333225493</v>
      </c>
      <c r="D2655">
        <v>15.5130891075781</v>
      </c>
      <c r="E2655">
        <v>4.1405300212572103</v>
      </c>
      <c r="F2655">
        <v>0.30766353058520002</v>
      </c>
      <c r="G2655">
        <v>0.92402177291919496</v>
      </c>
      <c r="H2655">
        <v>11.5719905586152</v>
      </c>
      <c r="I2655">
        <v>3.1237928007023701</v>
      </c>
    </row>
    <row r="2656" spans="1:9" x14ac:dyDescent="0.25">
      <c r="A2656">
        <v>2654</v>
      </c>
      <c r="B2656">
        <v>40.844470431005597</v>
      </c>
      <c r="C2656">
        <v>165.31448546547199</v>
      </c>
      <c r="D2656">
        <v>10.537653057954</v>
      </c>
      <c r="E2656">
        <v>8.3444171217200296</v>
      </c>
      <c r="F2656">
        <v>0.25296340043519899</v>
      </c>
      <c r="G2656">
        <v>0.91636327782188998</v>
      </c>
      <c r="H2656">
        <v>8.5975692099932406</v>
      </c>
      <c r="I2656">
        <v>4.4830990128626897</v>
      </c>
    </row>
    <row r="2657" spans="1:9" x14ac:dyDescent="0.25">
      <c r="A2657">
        <v>2655</v>
      </c>
      <c r="B2657">
        <v>70.148727110317097</v>
      </c>
      <c r="C2657">
        <v>156.85160483534801</v>
      </c>
      <c r="D2657">
        <v>10.947282704080701</v>
      </c>
      <c r="E2657">
        <v>8.9351834719332199</v>
      </c>
      <c r="F2657">
        <v>0.36265242065340803</v>
      </c>
      <c r="G2657">
        <v>0.92610478684110997</v>
      </c>
      <c r="H2657">
        <v>10.1729010806317</v>
      </c>
      <c r="I2657">
        <v>4.1983493077742198</v>
      </c>
    </row>
    <row r="2658" spans="1:9" x14ac:dyDescent="0.25">
      <c r="A2658">
        <v>2656</v>
      </c>
      <c r="B2658">
        <v>49.093580470162699</v>
      </c>
      <c r="C2658">
        <v>169.92726533929201</v>
      </c>
      <c r="D2658">
        <v>12.798261297673299</v>
      </c>
      <c r="E2658">
        <v>9.5658920298841306</v>
      </c>
      <c r="F2658">
        <v>0.311531174574186</v>
      </c>
      <c r="G2658">
        <v>0.90865074973215498</v>
      </c>
      <c r="H2658">
        <v>12.4284649776453</v>
      </c>
      <c r="I2658">
        <v>5.8474927476170704</v>
      </c>
    </row>
    <row r="2659" spans="1:9" x14ac:dyDescent="0.25">
      <c r="A2659">
        <v>2657</v>
      </c>
      <c r="B2659">
        <v>51.121689913078598</v>
      </c>
      <c r="C2659">
        <v>177.96831787152101</v>
      </c>
      <c r="D2659">
        <v>14.21682810862</v>
      </c>
      <c r="E2659">
        <v>5.0702964161253501</v>
      </c>
      <c r="F2659">
        <v>0.32976244200517901</v>
      </c>
      <c r="G2659">
        <v>0.94666539608192002</v>
      </c>
      <c r="H2659">
        <v>13.1247600767754</v>
      </c>
      <c r="I2659">
        <v>3.23091787439613</v>
      </c>
    </row>
    <row r="2660" spans="1:9" x14ac:dyDescent="0.25">
      <c r="A2660">
        <v>2658</v>
      </c>
      <c r="B2660">
        <v>54.614090236686302</v>
      </c>
      <c r="C2660">
        <v>177.853012048192</v>
      </c>
      <c r="D2660">
        <v>15.038065644528</v>
      </c>
      <c r="E2660">
        <v>13.5946511216852</v>
      </c>
      <c r="F2660">
        <v>0.36675586691508899</v>
      </c>
      <c r="G2660">
        <v>0.850258587448814</v>
      </c>
      <c r="H2660">
        <v>7.8263598326359798</v>
      </c>
      <c r="I2660">
        <v>7.27844073190135</v>
      </c>
    </row>
    <row r="2661" spans="1:9" x14ac:dyDescent="0.25">
      <c r="A2661">
        <v>2659</v>
      </c>
      <c r="B2661">
        <v>58.041193181818102</v>
      </c>
      <c r="C2661">
        <v>132.536391956952</v>
      </c>
      <c r="D2661">
        <v>10.575909682943101</v>
      </c>
      <c r="E2661">
        <v>6.5587572308160196</v>
      </c>
      <c r="F2661">
        <v>0.31431631929161302</v>
      </c>
      <c r="G2661">
        <v>0.87857277544242895</v>
      </c>
      <c r="H2661">
        <v>10.0868031051517</v>
      </c>
      <c r="I2661">
        <v>3.5484672742336301</v>
      </c>
    </row>
    <row r="2662" spans="1:9" x14ac:dyDescent="0.25">
      <c r="A2662">
        <v>2660</v>
      </c>
      <c r="B2662">
        <v>62.448604342046899</v>
      </c>
      <c r="C2662">
        <v>154.82947152151499</v>
      </c>
      <c r="D2662">
        <v>15.0422428088755</v>
      </c>
      <c r="E2662">
        <v>6.2666760106154404</v>
      </c>
      <c r="F2662">
        <v>0.33682647124152998</v>
      </c>
      <c r="G2662">
        <v>0.93348248672322298</v>
      </c>
      <c r="H2662">
        <v>9.9113300492610801</v>
      </c>
      <c r="I2662">
        <v>3.7233529726834398</v>
      </c>
    </row>
    <row r="2663" spans="1:9" x14ac:dyDescent="0.25">
      <c r="A2663">
        <v>2661</v>
      </c>
      <c r="B2663">
        <v>115.25579361609</v>
      </c>
      <c r="C2663">
        <v>178.04038196042299</v>
      </c>
      <c r="D2663">
        <v>15.5475118568407</v>
      </c>
      <c r="E2663">
        <v>4.6122900748387403</v>
      </c>
      <c r="F2663">
        <v>0.57076115244467496</v>
      </c>
      <c r="G2663">
        <v>0.92293494416850697</v>
      </c>
      <c r="H2663">
        <v>9.0187969924811995</v>
      </c>
      <c r="I2663">
        <v>2.6697588126159499</v>
      </c>
    </row>
    <row r="2664" spans="1:9" x14ac:dyDescent="0.25">
      <c r="A2664">
        <v>2662</v>
      </c>
      <c r="B2664">
        <v>73.065147133866304</v>
      </c>
      <c r="C2664">
        <v>163.28368991386401</v>
      </c>
      <c r="D2664">
        <v>12.400665340037699</v>
      </c>
      <c r="E2664">
        <v>4.3425290300417903</v>
      </c>
      <c r="F2664">
        <v>0.41959818672827898</v>
      </c>
      <c r="G2664">
        <v>0.92586477983364102</v>
      </c>
      <c r="H2664">
        <v>6.6588940706195796</v>
      </c>
      <c r="I2664">
        <v>3.06389906389906</v>
      </c>
    </row>
    <row r="2665" spans="1:9" x14ac:dyDescent="0.25">
      <c r="A2665">
        <v>2663</v>
      </c>
      <c r="B2665">
        <v>71.257420586703702</v>
      </c>
      <c r="C2665">
        <v>153.64237498277899</v>
      </c>
      <c r="D2665">
        <v>15.9546813348116</v>
      </c>
      <c r="E2665">
        <v>6.8479602240850603</v>
      </c>
      <c r="F2665">
        <v>0.43359006263649202</v>
      </c>
      <c r="G2665">
        <v>0.91876686231278204</v>
      </c>
      <c r="H2665">
        <v>7.2224346717654502</v>
      </c>
      <c r="I2665">
        <v>4.88526607197785</v>
      </c>
    </row>
    <row r="2666" spans="1:9" x14ac:dyDescent="0.25">
      <c r="A2666">
        <v>2664</v>
      </c>
      <c r="B2666">
        <v>46.411710209375499</v>
      </c>
      <c r="C2666">
        <v>113.079970652971</v>
      </c>
      <c r="D2666">
        <v>11.5382823019575</v>
      </c>
      <c r="E2666">
        <v>11.0472522707369</v>
      </c>
      <c r="F2666">
        <v>0.282785811239747</v>
      </c>
      <c r="G2666">
        <v>0.86168988643106104</v>
      </c>
      <c r="H2666">
        <v>7.7260774287801297</v>
      </c>
      <c r="I2666">
        <v>5.3539673607203104</v>
      </c>
    </row>
    <row r="2667" spans="1:9" x14ac:dyDescent="0.25">
      <c r="A2667">
        <v>2665</v>
      </c>
      <c r="B2667">
        <v>44.508436724565698</v>
      </c>
      <c r="C2667">
        <v>129.06224677716301</v>
      </c>
      <c r="D2667">
        <v>10.7967370904058</v>
      </c>
      <c r="E2667">
        <v>5.2762185903480301</v>
      </c>
      <c r="F2667">
        <v>0.27357973023448801</v>
      </c>
      <c r="G2667">
        <v>0.85067007997044697</v>
      </c>
      <c r="H2667">
        <v>8.8399638336347195</v>
      </c>
      <c r="I2667">
        <v>3.8507556675062902</v>
      </c>
    </row>
    <row r="2668" spans="1:9" x14ac:dyDescent="0.25">
      <c r="A2668">
        <v>2666</v>
      </c>
      <c r="B2668">
        <v>49.389693659463298</v>
      </c>
      <c r="C2668">
        <v>181.07616780719999</v>
      </c>
      <c r="D2668">
        <v>18.244204244942601</v>
      </c>
      <c r="E2668">
        <v>5.7388496090483301</v>
      </c>
      <c r="F2668">
        <v>0.30178783089960198</v>
      </c>
      <c r="G2668">
        <v>0.93229674860132805</v>
      </c>
      <c r="H2668">
        <v>9.8326105810927995</v>
      </c>
      <c r="I2668">
        <v>3.6635995583363998</v>
      </c>
    </row>
    <row r="2669" spans="1:9" x14ac:dyDescent="0.25">
      <c r="A2669">
        <v>2667</v>
      </c>
      <c r="B2669">
        <v>90.9896307536671</v>
      </c>
      <c r="C2669">
        <v>166.82892572440801</v>
      </c>
      <c r="D2669">
        <v>11.5935701449267</v>
      </c>
      <c r="E2669">
        <v>5.1335290033038303</v>
      </c>
      <c r="F2669">
        <v>0.46944318814000902</v>
      </c>
      <c r="G2669">
        <v>0.92022009354850798</v>
      </c>
      <c r="H2669">
        <v>6.9646609360076397</v>
      </c>
      <c r="I2669">
        <v>3.3995741660752299</v>
      </c>
    </row>
    <row r="2670" spans="1:9" x14ac:dyDescent="0.25">
      <c r="A2670">
        <v>2668</v>
      </c>
      <c r="B2670">
        <v>152.73318632855501</v>
      </c>
      <c r="C2670">
        <v>169.98980105766799</v>
      </c>
      <c r="D2670">
        <v>25.783669418852501</v>
      </c>
      <c r="E2670">
        <v>4.7052130346076098</v>
      </c>
      <c r="F2670">
        <v>0.70103612425947703</v>
      </c>
      <c r="G2670">
        <v>0.93770591550680005</v>
      </c>
      <c r="H2670">
        <v>16.181208053691201</v>
      </c>
      <c r="I2670">
        <v>3.5192539109506602</v>
      </c>
    </row>
    <row r="2671" spans="1:9" x14ac:dyDescent="0.25">
      <c r="A2671">
        <v>2669</v>
      </c>
      <c r="B2671">
        <v>82.619458375125305</v>
      </c>
      <c r="C2671">
        <v>153.525599897343</v>
      </c>
      <c r="D2671">
        <v>11.269019251567499</v>
      </c>
      <c r="E2671">
        <v>8.3207940951870807</v>
      </c>
      <c r="F2671">
        <v>0.448692261724079</v>
      </c>
      <c r="G2671">
        <v>0.897654659175249</v>
      </c>
      <c r="H2671">
        <v>8.5544340302811808</v>
      </c>
      <c r="I2671">
        <v>3.96033994334277</v>
      </c>
    </row>
    <row r="2672" spans="1:9" x14ac:dyDescent="0.25">
      <c r="A2672">
        <v>2670</v>
      </c>
      <c r="B2672">
        <v>95.861971830985894</v>
      </c>
      <c r="C2672">
        <v>147.400307821463</v>
      </c>
      <c r="D2672">
        <v>18.139048477799399</v>
      </c>
      <c r="E2672">
        <v>6.9774840193949004</v>
      </c>
      <c r="F2672">
        <v>0.49012997607816899</v>
      </c>
      <c r="G2672">
        <v>0.85033367994998199</v>
      </c>
      <c r="H2672">
        <v>11.9868804664723</v>
      </c>
      <c r="I2672">
        <v>4.88840892728581</v>
      </c>
    </row>
    <row r="2673" spans="1:9" x14ac:dyDescent="0.25">
      <c r="A2673">
        <v>2671</v>
      </c>
      <c r="B2673">
        <v>54.8390079865489</v>
      </c>
      <c r="C2673">
        <v>134.56272334022901</v>
      </c>
      <c r="D2673">
        <v>13.6830964723104</v>
      </c>
      <c r="E2673">
        <v>5.6000875178891896</v>
      </c>
      <c r="F2673">
        <v>0.33195384251405302</v>
      </c>
      <c r="G2673">
        <v>0.923025451652985</v>
      </c>
      <c r="H2673">
        <v>7.2332789559543196</v>
      </c>
      <c r="I2673">
        <v>3.2892425905598199</v>
      </c>
    </row>
    <row r="2674" spans="1:9" x14ac:dyDescent="0.25">
      <c r="A2674">
        <v>2672</v>
      </c>
      <c r="B2674">
        <v>54.834791386271803</v>
      </c>
      <c r="C2674">
        <v>166.90278706800399</v>
      </c>
      <c r="D2674">
        <v>17.861869831187999</v>
      </c>
      <c r="E2674">
        <v>7.8010892410662196</v>
      </c>
      <c r="F2674">
        <v>0.33017786849325098</v>
      </c>
      <c r="G2674">
        <v>0.92807300185296604</v>
      </c>
      <c r="H2674">
        <v>12.4497716894977</v>
      </c>
      <c r="I2674">
        <v>4.4417407580720596</v>
      </c>
    </row>
    <row r="2675" spans="1:9" x14ac:dyDescent="0.25">
      <c r="A2675">
        <v>2673</v>
      </c>
      <c r="B2675">
        <v>86.099744245524207</v>
      </c>
      <c r="C2675">
        <v>171.51663607159199</v>
      </c>
      <c r="D2675">
        <v>20.096513291660902</v>
      </c>
      <c r="E2675">
        <v>5.0117185732592198</v>
      </c>
      <c r="F2675">
        <v>0.48670081655849801</v>
      </c>
      <c r="G2675">
        <v>0.92811079304159405</v>
      </c>
      <c r="H2675">
        <v>17.2015065913371</v>
      </c>
      <c r="I2675">
        <v>2.9522270114942502</v>
      </c>
    </row>
    <row r="2676" spans="1:9" x14ac:dyDescent="0.25">
      <c r="A2676">
        <v>2674</v>
      </c>
      <c r="B2676">
        <v>48.291827215574898</v>
      </c>
      <c r="C2676">
        <v>157.30074497397601</v>
      </c>
      <c r="D2676">
        <v>16.4136912336674</v>
      </c>
      <c r="E2676">
        <v>5.7938591115595299</v>
      </c>
      <c r="F2676">
        <v>0.33019089974111498</v>
      </c>
      <c r="G2676">
        <v>0.93504158290862904</v>
      </c>
      <c r="H2676">
        <v>8.9767779390420905</v>
      </c>
      <c r="I2676">
        <v>3.3468811741461999</v>
      </c>
    </row>
    <row r="2677" spans="1:9" x14ac:dyDescent="0.25">
      <c r="A2677">
        <v>2675</v>
      </c>
      <c r="B2677">
        <v>45.298788207632398</v>
      </c>
      <c r="C2677">
        <v>159.66286070168101</v>
      </c>
      <c r="D2677">
        <v>11.996264580189701</v>
      </c>
      <c r="E2677">
        <v>10.136646680882899</v>
      </c>
      <c r="F2677">
        <v>0.29917084752652201</v>
      </c>
      <c r="G2677">
        <v>0.89345109256566302</v>
      </c>
      <c r="H2677">
        <v>10.7782258064516</v>
      </c>
      <c r="I2677">
        <v>5.1684604585868001</v>
      </c>
    </row>
    <row r="2678" spans="1:9" x14ac:dyDescent="0.25">
      <c r="A2678">
        <v>2676</v>
      </c>
      <c r="B2678">
        <v>44.5278322226577</v>
      </c>
      <c r="C2678">
        <v>163.94148073022299</v>
      </c>
      <c r="D2678">
        <v>10.164209849411501</v>
      </c>
      <c r="E2678">
        <v>5.3901084596724296</v>
      </c>
      <c r="F2678">
        <v>0.285456874336668</v>
      </c>
      <c r="G2678">
        <v>0.93417735080572095</v>
      </c>
      <c r="H2678">
        <v>8.4605363984674309</v>
      </c>
      <c r="I2678">
        <v>3.2911059098888198</v>
      </c>
    </row>
    <row r="2679" spans="1:9" x14ac:dyDescent="0.25">
      <c r="A2679">
        <v>2677</v>
      </c>
      <c r="B2679">
        <v>46.107248352647098</v>
      </c>
      <c r="C2679">
        <v>113.433691756272</v>
      </c>
      <c r="D2679">
        <v>10.8256029130768</v>
      </c>
      <c r="E2679">
        <v>5.6024795982949103</v>
      </c>
      <c r="F2679">
        <v>0.29928924709511801</v>
      </c>
      <c r="G2679">
        <v>0.91729901183485996</v>
      </c>
      <c r="H2679">
        <v>8.4581572273879893</v>
      </c>
      <c r="I2679">
        <v>3.4319352465047799</v>
      </c>
    </row>
    <row r="2680" spans="1:9" x14ac:dyDescent="0.25">
      <c r="A2680">
        <v>2678</v>
      </c>
      <c r="B2680">
        <v>48.0299488677867</v>
      </c>
      <c r="C2680">
        <v>178.56448666423</v>
      </c>
      <c r="D2680">
        <v>14.6691399204806</v>
      </c>
      <c r="E2680">
        <v>3.6767877327995802</v>
      </c>
      <c r="F2680">
        <v>0.28498816205440203</v>
      </c>
      <c r="G2680">
        <v>0.95635422347370203</v>
      </c>
      <c r="H2680">
        <v>14.5304054054054</v>
      </c>
      <c r="I2680">
        <v>2.8375838926174399</v>
      </c>
    </row>
    <row r="2681" spans="1:9" x14ac:dyDescent="0.25">
      <c r="A2681">
        <v>2679</v>
      </c>
      <c r="B2681">
        <v>85.585790884718406</v>
      </c>
      <c r="C2681">
        <v>191.42148377125099</v>
      </c>
      <c r="D2681">
        <v>15.7162340456692</v>
      </c>
      <c r="E2681">
        <v>2.8688384348629898</v>
      </c>
      <c r="F2681">
        <v>0.44738093945160401</v>
      </c>
      <c r="G2681">
        <v>0.96379811814857097</v>
      </c>
      <c r="H2681">
        <v>10.6925948973242</v>
      </c>
      <c r="I2681">
        <v>2.6819006166122499</v>
      </c>
    </row>
    <row r="2682" spans="1:9" x14ac:dyDescent="0.25">
      <c r="A2682">
        <v>2680</v>
      </c>
      <c r="B2682">
        <v>47.2738564668769</v>
      </c>
      <c r="C2682">
        <v>161.020796994498</v>
      </c>
      <c r="D2682">
        <v>13.7201972210247</v>
      </c>
      <c r="E2682">
        <v>10.1073917954765</v>
      </c>
      <c r="F2682">
        <v>0.30194927272126298</v>
      </c>
      <c r="G2682">
        <v>0.90266509097370096</v>
      </c>
      <c r="H2682">
        <v>9.0206896551724096</v>
      </c>
      <c r="I2682">
        <v>3.4986357435197801</v>
      </c>
    </row>
    <row r="2683" spans="1:9" x14ac:dyDescent="0.25">
      <c r="A2683">
        <v>2681</v>
      </c>
      <c r="B2683">
        <v>47.511811023622002</v>
      </c>
      <c r="C2683">
        <v>148.97692919649899</v>
      </c>
      <c r="D2683">
        <v>15.5774480112931</v>
      </c>
      <c r="E2683">
        <v>4.3771193022803203</v>
      </c>
      <c r="F2683">
        <v>0.30918466599988897</v>
      </c>
      <c r="G2683">
        <v>0.93533057784029305</v>
      </c>
      <c r="H2683">
        <v>8.8327246165084006</v>
      </c>
      <c r="I2683">
        <v>2.8107057416267902</v>
      </c>
    </row>
    <row r="2684" spans="1:9" x14ac:dyDescent="0.25">
      <c r="A2684">
        <v>2682</v>
      </c>
      <c r="B2684">
        <v>59.600709399543902</v>
      </c>
      <c r="C2684">
        <v>158.40765223482001</v>
      </c>
      <c r="D2684">
        <v>18.756252014083898</v>
      </c>
      <c r="E2684">
        <v>4.7344949080438203</v>
      </c>
      <c r="F2684">
        <v>0.38560679769676598</v>
      </c>
      <c r="G2684">
        <v>0.95919021973862995</v>
      </c>
      <c r="H2684">
        <v>13.369769427839399</v>
      </c>
      <c r="I2684">
        <v>3.0528077918125001</v>
      </c>
    </row>
    <row r="2685" spans="1:9" x14ac:dyDescent="0.25">
      <c r="A2685">
        <v>2683</v>
      </c>
      <c r="B2685">
        <v>93.603404791929293</v>
      </c>
      <c r="C2685">
        <v>173.713613255507</v>
      </c>
      <c r="D2685">
        <v>20.925128368414601</v>
      </c>
      <c r="E2685">
        <v>6.6390292816497896</v>
      </c>
      <c r="F2685">
        <v>0.46887950419028701</v>
      </c>
      <c r="G2685">
        <v>0.92442129256830297</v>
      </c>
      <c r="H2685">
        <v>16.848591549295701</v>
      </c>
      <c r="I2685">
        <v>4.25762129669386</v>
      </c>
    </row>
    <row r="2686" spans="1:9" x14ac:dyDescent="0.25">
      <c r="A2686">
        <v>2684</v>
      </c>
      <c r="B2686">
        <v>66.380152373510398</v>
      </c>
      <c r="C2686">
        <v>160.06470013037799</v>
      </c>
      <c r="D2686">
        <v>18.377497470020899</v>
      </c>
      <c r="E2686">
        <v>4.5368136726020296</v>
      </c>
      <c r="F2686">
        <v>0.37734627679670601</v>
      </c>
      <c r="G2686">
        <v>0.92460332990734095</v>
      </c>
      <c r="H2686">
        <v>9.8204562178072106</v>
      </c>
      <c r="I2686">
        <v>3.5704787234042499</v>
      </c>
    </row>
    <row r="2687" spans="1:9" x14ac:dyDescent="0.25">
      <c r="A2687">
        <v>2685</v>
      </c>
      <c r="B2687">
        <v>46.809479553903302</v>
      </c>
      <c r="C2687">
        <v>160.693291782844</v>
      </c>
      <c r="D2687">
        <v>11.7670679369682</v>
      </c>
      <c r="E2687">
        <v>7.1272606326429599</v>
      </c>
      <c r="F2687">
        <v>0.28682387598658698</v>
      </c>
      <c r="G2687">
        <v>0.93387651789452697</v>
      </c>
      <c r="H2687">
        <v>10.625175808720099</v>
      </c>
      <c r="I2687">
        <v>3.2884927066450498</v>
      </c>
    </row>
    <row r="2688" spans="1:9" x14ac:dyDescent="0.25">
      <c r="A2688">
        <v>2686</v>
      </c>
      <c r="B2688">
        <v>45.074605451936797</v>
      </c>
      <c r="C2688">
        <v>164.55658037513501</v>
      </c>
      <c r="D2688">
        <v>10.9268547940757</v>
      </c>
      <c r="E2688">
        <v>7.9077487821694801</v>
      </c>
      <c r="F2688">
        <v>0.277711970802344</v>
      </c>
      <c r="G2688">
        <v>0.91609720417819496</v>
      </c>
      <c r="H2688">
        <v>9.3663157894736795</v>
      </c>
      <c r="I2688">
        <v>5.6079951050377304</v>
      </c>
    </row>
    <row r="2689" spans="1:9" x14ac:dyDescent="0.25">
      <c r="A2689">
        <v>2687</v>
      </c>
      <c r="B2689">
        <v>51.585439838220402</v>
      </c>
      <c r="C2689">
        <v>145.53726093646901</v>
      </c>
      <c r="D2689">
        <v>15.123623714925101</v>
      </c>
      <c r="E2689">
        <v>12.0569190711242</v>
      </c>
      <c r="F2689">
        <v>0.35030641948319602</v>
      </c>
      <c r="G2689">
        <v>0.89313938310191998</v>
      </c>
      <c r="H2689">
        <v>7.9931623931623896</v>
      </c>
      <c r="I2689">
        <v>6.5223880597014903</v>
      </c>
    </row>
    <row r="2690" spans="1:9" x14ac:dyDescent="0.25">
      <c r="A2690">
        <v>2688</v>
      </c>
      <c r="B2690">
        <v>45.374854210403498</v>
      </c>
      <c r="C2690">
        <v>194.788986103962</v>
      </c>
      <c r="D2690">
        <v>14.706050742955</v>
      </c>
      <c r="E2690">
        <v>6.9747350950577296</v>
      </c>
      <c r="F2690">
        <v>0.29716846173675698</v>
      </c>
      <c r="G2690">
        <v>0.95064230389668103</v>
      </c>
      <c r="H2690">
        <v>11.0084175084175</v>
      </c>
      <c r="I2690">
        <v>3.0445141065830699</v>
      </c>
    </row>
    <row r="2691" spans="1:9" x14ac:dyDescent="0.25">
      <c r="A2691">
        <v>2689</v>
      </c>
      <c r="B2691">
        <v>75.888255915863198</v>
      </c>
      <c r="C2691">
        <v>199.56478977133</v>
      </c>
      <c r="D2691">
        <v>18.746025056412901</v>
      </c>
      <c r="E2691">
        <v>5.1417496870158699</v>
      </c>
      <c r="F2691">
        <v>0.41803502531854297</v>
      </c>
      <c r="G2691">
        <v>0.96307843967739504</v>
      </c>
      <c r="H2691">
        <v>7.97868981846882</v>
      </c>
      <c r="I2691">
        <v>2.72478632478632</v>
      </c>
    </row>
    <row r="2692" spans="1:9" x14ac:dyDescent="0.25">
      <c r="A2692">
        <v>2690</v>
      </c>
      <c r="B2692">
        <v>52.323591616996701</v>
      </c>
      <c r="C2692">
        <v>207.949815108293</v>
      </c>
      <c r="D2692">
        <v>12.6820706298387</v>
      </c>
      <c r="E2692">
        <v>2.4440633287268101</v>
      </c>
      <c r="F2692">
        <v>0.36990260426640897</v>
      </c>
      <c r="G2692">
        <v>0.97399120187740795</v>
      </c>
      <c r="H2692">
        <v>8.6242647058823501</v>
      </c>
      <c r="I2692">
        <v>2.43208092485549</v>
      </c>
    </row>
    <row r="2693" spans="1:9" x14ac:dyDescent="0.25">
      <c r="A2693">
        <v>2691</v>
      </c>
      <c r="B2693">
        <v>48.779843444226998</v>
      </c>
      <c r="C2693">
        <v>170.26686736320099</v>
      </c>
      <c r="D2693">
        <v>10.4303110011874</v>
      </c>
      <c r="E2693">
        <v>8.42558054097114</v>
      </c>
      <c r="F2693">
        <v>0.34799181580815902</v>
      </c>
      <c r="G2693">
        <v>0.92564428546437905</v>
      </c>
      <c r="H2693">
        <v>5.7209455022980897</v>
      </c>
      <c r="I2693">
        <v>4.4310409620443396</v>
      </c>
    </row>
    <row r="2694" spans="1:9" x14ac:dyDescent="0.25">
      <c r="A2694">
        <v>2692</v>
      </c>
      <c r="B2694">
        <v>80.4129390018484</v>
      </c>
      <c r="C2694">
        <v>164.86888409581101</v>
      </c>
      <c r="D2694">
        <v>10.5018570162259</v>
      </c>
      <c r="E2694">
        <v>4.5606813038318199</v>
      </c>
      <c r="F2694">
        <v>0.41141758055528299</v>
      </c>
      <c r="G2694">
        <v>0.94628791165674497</v>
      </c>
      <c r="H2694">
        <v>8.7191176470588196</v>
      </c>
      <c r="I2694">
        <v>3.0870173475097902</v>
      </c>
    </row>
    <row r="2695" spans="1:9" x14ac:dyDescent="0.25">
      <c r="A2695">
        <v>2693</v>
      </c>
      <c r="B2695">
        <v>51.420728392824699</v>
      </c>
      <c r="C2695">
        <v>176.69449081803</v>
      </c>
      <c r="D2695">
        <v>11.464078220664399</v>
      </c>
      <c r="E2695">
        <v>3.3952957290903401</v>
      </c>
      <c r="F2695">
        <v>0.384924797558516</v>
      </c>
      <c r="G2695">
        <v>0.95287501890203097</v>
      </c>
      <c r="H2695">
        <v>6.7056786703601103</v>
      </c>
      <c r="I2695">
        <v>2.6444444444444399</v>
      </c>
    </row>
    <row r="2696" spans="1:9" x14ac:dyDescent="0.25">
      <c r="A2696">
        <v>2694</v>
      </c>
      <c r="B2696">
        <v>46.999644191424998</v>
      </c>
      <c r="C2696">
        <v>164.47491969359999</v>
      </c>
      <c r="D2696">
        <v>9.9785573280467901</v>
      </c>
      <c r="E2696">
        <v>5.1636716495722403</v>
      </c>
      <c r="F2696">
        <v>0.37753534134220001</v>
      </c>
      <c r="G2696">
        <v>0.91532525754415806</v>
      </c>
      <c r="H2696">
        <v>6.1613342409802501</v>
      </c>
      <c r="I2696">
        <v>3.4318783068782999</v>
      </c>
    </row>
    <row r="2697" spans="1:9" x14ac:dyDescent="0.25">
      <c r="A2697">
        <v>2695</v>
      </c>
      <c r="B2697">
        <v>68.737647742685496</v>
      </c>
      <c r="C2697">
        <v>99.793939393939397</v>
      </c>
      <c r="D2697">
        <v>12.2058871245282</v>
      </c>
      <c r="E2697">
        <v>11.7024975162372</v>
      </c>
      <c r="F2697">
        <v>0.373473254407928</v>
      </c>
      <c r="G2697">
        <v>0.51747362966620702</v>
      </c>
      <c r="H2697">
        <v>10.5075485262401</v>
      </c>
      <c r="I2697">
        <v>9.8571428571428505</v>
      </c>
    </row>
    <row r="2698" spans="1:9" x14ac:dyDescent="0.25">
      <c r="A2698">
        <v>2696</v>
      </c>
      <c r="B2698">
        <v>61.077917282126997</v>
      </c>
      <c r="C2698">
        <v>200.951610065106</v>
      </c>
      <c r="D2698">
        <v>10.3514953617139</v>
      </c>
      <c r="E2698">
        <v>5.1117322824371598</v>
      </c>
      <c r="F2698">
        <v>0.33733800765278898</v>
      </c>
      <c r="G2698">
        <v>0.94695534753812105</v>
      </c>
      <c r="H2698">
        <v>9.4099783080260302</v>
      </c>
      <c r="I2698">
        <v>2.92275280898876</v>
      </c>
    </row>
    <row r="2699" spans="1:9" x14ac:dyDescent="0.25">
      <c r="A2699">
        <v>2697</v>
      </c>
      <c r="B2699">
        <v>67.831878435176193</v>
      </c>
      <c r="C2699">
        <v>108.90064102564099</v>
      </c>
      <c r="D2699">
        <v>15.107873526032501</v>
      </c>
      <c r="E2699">
        <v>5.7425685547653798</v>
      </c>
      <c r="F2699">
        <v>0.40722834169324601</v>
      </c>
      <c r="G2699">
        <v>0.87785357128211905</v>
      </c>
      <c r="H2699">
        <v>8.7777777777777697</v>
      </c>
      <c r="I2699">
        <v>4.3607775871926799</v>
      </c>
    </row>
    <row r="2700" spans="1:9" x14ac:dyDescent="0.25">
      <c r="A2700">
        <v>2698</v>
      </c>
      <c r="B2700">
        <v>76.823414634146303</v>
      </c>
      <c r="C2700">
        <v>184.42240138208999</v>
      </c>
      <c r="D2700">
        <v>14.0637100211781</v>
      </c>
      <c r="E2700">
        <v>7.2039583684283803</v>
      </c>
      <c r="F2700">
        <v>0.47010437100746</v>
      </c>
      <c r="G2700">
        <v>0.95901043060930402</v>
      </c>
      <c r="H2700">
        <v>8.2262882748319601</v>
      </c>
      <c r="I2700">
        <v>2.9261631827376902</v>
      </c>
    </row>
    <row r="2701" spans="1:9" x14ac:dyDescent="0.25">
      <c r="A2701">
        <v>2699</v>
      </c>
      <c r="B2701">
        <v>58.2353437368199</v>
      </c>
      <c r="C2701">
        <v>155.77294685990299</v>
      </c>
      <c r="D2701">
        <v>10.2647098098243</v>
      </c>
      <c r="E2701">
        <v>4.6518556596711402</v>
      </c>
      <c r="F2701">
        <v>0.36268825877823602</v>
      </c>
      <c r="G2701">
        <v>0.94494980881552104</v>
      </c>
      <c r="H2701">
        <v>8.6619607843137203</v>
      </c>
      <c r="I2701">
        <v>3.36767230806965</v>
      </c>
    </row>
    <row r="2702" spans="1:9" x14ac:dyDescent="0.25">
      <c r="A2702">
        <v>2700</v>
      </c>
      <c r="B2702">
        <v>82.874797275381098</v>
      </c>
      <c r="C2702">
        <v>180.66672645739899</v>
      </c>
      <c r="D2702">
        <v>11.3646924619435</v>
      </c>
      <c r="E2702">
        <v>11.0416153507073</v>
      </c>
      <c r="F2702">
        <v>0.45693967903176702</v>
      </c>
      <c r="G2702">
        <v>0.93215502110243997</v>
      </c>
      <c r="H2702">
        <v>7.6590204587724697</v>
      </c>
      <c r="I2702">
        <v>5.5528336380255903</v>
      </c>
    </row>
    <row r="2703" spans="1:9" x14ac:dyDescent="0.25">
      <c r="A2703">
        <v>2701</v>
      </c>
      <c r="B2703">
        <v>56.705595193390899</v>
      </c>
      <c r="C2703">
        <v>174.26751178287</v>
      </c>
      <c r="D2703">
        <v>10.6956002309486</v>
      </c>
      <c r="E2703">
        <v>6.0376638384612704</v>
      </c>
      <c r="F2703">
        <v>0.36053055492672997</v>
      </c>
      <c r="G2703">
        <v>0.94495527632355303</v>
      </c>
      <c r="H2703">
        <v>8.5860832137733105</v>
      </c>
      <c r="I2703">
        <v>3.7198999642729502</v>
      </c>
    </row>
    <row r="2704" spans="1:9" x14ac:dyDescent="0.25">
      <c r="A2704">
        <v>2702</v>
      </c>
      <c r="B2704">
        <v>58.982745544178897</v>
      </c>
      <c r="C2704">
        <v>169.20254025856201</v>
      </c>
      <c r="D2704">
        <v>11.111659892212501</v>
      </c>
      <c r="E2704">
        <v>7.5989000700554703</v>
      </c>
      <c r="F2704">
        <v>0.42574307272781697</v>
      </c>
      <c r="G2704">
        <v>0.91817048855008199</v>
      </c>
      <c r="H2704">
        <v>7.9992565055762004</v>
      </c>
      <c r="I2704">
        <v>4.6374683544303696</v>
      </c>
    </row>
    <row r="2705" spans="1:9" x14ac:dyDescent="0.25">
      <c r="A2705">
        <v>2703</v>
      </c>
      <c r="B2705">
        <v>68.944236709478105</v>
      </c>
      <c r="C2705">
        <v>179.13137094576101</v>
      </c>
      <c r="D2705">
        <v>12.1274451780712</v>
      </c>
      <c r="E2705">
        <v>8.5887964319454202</v>
      </c>
      <c r="F2705">
        <v>0.38964546260609401</v>
      </c>
      <c r="G2705">
        <v>0.92580336149796505</v>
      </c>
      <c r="H2705">
        <v>7.9188498402555902</v>
      </c>
      <c r="I2705">
        <v>5.51641137855579</v>
      </c>
    </row>
    <row r="2706" spans="1:9" x14ac:dyDescent="0.25">
      <c r="A2706">
        <v>2704</v>
      </c>
      <c r="B2706">
        <v>73.259830135262604</v>
      </c>
      <c r="C2706">
        <v>184.47418086500599</v>
      </c>
      <c r="D2706">
        <v>18.2653140883025</v>
      </c>
      <c r="E2706">
        <v>13.671805724677199</v>
      </c>
      <c r="F2706">
        <v>0.43956008975628003</v>
      </c>
      <c r="G2706">
        <v>0.87032622694318296</v>
      </c>
      <c r="H2706">
        <v>11.1861861861861</v>
      </c>
      <c r="I2706">
        <v>3.57024106400665</v>
      </c>
    </row>
    <row r="2707" spans="1:9" x14ac:dyDescent="0.25">
      <c r="A2707">
        <v>2705</v>
      </c>
      <c r="B2707">
        <v>74.630655910206897</v>
      </c>
      <c r="C2707">
        <v>196.166389903686</v>
      </c>
      <c r="D2707">
        <v>13.392557766659101</v>
      </c>
      <c r="E2707">
        <v>9.1331280575892695</v>
      </c>
      <c r="F2707">
        <v>0.421147125557083</v>
      </c>
      <c r="G2707">
        <v>0.92373393790735003</v>
      </c>
      <c r="H2707">
        <v>8.0575342465753401</v>
      </c>
      <c r="I2707">
        <v>4.5718432510885298</v>
      </c>
    </row>
    <row r="2708" spans="1:9" x14ac:dyDescent="0.25">
      <c r="A2708">
        <v>2706</v>
      </c>
      <c r="B2708">
        <v>43.750040923227999</v>
      </c>
      <c r="C2708">
        <v>153.97293076522601</v>
      </c>
      <c r="D2708">
        <v>12.130215851338299</v>
      </c>
      <c r="E2708">
        <v>21.827807895003801</v>
      </c>
      <c r="F2708">
        <v>0.281582100959686</v>
      </c>
      <c r="G2708">
        <v>0.81217826010551997</v>
      </c>
      <c r="H2708">
        <v>11.151732377538799</v>
      </c>
      <c r="I2708">
        <v>11.0137614678899</v>
      </c>
    </row>
    <row r="2709" spans="1:9" x14ac:dyDescent="0.25">
      <c r="A2709">
        <v>2707</v>
      </c>
      <c r="B2709">
        <v>51.438235711246598</v>
      </c>
      <c r="C2709">
        <v>189.10486225720399</v>
      </c>
      <c r="D2709">
        <v>10.6771038327895</v>
      </c>
      <c r="E2709">
        <v>4.1027086575515099</v>
      </c>
      <c r="F2709">
        <v>0.349906482258521</v>
      </c>
      <c r="G2709">
        <v>0.96405938142473002</v>
      </c>
      <c r="H2709">
        <v>8.8717801946193404</v>
      </c>
      <c r="I2709">
        <v>2.7224942866470698</v>
      </c>
    </row>
    <row r="2710" spans="1:9" x14ac:dyDescent="0.25">
      <c r="A2710">
        <v>2708</v>
      </c>
      <c r="B2710">
        <v>44.137101534828801</v>
      </c>
      <c r="C2710">
        <v>174.37399527186699</v>
      </c>
      <c r="D2710">
        <v>11.5120543611063</v>
      </c>
      <c r="E2710">
        <v>17.851040718215302</v>
      </c>
      <c r="F2710">
        <v>0.30908889717432497</v>
      </c>
      <c r="G2710">
        <v>0.86157204274665999</v>
      </c>
      <c r="H2710">
        <v>9.1772009029345298</v>
      </c>
      <c r="I2710">
        <v>9.7946058091286297</v>
      </c>
    </row>
    <row r="2711" spans="1:9" x14ac:dyDescent="0.25">
      <c r="A2711">
        <v>2709</v>
      </c>
      <c r="B2711">
        <v>43.661953352769601</v>
      </c>
      <c r="C2711">
        <v>188.21447928764999</v>
      </c>
      <c r="D2711">
        <v>11.1896393003212</v>
      </c>
      <c r="E2711">
        <v>7.1321842419708696</v>
      </c>
      <c r="F2711">
        <v>0.30780262197692798</v>
      </c>
      <c r="G2711">
        <v>0.93496876271568696</v>
      </c>
      <c r="H2711">
        <v>8.2611983711460102</v>
      </c>
      <c r="I2711">
        <v>4.3119694397283501</v>
      </c>
    </row>
    <row r="2712" spans="1:9" x14ac:dyDescent="0.25">
      <c r="A2712">
        <v>2710</v>
      </c>
      <c r="B2712">
        <v>40.505824937027697</v>
      </c>
      <c r="C2712">
        <v>116.998570676295</v>
      </c>
      <c r="D2712">
        <v>11.1932291662569</v>
      </c>
      <c r="E2712">
        <v>6.1346692100161802</v>
      </c>
      <c r="F2712">
        <v>0.273205454984082</v>
      </c>
      <c r="G2712">
        <v>0.91121891589039306</v>
      </c>
      <c r="H2712">
        <v>6.74111675126903</v>
      </c>
      <c r="I2712">
        <v>4.23528147829823</v>
      </c>
    </row>
    <row r="2713" spans="1:9" x14ac:dyDescent="0.25">
      <c r="A2713">
        <v>2711</v>
      </c>
      <c r="B2713">
        <v>51.096592364847503</v>
      </c>
      <c r="C2713">
        <v>166.95751953125</v>
      </c>
      <c r="D2713">
        <v>15.0747695364339</v>
      </c>
      <c r="E2713">
        <v>4.3548253700377897</v>
      </c>
      <c r="F2713">
        <v>0.36286213366312903</v>
      </c>
      <c r="G2713">
        <v>0.94046400173394895</v>
      </c>
      <c r="H2713">
        <v>6.4184977005620798</v>
      </c>
      <c r="I2713">
        <v>3.38291785860237</v>
      </c>
    </row>
    <row r="2714" spans="1:9" x14ac:dyDescent="0.25">
      <c r="A2714">
        <v>2712</v>
      </c>
      <c r="B2714">
        <v>56.988137603795899</v>
      </c>
      <c r="C2714">
        <v>156.88514570007101</v>
      </c>
      <c r="D2714">
        <v>14.2784494215511</v>
      </c>
      <c r="E2714">
        <v>8.4218485759649493</v>
      </c>
      <c r="F2714">
        <v>0.34545607230393399</v>
      </c>
      <c r="G2714">
        <v>0.925024772695765</v>
      </c>
      <c r="H2714">
        <v>10.348803480783101</v>
      </c>
      <c r="I2714">
        <v>3.9762983617985301</v>
      </c>
    </row>
    <row r="2715" spans="1:9" x14ac:dyDescent="0.25">
      <c r="A2715">
        <v>2713</v>
      </c>
      <c r="B2715">
        <v>93.4106745737583</v>
      </c>
      <c r="C2715">
        <v>178.60276486420301</v>
      </c>
      <c r="D2715">
        <v>19.6452882606035</v>
      </c>
      <c r="E2715">
        <v>4.0344609496988602</v>
      </c>
      <c r="F2715">
        <v>0.59280838334752395</v>
      </c>
      <c r="G2715">
        <v>0.95861592142013197</v>
      </c>
      <c r="H2715">
        <v>10.9321314952279</v>
      </c>
      <c r="I2715">
        <v>3.0097201767304802</v>
      </c>
    </row>
    <row r="2716" spans="1:9" x14ac:dyDescent="0.25">
      <c r="A2716">
        <v>2714</v>
      </c>
      <c r="B2716">
        <v>49.918399372302801</v>
      </c>
      <c r="C2716">
        <v>94.363794604003402</v>
      </c>
      <c r="D2716">
        <v>11.5628330570408</v>
      </c>
      <c r="E2716">
        <v>11.3310011623697</v>
      </c>
      <c r="F2716">
        <v>0.34519177738908702</v>
      </c>
      <c r="G2716">
        <v>0.70617502932544896</v>
      </c>
      <c r="H2716">
        <v>10.1347826086956</v>
      </c>
      <c r="I2716">
        <v>6.9739130434782597</v>
      </c>
    </row>
    <row r="2717" spans="1:9" x14ac:dyDescent="0.25">
      <c r="A2717">
        <v>2715</v>
      </c>
      <c r="B2717">
        <v>138.024553168441</v>
      </c>
      <c r="C2717">
        <v>157.22206756927699</v>
      </c>
      <c r="D2717">
        <v>28.909226801374501</v>
      </c>
      <c r="E2717">
        <v>6.6881444096382499</v>
      </c>
      <c r="F2717">
        <v>0.79511892240577497</v>
      </c>
      <c r="G2717">
        <v>0.89771535065514996</v>
      </c>
      <c r="H2717">
        <v>10.1298644512461</v>
      </c>
      <c r="I2717">
        <v>3.8543516873889798</v>
      </c>
    </row>
    <row r="2718" spans="1:9" x14ac:dyDescent="0.25">
      <c r="A2718">
        <v>2716</v>
      </c>
      <c r="B2718">
        <v>82.027659574468004</v>
      </c>
      <c r="C2718">
        <v>176.361305361305</v>
      </c>
      <c r="D2718">
        <v>25.253592136545699</v>
      </c>
      <c r="E2718">
        <v>16.4554210018253</v>
      </c>
      <c r="F2718">
        <v>0.41145597266924799</v>
      </c>
      <c r="G2718">
        <v>0.80147551715959797</v>
      </c>
      <c r="H2718">
        <v>20.017948717948698</v>
      </c>
      <c r="I2718">
        <v>5.625</v>
      </c>
    </row>
    <row r="2719" spans="1:9" x14ac:dyDescent="0.25">
      <c r="A2719">
        <v>2717</v>
      </c>
      <c r="B2719">
        <v>53.626078383041602</v>
      </c>
      <c r="C2719">
        <v>192.06304728546399</v>
      </c>
      <c r="D2719">
        <v>15.203668337321799</v>
      </c>
      <c r="E2719">
        <v>6.7402762358852897</v>
      </c>
      <c r="F2719">
        <v>0.36746089224447998</v>
      </c>
      <c r="G2719">
        <v>0.91336180341700501</v>
      </c>
      <c r="H2719">
        <v>14.7272727272727</v>
      </c>
      <c r="I2719">
        <v>2.7794299876084199</v>
      </c>
    </row>
    <row r="2720" spans="1:9" x14ac:dyDescent="0.25">
      <c r="A2720">
        <v>2718</v>
      </c>
      <c r="B2720">
        <v>54.365121180189597</v>
      </c>
      <c r="C2720">
        <v>152.30176535490901</v>
      </c>
      <c r="D2720">
        <v>13.3619068157369</v>
      </c>
      <c r="E2720">
        <v>5.5758140802669898</v>
      </c>
      <c r="F2720">
        <v>0.38028962559711599</v>
      </c>
      <c r="G2720">
        <v>0.933869105184019</v>
      </c>
      <c r="H2720">
        <v>11.317511225144299</v>
      </c>
      <c r="I2720">
        <v>3.50756302521008</v>
      </c>
    </row>
    <row r="2721" spans="1:9" x14ac:dyDescent="0.25">
      <c r="A2721">
        <v>2719</v>
      </c>
      <c r="B2721">
        <v>125.26558265582599</v>
      </c>
      <c r="C2721">
        <v>101.33884297520601</v>
      </c>
      <c r="D2721">
        <v>23.248003453807399</v>
      </c>
      <c r="E2721">
        <v>13.655050056653799</v>
      </c>
      <c r="F2721">
        <v>0.64995518235147898</v>
      </c>
      <c r="G2721">
        <v>0.59966594380652805</v>
      </c>
      <c r="H2721">
        <v>16.500888099467101</v>
      </c>
      <c r="I2721">
        <v>12.653409090908999</v>
      </c>
    </row>
    <row r="2722" spans="1:9" x14ac:dyDescent="0.25">
      <c r="A2722">
        <v>2720</v>
      </c>
      <c r="B2722">
        <v>59.015505115089503</v>
      </c>
      <c r="C2722">
        <v>156.487268828732</v>
      </c>
      <c r="D2722">
        <v>14.6805361599754</v>
      </c>
      <c r="E2722">
        <v>11.5842866390774</v>
      </c>
      <c r="F2722">
        <v>0.41694241717433</v>
      </c>
      <c r="G2722">
        <v>0.89289989049471596</v>
      </c>
      <c r="H2722">
        <v>9.1941209095951102</v>
      </c>
      <c r="I2722">
        <v>6.3327444051825603</v>
      </c>
    </row>
    <row r="2723" spans="1:9" x14ac:dyDescent="0.25">
      <c r="A2723">
        <v>2721</v>
      </c>
      <c r="B2723">
        <v>62.163494480395798</v>
      </c>
      <c r="C2723">
        <v>150.50245146107</v>
      </c>
      <c r="D2723">
        <v>15.678637450226599</v>
      </c>
      <c r="E2723">
        <v>8.1909061278997193</v>
      </c>
      <c r="F2723">
        <v>0.44483687052151999</v>
      </c>
      <c r="G2723">
        <v>0.91629363130570496</v>
      </c>
      <c r="H2723">
        <v>7.0692579505300301</v>
      </c>
      <c r="I2723">
        <v>5.06020328381548</v>
      </c>
    </row>
    <row r="2724" spans="1:9" x14ac:dyDescent="0.25">
      <c r="A2724">
        <v>2722</v>
      </c>
      <c r="B2724">
        <v>55.252450019600097</v>
      </c>
      <c r="C2724">
        <v>179.29024513520301</v>
      </c>
      <c r="D2724">
        <v>11.995743106630499</v>
      </c>
      <c r="E2724">
        <v>6.0036875506447398</v>
      </c>
      <c r="F2724">
        <v>0.35675435968929697</v>
      </c>
      <c r="G2724">
        <v>0.91613399901986003</v>
      </c>
      <c r="H2724">
        <v>9.6678370786516794</v>
      </c>
      <c r="I2724">
        <v>3.2701298701298702</v>
      </c>
    </row>
    <row r="2725" spans="1:9" x14ac:dyDescent="0.25">
      <c r="A2725">
        <v>2723</v>
      </c>
      <c r="B2725">
        <v>44.852414654454599</v>
      </c>
      <c r="C2725">
        <v>182.69011406844101</v>
      </c>
      <c r="D2725">
        <v>11.151876753204</v>
      </c>
      <c r="E2725">
        <v>6.5738403961100396</v>
      </c>
      <c r="F2725">
        <v>0.307869668342027</v>
      </c>
      <c r="G2725">
        <v>0.91564483770201499</v>
      </c>
      <c r="H2725">
        <v>9.7993501218521502</v>
      </c>
      <c r="I2725">
        <v>4.3207106124357102</v>
      </c>
    </row>
    <row r="2726" spans="1:9" x14ac:dyDescent="0.25">
      <c r="A2726">
        <v>2724</v>
      </c>
      <c r="B2726">
        <v>41.716337522441599</v>
      </c>
      <c r="C2726">
        <v>178.64042975592599</v>
      </c>
      <c r="D2726">
        <v>7.5877292347932999</v>
      </c>
      <c r="E2726">
        <v>4.9015757394408803</v>
      </c>
      <c r="F2726">
        <v>0.29398659284463802</v>
      </c>
      <c r="G2726">
        <v>0.94510516610642104</v>
      </c>
      <c r="H2726">
        <v>11.531914893617</v>
      </c>
      <c r="I2726">
        <v>2.5629811056682898</v>
      </c>
    </row>
    <row r="2727" spans="1:9" x14ac:dyDescent="0.25">
      <c r="A2727">
        <v>2725</v>
      </c>
      <c r="B2727">
        <v>47.169245837414302</v>
      </c>
      <c r="C2727">
        <v>216.93288043478199</v>
      </c>
      <c r="D2727">
        <v>10.211934133435999</v>
      </c>
      <c r="E2727">
        <v>3.59473578983875</v>
      </c>
      <c r="F2727">
        <v>0.33093403479338501</v>
      </c>
      <c r="G2727">
        <v>0.97826308065448597</v>
      </c>
      <c r="H2727">
        <v>11.5830815709969</v>
      </c>
      <c r="I2727">
        <v>2.2948306595365402</v>
      </c>
    </row>
    <row r="2728" spans="1:9" x14ac:dyDescent="0.25">
      <c r="A2728">
        <v>2726</v>
      </c>
      <c r="B2728">
        <v>47.974597056762398</v>
      </c>
      <c r="C2728">
        <v>192.08525678014999</v>
      </c>
      <c r="D2728">
        <v>9.9990654483876895</v>
      </c>
      <c r="E2728">
        <v>2.8592338655962402</v>
      </c>
      <c r="F2728">
        <v>0.35433952609796499</v>
      </c>
      <c r="G2728">
        <v>0.97221029376368995</v>
      </c>
      <c r="H2728">
        <v>10.301398601398599</v>
      </c>
      <c r="I2728">
        <v>2.1624447125050201</v>
      </c>
    </row>
    <row r="2729" spans="1:9" x14ac:dyDescent="0.25">
      <c r="A2729">
        <v>2727</v>
      </c>
      <c r="B2729">
        <v>49.278293673824699</v>
      </c>
      <c r="C2729">
        <v>106.220369323534</v>
      </c>
      <c r="D2729">
        <v>9.5659442062360007</v>
      </c>
      <c r="E2729">
        <v>5.2638106606538102</v>
      </c>
      <c r="F2729">
        <v>0.38847562252108497</v>
      </c>
      <c r="G2729">
        <v>0.90739381082172998</v>
      </c>
      <c r="H2729">
        <v>11.9732381801962</v>
      </c>
      <c r="I2729">
        <v>3.9182832201745801</v>
      </c>
    </row>
    <row r="2730" spans="1:9" x14ac:dyDescent="0.25">
      <c r="A2730">
        <v>2728</v>
      </c>
      <c r="B2730">
        <v>54.949744463373001</v>
      </c>
      <c r="C2730">
        <v>156.377396569122</v>
      </c>
      <c r="D2730">
        <v>10.0997594268302</v>
      </c>
      <c r="E2730">
        <v>14.8535462955643</v>
      </c>
      <c r="F2730">
        <v>0.458470620444553</v>
      </c>
      <c r="G2730">
        <v>0.82649500109341101</v>
      </c>
      <c r="H2730">
        <v>6.38044308632543</v>
      </c>
      <c r="I2730">
        <v>9.1597222222222197</v>
      </c>
    </row>
    <row r="2731" spans="1:9" x14ac:dyDescent="0.25">
      <c r="A2731">
        <v>2729</v>
      </c>
      <c r="B2731">
        <v>73.694879832810798</v>
      </c>
      <c r="C2731">
        <v>190.08329544421201</v>
      </c>
      <c r="D2731">
        <v>13.3825595307366</v>
      </c>
      <c r="E2731">
        <v>6.5152202618057098</v>
      </c>
      <c r="F2731">
        <v>0.38289985335118099</v>
      </c>
      <c r="G2731">
        <v>0.95278813921092798</v>
      </c>
      <c r="H2731">
        <v>14.1296958855098</v>
      </c>
      <c r="I2731">
        <v>2.8752900232018499</v>
      </c>
    </row>
    <row r="2732" spans="1:9" x14ac:dyDescent="0.25">
      <c r="A2732">
        <v>2730</v>
      </c>
      <c r="B2732">
        <v>70.332406671961806</v>
      </c>
      <c r="C2732">
        <v>173.60803102897501</v>
      </c>
      <c r="D2732">
        <v>13.162465825168001</v>
      </c>
      <c r="E2732">
        <v>10.913203674629001</v>
      </c>
      <c r="F2732">
        <v>0.40555743616996898</v>
      </c>
      <c r="G2732">
        <v>0.87536016318533205</v>
      </c>
      <c r="H2732">
        <v>10.9439906651108</v>
      </c>
      <c r="I2732">
        <v>8.7726868327402094</v>
      </c>
    </row>
    <row r="2733" spans="1:9" x14ac:dyDescent="0.25">
      <c r="A2733">
        <v>2731</v>
      </c>
      <c r="B2733">
        <v>79.918649270913207</v>
      </c>
      <c r="C2733">
        <v>165.03609141055901</v>
      </c>
      <c r="D2733">
        <v>15.6509405223655</v>
      </c>
      <c r="E2733">
        <v>6.2878763739005299</v>
      </c>
      <c r="F2733">
        <v>0.45168964054727201</v>
      </c>
      <c r="G2733">
        <v>0.93012609581565397</v>
      </c>
      <c r="H2733">
        <v>12.474260679079901</v>
      </c>
      <c r="I2733">
        <v>3.7500917431192602</v>
      </c>
    </row>
    <row r="2734" spans="1:9" x14ac:dyDescent="0.25">
      <c r="A2734">
        <v>2732</v>
      </c>
      <c r="B2734">
        <v>81.501379310344802</v>
      </c>
      <c r="C2734">
        <v>176.87435979513401</v>
      </c>
      <c r="D2734">
        <v>14.639495403999</v>
      </c>
      <c r="E2734">
        <v>5.7521132958788996</v>
      </c>
      <c r="F2734">
        <v>0.48450422663426901</v>
      </c>
      <c r="G2734">
        <v>0.91834100628262405</v>
      </c>
      <c r="H2734">
        <v>12.2449541284403</v>
      </c>
      <c r="I2734">
        <v>3.6994818652849699</v>
      </c>
    </row>
    <row r="2735" spans="1:9" x14ac:dyDescent="0.25">
      <c r="A2735">
        <v>2733</v>
      </c>
      <c r="B2735">
        <v>76.542251503867007</v>
      </c>
      <c r="C2735">
        <v>166.63284717818601</v>
      </c>
      <c r="D2735">
        <v>13.2200220309484</v>
      </c>
      <c r="E2735">
        <v>7.2303883179967201</v>
      </c>
      <c r="F2735">
        <v>0.39786168116606702</v>
      </c>
      <c r="G2735">
        <v>0.90435444038061996</v>
      </c>
      <c r="H2735">
        <v>10.264016309887801</v>
      </c>
      <c r="I2735">
        <v>4.5581320450885601</v>
      </c>
    </row>
    <row r="2736" spans="1:9" x14ac:dyDescent="0.25">
      <c r="A2736">
        <v>2734</v>
      </c>
      <c r="B2736">
        <v>72.984238765928893</v>
      </c>
      <c r="C2736">
        <v>191.27663118926401</v>
      </c>
      <c r="D2736">
        <v>15.4849211527204</v>
      </c>
      <c r="E2736">
        <v>3.41071276041222</v>
      </c>
      <c r="F2736">
        <v>0.37264743220304097</v>
      </c>
      <c r="G2736">
        <v>0.96524577519742705</v>
      </c>
      <c r="H2736">
        <v>12.726872246696001</v>
      </c>
      <c r="I2736">
        <v>2.4832078749276199</v>
      </c>
    </row>
    <row r="2737" spans="1:9" x14ac:dyDescent="0.25">
      <c r="A2737">
        <v>2735</v>
      </c>
      <c r="B2737">
        <v>92.649400479616304</v>
      </c>
      <c r="C2737">
        <v>205.58304721030001</v>
      </c>
      <c r="D2737">
        <v>21.450547798124301</v>
      </c>
      <c r="E2737">
        <v>5.3020671204988297</v>
      </c>
      <c r="F2737">
        <v>0.50356344770901196</v>
      </c>
      <c r="G2737">
        <v>0.94780121157811703</v>
      </c>
      <c r="H2737">
        <v>15.644886363636299</v>
      </c>
      <c r="I2737">
        <v>3.1327334083239502</v>
      </c>
    </row>
    <row r="2738" spans="1:9" x14ac:dyDescent="0.25">
      <c r="A2738">
        <v>2736</v>
      </c>
      <c r="B2738">
        <v>81.560949298813298</v>
      </c>
      <c r="C2738">
        <v>181.921087533156</v>
      </c>
      <c r="D2738">
        <v>13.8461770751011</v>
      </c>
      <c r="E2738">
        <v>5.7879648192007904</v>
      </c>
      <c r="F2738">
        <v>0.44649470070394198</v>
      </c>
      <c r="G2738">
        <v>0.94314540435223704</v>
      </c>
      <c r="H2738">
        <v>15.7534246575342</v>
      </c>
      <c r="I2738">
        <v>3.1857282502443698</v>
      </c>
    </row>
    <row r="2739" spans="1:9" x14ac:dyDescent="0.25">
      <c r="A2739">
        <v>2737</v>
      </c>
      <c r="B2739">
        <v>48.762201453790198</v>
      </c>
      <c r="C2739">
        <v>183.282155863073</v>
      </c>
      <c r="D2739">
        <v>18.0620984940062</v>
      </c>
      <c r="E2739">
        <v>4.8252260187031402</v>
      </c>
      <c r="F2739">
        <v>0.27758398592567401</v>
      </c>
      <c r="G2739">
        <v>0.93650467396952697</v>
      </c>
      <c r="H2739">
        <v>15.398870056497101</v>
      </c>
      <c r="I2739">
        <v>3.4436118396403099</v>
      </c>
    </row>
    <row r="2740" spans="1:9" x14ac:dyDescent="0.25">
      <c r="A2740">
        <v>2738</v>
      </c>
      <c r="B2740">
        <v>44.7945945945945</v>
      </c>
      <c r="C2740">
        <v>109.34142672969401</v>
      </c>
      <c r="D2740">
        <v>17.578886997727899</v>
      </c>
      <c r="E2740">
        <v>4.7051086565820999</v>
      </c>
      <c r="F2740">
        <v>0.26664635028792399</v>
      </c>
      <c r="G2740">
        <v>0.93039945062912199</v>
      </c>
      <c r="H2740">
        <v>18.267591674925601</v>
      </c>
      <c r="I2740">
        <v>3.6663438256658498</v>
      </c>
    </row>
    <row r="2741" spans="1:9" x14ac:dyDescent="0.25">
      <c r="A2741">
        <v>2739</v>
      </c>
      <c r="B2741">
        <v>34.046433700335001</v>
      </c>
      <c r="C2741">
        <v>178.23856671381401</v>
      </c>
      <c r="D2741">
        <v>17.6534982630751</v>
      </c>
      <c r="E2741">
        <v>8.3875731827337408</v>
      </c>
      <c r="F2741">
        <v>0.195354950042638</v>
      </c>
      <c r="G2741">
        <v>0.90201981970477096</v>
      </c>
      <c r="H2741">
        <v>22.258916776750301</v>
      </c>
      <c r="I2741">
        <v>6.8149294805641496</v>
      </c>
    </row>
    <row r="2742" spans="1:9" x14ac:dyDescent="0.25">
      <c r="A2742">
        <v>2740</v>
      </c>
      <c r="B2742">
        <v>31.795584045584</v>
      </c>
      <c r="C2742">
        <v>123.08619062598299</v>
      </c>
      <c r="D2742">
        <v>12.696078443746799</v>
      </c>
      <c r="E2742">
        <v>3.0956942653849899</v>
      </c>
      <c r="F2742">
        <v>0.19278780743571</v>
      </c>
      <c r="G2742">
        <v>0.96439231302655104</v>
      </c>
      <c r="H2742">
        <v>18.1797619047619</v>
      </c>
      <c r="I2742">
        <v>2.5816967792615801</v>
      </c>
    </row>
    <row r="2743" spans="1:9" x14ac:dyDescent="0.25">
      <c r="A2743">
        <v>2741</v>
      </c>
      <c r="B2743">
        <v>27.6689068100358</v>
      </c>
      <c r="C2743">
        <v>120.021070234113</v>
      </c>
      <c r="D2743">
        <v>13.707098632708499</v>
      </c>
      <c r="E2743">
        <v>4.5845338578817101</v>
      </c>
      <c r="F2743">
        <v>0.162189256830154</v>
      </c>
      <c r="G2743">
        <v>0.92834291508940703</v>
      </c>
      <c r="H2743">
        <v>17.582496413199401</v>
      </c>
      <c r="I2743">
        <v>3.3294301327088198</v>
      </c>
    </row>
    <row r="2744" spans="1:9" x14ac:dyDescent="0.25">
      <c r="A2744">
        <v>2742</v>
      </c>
      <c r="B2744">
        <v>52.631219512195102</v>
      </c>
      <c r="C2744">
        <v>158.885276425093</v>
      </c>
      <c r="D2744">
        <v>20.340002661476898</v>
      </c>
      <c r="E2744">
        <v>5.5701446971658202</v>
      </c>
      <c r="F2744">
        <v>0.29113704011434699</v>
      </c>
      <c r="G2744">
        <v>0.94140106881645702</v>
      </c>
      <c r="H2744">
        <v>17.9514563106796</v>
      </c>
      <c r="I2744">
        <v>4.1018641810918703</v>
      </c>
    </row>
    <row r="2745" spans="1:9" x14ac:dyDescent="0.25">
      <c r="A2745">
        <v>2743</v>
      </c>
      <c r="B2745">
        <v>57.419047619047603</v>
      </c>
      <c r="C2745">
        <v>178.45450587723099</v>
      </c>
      <c r="D2745">
        <v>20.495658519320301</v>
      </c>
      <c r="E2745">
        <v>8.0822258823272595</v>
      </c>
      <c r="F2745">
        <v>0.34405440697929901</v>
      </c>
      <c r="G2745">
        <v>0.90216404938069905</v>
      </c>
      <c r="H2745">
        <v>9.9785783836416702</v>
      </c>
      <c r="I2745">
        <v>4.2414231257941504</v>
      </c>
    </row>
    <row r="2746" spans="1:9" x14ac:dyDescent="0.25">
      <c r="A2746">
        <v>2744</v>
      </c>
      <c r="B2746">
        <v>49.848862019914598</v>
      </c>
      <c r="C2746">
        <v>161.030284301606</v>
      </c>
      <c r="D2746">
        <v>18.390411704458401</v>
      </c>
      <c r="E2746">
        <v>11.4747402508827</v>
      </c>
      <c r="F2746">
        <v>0.29532294876446202</v>
      </c>
      <c r="G2746">
        <v>0.80504869886262997</v>
      </c>
      <c r="H2746">
        <v>12.6041426927502</v>
      </c>
      <c r="I2746">
        <v>7.0356037151702697</v>
      </c>
    </row>
    <row r="2747" spans="1:9" x14ac:dyDescent="0.25">
      <c r="A2747">
        <v>2745</v>
      </c>
      <c r="B2747">
        <v>37.293423271500799</v>
      </c>
      <c r="C2747">
        <v>185.994763567121</v>
      </c>
      <c r="D2747">
        <v>14.6913692729528</v>
      </c>
      <c r="E2747">
        <v>3.8594151425335701</v>
      </c>
      <c r="F2747">
        <v>0.23771214688718201</v>
      </c>
      <c r="G2747">
        <v>0.95733885739034297</v>
      </c>
      <c r="H2747">
        <v>13.9651416122004</v>
      </c>
      <c r="I2747">
        <v>2.4969405594405498</v>
      </c>
    </row>
    <row r="2748" spans="1:9" x14ac:dyDescent="0.25">
      <c r="A2748">
        <v>2746</v>
      </c>
      <c r="B2748">
        <v>48.234588106928499</v>
      </c>
      <c r="C2748">
        <v>168.36805981125099</v>
      </c>
      <c r="D2748">
        <v>18.953285195504701</v>
      </c>
      <c r="E2748">
        <v>4.7881420458624397</v>
      </c>
      <c r="F2748">
        <v>0.27052497073364601</v>
      </c>
      <c r="G2748">
        <v>0.94174629622946704</v>
      </c>
      <c r="H2748">
        <v>19.288922155688599</v>
      </c>
      <c r="I2748">
        <v>3.2406894429055</v>
      </c>
    </row>
    <row r="2749" spans="1:9" x14ac:dyDescent="0.25">
      <c r="A2749">
        <v>2747</v>
      </c>
      <c r="B2749">
        <v>34.733649789029499</v>
      </c>
      <c r="C2749">
        <v>186.668607386497</v>
      </c>
      <c r="D2749">
        <v>15.009288494443</v>
      </c>
      <c r="E2749">
        <v>3.1233520954789999</v>
      </c>
      <c r="F2749">
        <v>0.20579464208679701</v>
      </c>
      <c r="G2749">
        <v>0.976125062704153</v>
      </c>
      <c r="H2749">
        <v>17.7176820208023</v>
      </c>
      <c r="I2749">
        <v>2.4391796322489299</v>
      </c>
    </row>
    <row r="2750" spans="1:9" x14ac:dyDescent="0.25">
      <c r="A2750">
        <v>2748</v>
      </c>
      <c r="B2750">
        <v>29.4403881700554</v>
      </c>
      <c r="C2750">
        <v>192.245733788395</v>
      </c>
      <c r="D2750">
        <v>11.660463518280601</v>
      </c>
      <c r="E2750">
        <v>13.524633973614799</v>
      </c>
      <c r="F2750">
        <v>0.179264123797827</v>
      </c>
      <c r="G2750">
        <v>0.87956276256035804</v>
      </c>
      <c r="H2750">
        <v>16.848066298342498</v>
      </c>
      <c r="I2750">
        <v>5.2031872509960104</v>
      </c>
    </row>
    <row r="2751" spans="1:9" x14ac:dyDescent="0.25">
      <c r="A2751">
        <v>2749</v>
      </c>
      <c r="B2751">
        <v>50.228256431196399</v>
      </c>
      <c r="C2751">
        <v>194.13908516177</v>
      </c>
      <c r="D2751">
        <v>19.744813447762802</v>
      </c>
      <c r="E2751">
        <v>7.2079297617392601</v>
      </c>
      <c r="F2751">
        <v>0.27950092494957302</v>
      </c>
      <c r="G2751">
        <v>0.92432166831695795</v>
      </c>
      <c r="H2751">
        <v>18.657926102502898</v>
      </c>
      <c r="I2751">
        <v>4.78291087489779</v>
      </c>
    </row>
    <row r="2752" spans="1:9" x14ac:dyDescent="0.25">
      <c r="A2752">
        <v>2750</v>
      </c>
      <c r="B2752">
        <v>62.538329764453898</v>
      </c>
      <c r="C2752">
        <v>151.280219780219</v>
      </c>
      <c r="D2752">
        <v>21.1936550592199</v>
      </c>
      <c r="E2752">
        <v>10.266838660943501</v>
      </c>
      <c r="F2752">
        <v>0.335223070737801</v>
      </c>
      <c r="G2752">
        <v>0.899496423168482</v>
      </c>
      <c r="H2752">
        <v>17.410196987253698</v>
      </c>
      <c r="I2752">
        <v>5.2255772646536398</v>
      </c>
    </row>
    <row r="2753" spans="1:9" x14ac:dyDescent="0.25">
      <c r="A2753">
        <v>2751</v>
      </c>
      <c r="B2753">
        <v>81.290420679168705</v>
      </c>
      <c r="C2753">
        <v>159.566685584563</v>
      </c>
      <c r="D2753">
        <v>21.6335019814913</v>
      </c>
      <c r="E2753">
        <v>4.28269386802328</v>
      </c>
      <c r="F2753">
        <v>0.455645086997579</v>
      </c>
      <c r="G2753">
        <v>0.93726701630123299</v>
      </c>
      <c r="H2753">
        <v>16.778688524590098</v>
      </c>
      <c r="I2753">
        <v>3.0776850886339902</v>
      </c>
    </row>
    <row r="2754" spans="1:9" x14ac:dyDescent="0.25">
      <c r="A2754">
        <v>2752</v>
      </c>
      <c r="B2754">
        <v>61.801990049751197</v>
      </c>
      <c r="C2754">
        <v>164.30496838301701</v>
      </c>
      <c r="D2754">
        <v>15.2579021536138</v>
      </c>
      <c r="E2754">
        <v>7.4777261949053804</v>
      </c>
      <c r="F2754">
        <v>0.34740566166276599</v>
      </c>
      <c r="G2754">
        <v>0.92624424092219404</v>
      </c>
      <c r="H2754">
        <v>19.055480378890302</v>
      </c>
      <c r="I2754">
        <v>3.8328741965105602</v>
      </c>
    </row>
    <row r="2755" spans="1:9" x14ac:dyDescent="0.25">
      <c r="A2755">
        <v>2753</v>
      </c>
      <c r="B2755">
        <v>110.595588235294</v>
      </c>
      <c r="C2755">
        <v>175.465777184789</v>
      </c>
      <c r="D2755">
        <v>18.007039399392902</v>
      </c>
      <c r="E2755">
        <v>3.9915683624002001</v>
      </c>
      <c r="F2755">
        <v>0.57986003357301197</v>
      </c>
      <c r="G2755">
        <v>0.95257689638328602</v>
      </c>
      <c r="H2755">
        <v>16.070754716981099</v>
      </c>
      <c r="I2755">
        <v>2.9551282051282</v>
      </c>
    </row>
    <row r="2756" spans="1:9" x14ac:dyDescent="0.25">
      <c r="A2756">
        <v>2754</v>
      </c>
      <c r="B2756">
        <v>121.00557103064</v>
      </c>
      <c r="C2756">
        <v>151.45467012037099</v>
      </c>
      <c r="D2756">
        <v>20.408842699391801</v>
      </c>
      <c r="E2756">
        <v>11.337220608918001</v>
      </c>
      <c r="F2756">
        <v>0.63873108748027496</v>
      </c>
      <c r="G2756">
        <v>0.91552811203733997</v>
      </c>
      <c r="H2756">
        <v>17.793388429752</v>
      </c>
      <c r="I2756">
        <v>4.6295559973492297</v>
      </c>
    </row>
    <row r="2757" spans="1:9" x14ac:dyDescent="0.25">
      <c r="A2757">
        <v>2755</v>
      </c>
      <c r="B2757">
        <v>75.119801980198005</v>
      </c>
      <c r="C2757">
        <v>152.62465064281699</v>
      </c>
      <c r="D2757">
        <v>17.092917413459901</v>
      </c>
      <c r="E2757">
        <v>15.2764986247797</v>
      </c>
      <c r="F2757">
        <v>0.38561052291151399</v>
      </c>
      <c r="G2757">
        <v>0.82327553878892001</v>
      </c>
      <c r="H2757">
        <v>18.646979865771801</v>
      </c>
      <c r="I2757">
        <v>8.7192982456140307</v>
      </c>
    </row>
    <row r="2758" spans="1:9" x14ac:dyDescent="0.25">
      <c r="A2758">
        <v>2756</v>
      </c>
      <c r="B2758">
        <v>92.770992366412202</v>
      </c>
      <c r="C2758">
        <v>205.18549019607801</v>
      </c>
      <c r="D2758">
        <v>22.051587884797399</v>
      </c>
      <c r="E2758">
        <v>5.0695269198496504</v>
      </c>
      <c r="F2758">
        <v>0.50307523599152704</v>
      </c>
      <c r="G2758">
        <v>0.95732356606261504</v>
      </c>
      <c r="H2758">
        <v>16.330166270783799</v>
      </c>
      <c r="I2758">
        <v>2.7329729729729699</v>
      </c>
    </row>
    <row r="2759" spans="1:9" x14ac:dyDescent="0.25">
      <c r="A2759">
        <v>2757</v>
      </c>
      <c r="B2759">
        <v>58.5956258724988</v>
      </c>
      <c r="C2759">
        <v>164.20363426593499</v>
      </c>
      <c r="D2759">
        <v>16.727910416915002</v>
      </c>
      <c r="E2759">
        <v>8.4967330155636898</v>
      </c>
      <c r="F2759">
        <v>0.31154877369141099</v>
      </c>
      <c r="G2759">
        <v>0.89540561443212596</v>
      </c>
      <c r="H2759">
        <v>17.042838018741602</v>
      </c>
      <c r="I2759">
        <v>4.0251293422025096</v>
      </c>
    </row>
    <row r="2760" spans="1:9" x14ac:dyDescent="0.25">
      <c r="A2760">
        <v>2758</v>
      </c>
      <c r="B2760">
        <v>61.567612137203099</v>
      </c>
      <c r="C2760">
        <v>186.80465513039201</v>
      </c>
      <c r="D2760">
        <v>16.501480499581099</v>
      </c>
      <c r="E2760">
        <v>5.8966633634695196</v>
      </c>
      <c r="F2760">
        <v>0.36851532595020497</v>
      </c>
      <c r="G2760">
        <v>0.95112390348527798</v>
      </c>
      <c r="H2760">
        <v>14.059917355371899</v>
      </c>
      <c r="I2760">
        <v>2.9306487695749399</v>
      </c>
    </row>
    <row r="2761" spans="1:9" x14ac:dyDescent="0.25">
      <c r="A2761">
        <v>2759</v>
      </c>
      <c r="B2761">
        <v>56.202489229296297</v>
      </c>
      <c r="C2761">
        <v>185.41806588735301</v>
      </c>
      <c r="D2761">
        <v>16.769169593453299</v>
      </c>
      <c r="E2761">
        <v>15.1721027651606</v>
      </c>
      <c r="F2761">
        <v>0.320660279812161</v>
      </c>
      <c r="G2761">
        <v>0.907735183034176</v>
      </c>
      <c r="H2761">
        <v>16.1111111111111</v>
      </c>
      <c r="I2761">
        <v>4.1225055432372502</v>
      </c>
    </row>
    <row r="2762" spans="1:9" x14ac:dyDescent="0.25">
      <c r="A2762">
        <v>2760</v>
      </c>
      <c r="B2762">
        <v>56.054398640034002</v>
      </c>
      <c r="C2762">
        <v>173.75534623217899</v>
      </c>
      <c r="D2762">
        <v>18.4293258073305</v>
      </c>
      <c r="E2762">
        <v>5.2089704011251001</v>
      </c>
      <c r="F2762">
        <v>0.33592197383153599</v>
      </c>
      <c r="G2762">
        <v>0.93554621557550699</v>
      </c>
      <c r="H2762">
        <v>16.043024771838301</v>
      </c>
      <c r="I2762">
        <v>3.4334140435835301</v>
      </c>
    </row>
    <row r="2763" spans="1:9" x14ac:dyDescent="0.25">
      <c r="A2763">
        <v>2761</v>
      </c>
      <c r="B2763">
        <v>60.423696319018397</v>
      </c>
      <c r="C2763">
        <v>130.659865219019</v>
      </c>
      <c r="D2763">
        <v>16.597509047523499</v>
      </c>
      <c r="E2763">
        <v>4.2479535695226502</v>
      </c>
      <c r="F2763">
        <v>0.363376457935701</v>
      </c>
      <c r="G2763">
        <v>0.92932799084455098</v>
      </c>
      <c r="H2763">
        <v>15.672535211267601</v>
      </c>
      <c r="I2763">
        <v>3.1763516927741202</v>
      </c>
    </row>
    <row r="2764" spans="1:9" x14ac:dyDescent="0.25">
      <c r="A2764">
        <v>2762</v>
      </c>
      <c r="B2764">
        <v>99.041376485047095</v>
      </c>
      <c r="C2764">
        <v>183.17777489626499</v>
      </c>
      <c r="D2764">
        <v>18.3003842666667</v>
      </c>
      <c r="E2764">
        <v>4.7520097110303299</v>
      </c>
      <c r="F2764">
        <v>0.50671427923628298</v>
      </c>
      <c r="G2764">
        <v>0.95484645802031398</v>
      </c>
      <c r="H2764">
        <v>13.6789215686274</v>
      </c>
      <c r="I2764">
        <v>3.05186855670103</v>
      </c>
    </row>
    <row r="2765" spans="1:9" x14ac:dyDescent="0.25">
      <c r="A2765">
        <v>2763</v>
      </c>
      <c r="B2765">
        <v>92.5339901477832</v>
      </c>
      <c r="C2765">
        <v>158.70111852011101</v>
      </c>
      <c r="D2765">
        <v>17.361260803569401</v>
      </c>
      <c r="E2765">
        <v>5.9168833283126103</v>
      </c>
      <c r="F2765">
        <v>0.48449281243069497</v>
      </c>
      <c r="G2765">
        <v>0.94023068043392399</v>
      </c>
      <c r="H2765">
        <v>14.6412005457025</v>
      </c>
      <c r="I2765">
        <v>2.8792909397861499</v>
      </c>
    </row>
    <row r="2766" spans="1:9" x14ac:dyDescent="0.25">
      <c r="A2766">
        <v>2764</v>
      </c>
      <c r="B2766">
        <v>97.369696969696903</v>
      </c>
      <c r="C2766">
        <v>158.497284844495</v>
      </c>
      <c r="D2766">
        <v>17.1979647289225</v>
      </c>
      <c r="E2766">
        <v>9.3942167883737309</v>
      </c>
      <c r="F2766">
        <v>0.47617468311587102</v>
      </c>
      <c r="G2766">
        <v>0.89715076329506105</v>
      </c>
      <c r="H2766">
        <v>20.1145584725537</v>
      </c>
      <c r="I2766">
        <v>4.3104738154613402</v>
      </c>
    </row>
    <row r="2767" spans="1:9" x14ac:dyDescent="0.25">
      <c r="A2767">
        <v>2765</v>
      </c>
      <c r="B2767">
        <v>88.494845360824698</v>
      </c>
      <c r="C2767">
        <v>199.421637802009</v>
      </c>
      <c r="D2767">
        <v>20.2674817404911</v>
      </c>
      <c r="E2767">
        <v>6.6954988606873096</v>
      </c>
      <c r="F2767">
        <v>0.48026115874328101</v>
      </c>
      <c r="G2767">
        <v>0.92902256643898495</v>
      </c>
      <c r="H2767">
        <v>12.1748071979434</v>
      </c>
      <c r="I2767">
        <v>3.5051608986035201</v>
      </c>
    </row>
    <row r="2768" spans="1:9" x14ac:dyDescent="0.25">
      <c r="A2768">
        <v>2766</v>
      </c>
      <c r="B2768">
        <v>84.227974116475806</v>
      </c>
      <c r="C2768">
        <v>179.14951724137899</v>
      </c>
      <c r="D2768">
        <v>16.7541825250578</v>
      </c>
      <c r="E2768">
        <v>7.2637591038434204</v>
      </c>
      <c r="F2768">
        <v>0.46452398985795201</v>
      </c>
      <c r="G2768">
        <v>0.92350322296230503</v>
      </c>
      <c r="H2768">
        <v>11.987215909090899</v>
      </c>
      <c r="I2768">
        <v>4.7794486215538798</v>
      </c>
    </row>
    <row r="2769" spans="1:9" x14ac:dyDescent="0.25">
      <c r="A2769">
        <v>2767</v>
      </c>
      <c r="B2769">
        <v>83.453868431940407</v>
      </c>
      <c r="C2769">
        <v>197.208092485549</v>
      </c>
      <c r="D2769">
        <v>15.3443592674363</v>
      </c>
      <c r="E2769">
        <v>5.7370657091394701</v>
      </c>
      <c r="F2769">
        <v>0.45277943174695801</v>
      </c>
      <c r="G2769">
        <v>0.93184442058413997</v>
      </c>
      <c r="H2769">
        <v>12.5012658227848</v>
      </c>
      <c r="I2769">
        <v>3.9698852772466502</v>
      </c>
    </row>
    <row r="2770" spans="1:9" x14ac:dyDescent="0.25">
      <c r="A2770">
        <v>2768</v>
      </c>
      <c r="B2770">
        <v>104.938721136767</v>
      </c>
      <c r="C2770">
        <v>154.572313683837</v>
      </c>
      <c r="D2770">
        <v>21.035299178009801</v>
      </c>
      <c r="E2770">
        <v>8.1862146586363398</v>
      </c>
      <c r="F2770">
        <v>0.55381769482667498</v>
      </c>
      <c r="G2770">
        <v>0.921857510935845</v>
      </c>
      <c r="H2770">
        <v>11.4392059553349</v>
      </c>
      <c r="I2770">
        <v>4.4758679085520701</v>
      </c>
    </row>
    <row r="2771" spans="1:9" x14ac:dyDescent="0.25">
      <c r="A2771">
        <v>2769</v>
      </c>
      <c r="B2771">
        <v>77.2066695919262</v>
      </c>
      <c r="C2771">
        <v>113.91608012994</v>
      </c>
      <c r="D2771">
        <v>17.447994042425599</v>
      </c>
      <c r="E2771">
        <v>13.922478395282299</v>
      </c>
      <c r="F2771">
        <v>0.41407219665334899</v>
      </c>
      <c r="G2771">
        <v>0.67889173216188403</v>
      </c>
      <c r="H2771">
        <v>12.1634980988593</v>
      </c>
      <c r="I2771">
        <v>5.7186379928315398</v>
      </c>
    </row>
    <row r="2772" spans="1:9" x14ac:dyDescent="0.25">
      <c r="A2772">
        <v>2770</v>
      </c>
      <c r="B2772">
        <v>69.825131810193298</v>
      </c>
      <c r="C2772">
        <v>164.61416910841299</v>
      </c>
      <c r="D2772">
        <v>12.338738389840501</v>
      </c>
      <c r="E2772">
        <v>4.6452246811196201</v>
      </c>
      <c r="F2772">
        <v>0.392107971992813</v>
      </c>
      <c r="G2772">
        <v>0.93433461510785698</v>
      </c>
      <c r="H2772">
        <v>14.236175115207301</v>
      </c>
      <c r="I2772">
        <v>3.8443279050510601</v>
      </c>
    </row>
    <row r="2773" spans="1:9" x14ac:dyDescent="0.25">
      <c r="A2773">
        <v>2771</v>
      </c>
      <c r="B2773">
        <v>61.421106209704703</v>
      </c>
      <c r="C2773">
        <v>161.698596916681</v>
      </c>
      <c r="D2773">
        <v>13.031537626830399</v>
      </c>
      <c r="E2773">
        <v>8.3324060084713505</v>
      </c>
      <c r="F2773">
        <v>0.38286533757387198</v>
      </c>
      <c r="G2773">
        <v>0.931470957963761</v>
      </c>
      <c r="H2773">
        <v>9.6154661016949099</v>
      </c>
      <c r="I2773">
        <v>4.3511950655358502</v>
      </c>
    </row>
    <row r="2774" spans="1:9" x14ac:dyDescent="0.25">
      <c r="A2774">
        <v>2772</v>
      </c>
      <c r="B2774">
        <v>63.726962457337798</v>
      </c>
      <c r="C2774">
        <v>172.87069555302099</v>
      </c>
      <c r="D2774">
        <v>20.756250233733699</v>
      </c>
      <c r="E2774">
        <v>9.86492218469302</v>
      </c>
      <c r="F2774">
        <v>0.340707789482875</v>
      </c>
      <c r="G2774">
        <v>0.91014370872795403</v>
      </c>
      <c r="H2774">
        <v>21.628185907046401</v>
      </c>
      <c r="I2774">
        <v>4.9675162418790597</v>
      </c>
    </row>
    <row r="2775" spans="1:9" x14ac:dyDescent="0.25">
      <c r="A2775">
        <v>2773</v>
      </c>
      <c r="B2775">
        <v>44.415111940298502</v>
      </c>
      <c r="C2775">
        <v>105.94479726428899</v>
      </c>
      <c r="D2775">
        <v>15.9344586704976</v>
      </c>
      <c r="E2775">
        <v>6.6257982749326096</v>
      </c>
      <c r="F2775">
        <v>0.24924220554466001</v>
      </c>
      <c r="G2775">
        <v>0.88812465990786904</v>
      </c>
      <c r="H2775">
        <v>21.901531728665201</v>
      </c>
      <c r="I2775">
        <v>3.6089494163424098</v>
      </c>
    </row>
    <row r="2776" spans="1:9" x14ac:dyDescent="0.25">
      <c r="A2776">
        <v>2774</v>
      </c>
      <c r="B2776">
        <v>47.210711150131601</v>
      </c>
      <c r="C2776">
        <v>166.92821900365999</v>
      </c>
      <c r="D2776">
        <v>16.1680547962522</v>
      </c>
      <c r="E2776">
        <v>6.2958093827533199</v>
      </c>
      <c r="F2776">
        <v>0.26911407552465899</v>
      </c>
      <c r="G2776">
        <v>0.929233008283461</v>
      </c>
      <c r="H2776">
        <v>22.177914110429398</v>
      </c>
      <c r="I2776">
        <v>4.1289432176656096</v>
      </c>
    </row>
    <row r="2777" spans="1:9" x14ac:dyDescent="0.25">
      <c r="A2777">
        <v>2775</v>
      </c>
      <c r="B2777">
        <v>36.196612969847102</v>
      </c>
      <c r="C2777">
        <v>171.65177746999001</v>
      </c>
      <c r="D2777">
        <v>13.6248250632237</v>
      </c>
      <c r="E2777">
        <v>5.84639494623634</v>
      </c>
      <c r="F2777">
        <v>0.21288205396278401</v>
      </c>
      <c r="G2777">
        <v>0.91785955203191005</v>
      </c>
      <c r="H2777">
        <v>22.157317073170699</v>
      </c>
      <c r="I2777">
        <v>2.9677758318739</v>
      </c>
    </row>
    <row r="2778" spans="1:9" x14ac:dyDescent="0.25">
      <c r="A2778">
        <v>2776</v>
      </c>
      <c r="B2778">
        <v>43.844179651695597</v>
      </c>
      <c r="C2778">
        <v>111.011072928598</v>
      </c>
      <c r="D2778">
        <v>20.286163362262201</v>
      </c>
      <c r="E2778">
        <v>6.6241488454049797</v>
      </c>
      <c r="F2778">
        <v>0.263575205318554</v>
      </c>
      <c r="G2778">
        <v>0.79494871477582796</v>
      </c>
      <c r="H2778">
        <v>18.192156862745001</v>
      </c>
      <c r="I2778">
        <v>3.9712430426716101</v>
      </c>
    </row>
    <row r="2779" spans="1:9" x14ac:dyDescent="0.25">
      <c r="A2779">
        <v>2777</v>
      </c>
      <c r="B2779">
        <v>55.953978906998998</v>
      </c>
      <c r="C2779">
        <v>142.52331154684001</v>
      </c>
      <c r="D2779">
        <v>29.207686753185801</v>
      </c>
      <c r="E2779">
        <v>5.8319918594063402</v>
      </c>
      <c r="F2779">
        <v>0.320273251361681</v>
      </c>
      <c r="G2779">
        <v>0.93659066782937805</v>
      </c>
      <c r="H2779">
        <v>19.953804347826001</v>
      </c>
      <c r="I2779">
        <v>3.0747902225465098</v>
      </c>
    </row>
    <row r="2780" spans="1:9" x14ac:dyDescent="0.25">
      <c r="A2780">
        <v>2778</v>
      </c>
      <c r="B2780">
        <v>41.988114104595802</v>
      </c>
      <c r="C2780">
        <v>160.633971291866</v>
      </c>
      <c r="D2780">
        <v>19.360554718570199</v>
      </c>
      <c r="E2780">
        <v>6.9937767291339004</v>
      </c>
      <c r="F2780">
        <v>0.23717586614525099</v>
      </c>
      <c r="G2780">
        <v>0.91602933118164898</v>
      </c>
      <c r="H2780">
        <v>18.431654676258901</v>
      </c>
      <c r="I2780">
        <v>3.6023054755043198</v>
      </c>
    </row>
    <row r="2781" spans="1:9" x14ac:dyDescent="0.25">
      <c r="A2781">
        <v>2779</v>
      </c>
      <c r="B2781">
        <v>58.318840579710098</v>
      </c>
      <c r="C2781">
        <v>201.86384266263201</v>
      </c>
      <c r="D2781">
        <v>24.733869141598401</v>
      </c>
      <c r="E2781">
        <v>7.6700042347856101</v>
      </c>
      <c r="F2781">
        <v>0.32541006765483099</v>
      </c>
      <c r="G2781">
        <v>0.94777136846550203</v>
      </c>
      <c r="H2781">
        <v>21.450151057401801</v>
      </c>
      <c r="I2781">
        <v>3.3928012519561799</v>
      </c>
    </row>
    <row r="2782" spans="1:9" x14ac:dyDescent="0.25">
      <c r="A2782">
        <v>2780</v>
      </c>
      <c r="B2782">
        <v>64.269045709703207</v>
      </c>
      <c r="C2782">
        <v>193.91724443133199</v>
      </c>
      <c r="D2782">
        <v>15.271775707209599</v>
      </c>
      <c r="E2782">
        <v>3.93149357193268</v>
      </c>
      <c r="F2782">
        <v>0.37019578401353198</v>
      </c>
      <c r="G2782">
        <v>0.94508068299300396</v>
      </c>
      <c r="H2782">
        <v>15.868932038834901</v>
      </c>
      <c r="I2782">
        <v>2.9359892569382202</v>
      </c>
    </row>
    <row r="2783" spans="1:9" x14ac:dyDescent="0.25">
      <c r="A2783">
        <v>2781</v>
      </c>
      <c r="B2783">
        <v>89.709615792825304</v>
      </c>
      <c r="C2783">
        <v>119.907212622088</v>
      </c>
      <c r="D2783">
        <v>17.351931461714699</v>
      </c>
      <c r="E2783">
        <v>3.7793222014867398</v>
      </c>
      <c r="F2783">
        <v>0.52801742147307995</v>
      </c>
      <c r="G2783">
        <v>0.94486207295681801</v>
      </c>
      <c r="H2783">
        <v>7.7320169252468203</v>
      </c>
      <c r="I2783">
        <v>3.2747710241465402</v>
      </c>
    </row>
    <row r="2784" spans="1:9" x14ac:dyDescent="0.25">
      <c r="A2784">
        <v>2782</v>
      </c>
      <c r="B2784">
        <v>63.070637647957199</v>
      </c>
      <c r="C2784">
        <v>183.925294612794</v>
      </c>
      <c r="D2784">
        <v>13.988839876765899</v>
      </c>
      <c r="E2784">
        <v>6.5322058845321997</v>
      </c>
      <c r="F2784">
        <v>0.39793260120681101</v>
      </c>
      <c r="G2784">
        <v>0.933277529225359</v>
      </c>
      <c r="H2784">
        <v>12.7467455621301</v>
      </c>
      <c r="I2784">
        <v>3.8847815650504001</v>
      </c>
    </row>
    <row r="2785" spans="1:9" x14ac:dyDescent="0.25">
      <c r="A2785">
        <v>2783</v>
      </c>
      <c r="B2785">
        <v>42.283109404990398</v>
      </c>
      <c r="C2785">
        <v>153.55478109344301</v>
      </c>
      <c r="D2785">
        <v>9.5179133427815206</v>
      </c>
      <c r="E2785">
        <v>10.9689763953442</v>
      </c>
      <c r="F2785">
        <v>0.26977685212014002</v>
      </c>
      <c r="G2785">
        <v>0.87411755162597604</v>
      </c>
      <c r="H2785">
        <v>15.2782485875706</v>
      </c>
      <c r="I2785">
        <v>7.3354114713216898</v>
      </c>
    </row>
    <row r="2786" spans="1:9" x14ac:dyDescent="0.25">
      <c r="A2786">
        <v>2784</v>
      </c>
      <c r="B2786">
        <v>54.528058134840499</v>
      </c>
      <c r="C2786">
        <v>151.16970138383101</v>
      </c>
      <c r="D2786">
        <v>15.906358242006901</v>
      </c>
      <c r="E2786">
        <v>15.970326169914699</v>
      </c>
      <c r="F2786">
        <v>0.35112846271845999</v>
      </c>
      <c r="G2786">
        <v>0.80932087036093903</v>
      </c>
      <c r="H2786">
        <v>15.2042648709315</v>
      </c>
      <c r="I2786">
        <v>7.5379188712521996</v>
      </c>
    </row>
    <row r="2787" spans="1:9" x14ac:dyDescent="0.25">
      <c r="A2787">
        <v>2785</v>
      </c>
      <c r="B2787">
        <v>56.174999999999997</v>
      </c>
      <c r="C2787">
        <v>146.16652152878501</v>
      </c>
      <c r="D2787">
        <v>17.3531641505081</v>
      </c>
      <c r="E2787">
        <v>7.4132715914975202</v>
      </c>
      <c r="F2787">
        <v>0.35767641129156802</v>
      </c>
      <c r="G2787">
        <v>0.89198599645314303</v>
      </c>
      <c r="H2787">
        <v>11.985695708712599</v>
      </c>
      <c r="I2787">
        <v>4.8597236981934104</v>
      </c>
    </row>
    <row r="2788" spans="1:9" x14ac:dyDescent="0.25">
      <c r="A2788">
        <v>2786</v>
      </c>
      <c r="B2788">
        <v>54.083067092651703</v>
      </c>
      <c r="C2788">
        <v>159.01738382099799</v>
      </c>
      <c r="D2788">
        <v>12.214627144901799</v>
      </c>
      <c r="E2788">
        <v>6.3228847562625603</v>
      </c>
      <c r="F2788">
        <v>0.34996097904780399</v>
      </c>
      <c r="G2788">
        <v>0.93155982833031103</v>
      </c>
      <c r="H2788">
        <v>13.5490196078431</v>
      </c>
      <c r="I2788">
        <v>3.1545147271849299</v>
      </c>
    </row>
    <row r="2789" spans="1:9" x14ac:dyDescent="0.25">
      <c r="A2789">
        <v>2787</v>
      </c>
      <c r="B2789">
        <v>52.1463521188291</v>
      </c>
      <c r="C2789">
        <v>146.38759262178701</v>
      </c>
      <c r="D2789">
        <v>14.9087507331424</v>
      </c>
      <c r="E2789">
        <v>8.2416751604077607</v>
      </c>
      <c r="F2789">
        <v>0.34627714811679899</v>
      </c>
      <c r="G2789">
        <v>0.893443650831929</v>
      </c>
      <c r="H2789">
        <v>15.3711467324291</v>
      </c>
      <c r="I2789">
        <v>3.6443494776828098</v>
      </c>
    </row>
    <row r="2790" spans="1:9" x14ac:dyDescent="0.25">
      <c r="A2790">
        <v>2788</v>
      </c>
      <c r="B2790">
        <v>60.384368620589001</v>
      </c>
      <c r="C2790">
        <v>141.822246065808</v>
      </c>
      <c r="D2790">
        <v>11.7176041144081</v>
      </c>
      <c r="E2790">
        <v>14.490545685670099</v>
      </c>
      <c r="F2790">
        <v>0.371140359189161</v>
      </c>
      <c r="G2790">
        <v>0.86372891398887497</v>
      </c>
      <c r="H2790">
        <v>9.1208791208791204</v>
      </c>
      <c r="I2790">
        <v>5.4811972371450501</v>
      </c>
    </row>
    <row r="2791" spans="1:9" x14ac:dyDescent="0.25">
      <c r="A2791">
        <v>2789</v>
      </c>
      <c r="B2791">
        <v>60.947043534762798</v>
      </c>
      <c r="C2791">
        <v>156.49361049582501</v>
      </c>
      <c r="D2791">
        <v>11.856796167847101</v>
      </c>
      <c r="E2791">
        <v>8.3206424561578007</v>
      </c>
      <c r="F2791">
        <v>0.39379187394793702</v>
      </c>
      <c r="G2791">
        <v>0.877903730275714</v>
      </c>
      <c r="H2791">
        <v>7.35348837209302</v>
      </c>
      <c r="I2791">
        <v>5.3743842364532002</v>
      </c>
    </row>
    <row r="2792" spans="1:9" x14ac:dyDescent="0.25">
      <c r="A2792">
        <v>2790</v>
      </c>
      <c r="B2792">
        <v>65.644493717664403</v>
      </c>
      <c r="C2792">
        <v>151.50055741360001</v>
      </c>
      <c r="D2792">
        <v>17.0752216383035</v>
      </c>
      <c r="E2792">
        <v>11.066448218214999</v>
      </c>
      <c r="F2792">
        <v>0.36055984994923301</v>
      </c>
      <c r="G2792">
        <v>0.92109377050002705</v>
      </c>
      <c r="H2792">
        <v>19.320498301245699</v>
      </c>
      <c r="I2792">
        <v>5.0339412360688902</v>
      </c>
    </row>
    <row r="2793" spans="1:9" x14ac:dyDescent="0.25">
      <c r="A2793">
        <v>2791</v>
      </c>
      <c r="B2793">
        <v>68.1435882854705</v>
      </c>
      <c r="C2793">
        <v>187.98561289084901</v>
      </c>
      <c r="D2793">
        <v>17.410598544787401</v>
      </c>
      <c r="E2793">
        <v>8.4283682479470894</v>
      </c>
      <c r="F2793">
        <v>0.38302863474829602</v>
      </c>
      <c r="G2793">
        <v>0.93736404299332499</v>
      </c>
      <c r="H2793">
        <v>16.779467680608299</v>
      </c>
      <c r="I2793">
        <v>3.63334958556801</v>
      </c>
    </row>
    <row r="2794" spans="1:9" x14ac:dyDescent="0.25">
      <c r="A2794">
        <v>2792</v>
      </c>
      <c r="B2794">
        <v>67.753799392097207</v>
      </c>
      <c r="C2794">
        <v>189.97797556192401</v>
      </c>
      <c r="D2794">
        <v>27.344923777280599</v>
      </c>
      <c r="E2794">
        <v>6.72594336429436</v>
      </c>
      <c r="F2794">
        <v>0.40486704421890302</v>
      </c>
      <c r="G2794">
        <v>0.91563910430098405</v>
      </c>
      <c r="H2794">
        <v>29.068241469816201</v>
      </c>
      <c r="I2794">
        <v>4.2298342541436398</v>
      </c>
    </row>
    <row r="2795" spans="1:9" x14ac:dyDescent="0.25">
      <c r="A2795">
        <v>2793</v>
      </c>
      <c r="B2795">
        <v>66.230619210141398</v>
      </c>
      <c r="C2795">
        <v>186.08053923263</v>
      </c>
      <c r="D2795">
        <v>16.816935537561498</v>
      </c>
      <c r="E2795">
        <v>3.1515601324048199</v>
      </c>
      <c r="F2795">
        <v>0.40297151287399402</v>
      </c>
      <c r="G2795">
        <v>0.96249842966653898</v>
      </c>
      <c r="H2795">
        <v>17.840848806366001</v>
      </c>
      <c r="I2795">
        <v>2.7502965599051001</v>
      </c>
    </row>
    <row r="2796" spans="1:9" x14ac:dyDescent="0.25">
      <c r="A2796">
        <v>2794</v>
      </c>
      <c r="B2796">
        <v>60.256145915939697</v>
      </c>
      <c r="C2796">
        <v>170.80542064859699</v>
      </c>
      <c r="D2796">
        <v>14.3263001015213</v>
      </c>
      <c r="E2796">
        <v>4.8362555197086703</v>
      </c>
      <c r="F2796">
        <v>0.37821641846035198</v>
      </c>
      <c r="G2796">
        <v>0.94660485202312905</v>
      </c>
      <c r="H2796">
        <v>15.0696517412935</v>
      </c>
      <c r="I2796">
        <v>4.2769631801889796</v>
      </c>
    </row>
    <row r="2797" spans="1:9" x14ac:dyDescent="0.25">
      <c r="A2797">
        <v>2795</v>
      </c>
      <c r="B2797">
        <v>52.9497880665145</v>
      </c>
      <c r="C2797">
        <v>182.46228373702399</v>
      </c>
      <c r="D2797">
        <v>13.8165382365934</v>
      </c>
      <c r="E2797">
        <v>8.4200505384818793</v>
      </c>
      <c r="F2797">
        <v>0.32484118732264</v>
      </c>
      <c r="G2797">
        <v>0.88374271896864998</v>
      </c>
      <c r="H2797">
        <v>14.332618025751</v>
      </c>
      <c r="I2797">
        <v>5.2714460784313699</v>
      </c>
    </row>
    <row r="2798" spans="1:9" x14ac:dyDescent="0.25">
      <c r="A2798">
        <v>2796</v>
      </c>
      <c r="B2798">
        <v>43.377447883765001</v>
      </c>
      <c r="C2798">
        <v>177.80931899641499</v>
      </c>
      <c r="D2798">
        <v>12.440736960777601</v>
      </c>
      <c r="E2798">
        <v>7.0050099252151696</v>
      </c>
      <c r="F2798">
        <v>0.27329016241942899</v>
      </c>
      <c r="G2798">
        <v>0.92847643731137497</v>
      </c>
      <c r="H2798">
        <v>17.615062761506199</v>
      </c>
      <c r="I2798">
        <v>3.6224412433661799</v>
      </c>
    </row>
    <row r="2799" spans="1:9" x14ac:dyDescent="0.25">
      <c r="A2799">
        <v>2797</v>
      </c>
      <c r="B2799">
        <v>46.294751381215399</v>
      </c>
      <c r="C2799">
        <v>219.744459520578</v>
      </c>
      <c r="D2799">
        <v>11.978301056865501</v>
      </c>
      <c r="E2799">
        <v>4.57188523619112</v>
      </c>
      <c r="F2799">
        <v>0.28972502235588099</v>
      </c>
      <c r="G2799">
        <v>0.97276842872243696</v>
      </c>
      <c r="H2799">
        <v>16.573953488371998</v>
      </c>
      <c r="I2799">
        <v>2.3796909492273701</v>
      </c>
    </row>
    <row r="2800" spans="1:9" x14ac:dyDescent="0.25">
      <c r="A2800">
        <v>2798</v>
      </c>
      <c r="B2800">
        <v>55.319583931133401</v>
      </c>
      <c r="C2800">
        <v>148.77229800629499</v>
      </c>
      <c r="D2800">
        <v>15.717172191333299</v>
      </c>
      <c r="E2800">
        <v>10.5823403483361</v>
      </c>
      <c r="F2800">
        <v>0.31403246811380697</v>
      </c>
      <c r="G2800">
        <v>0.75314295493390104</v>
      </c>
      <c r="H2800">
        <v>16.472093023255798</v>
      </c>
      <c r="I2800">
        <v>4.6715063520871096</v>
      </c>
    </row>
    <row r="2801" spans="1:9" x14ac:dyDescent="0.25">
      <c r="A2801">
        <v>2799</v>
      </c>
      <c r="B2801">
        <v>50.531311539976301</v>
      </c>
      <c r="C2801">
        <v>159.61008814887299</v>
      </c>
      <c r="D2801">
        <v>12.917959396266699</v>
      </c>
      <c r="E2801">
        <v>3.4504859332249902</v>
      </c>
      <c r="F2801">
        <v>0.29545220362942698</v>
      </c>
      <c r="G2801">
        <v>0.96808979943647699</v>
      </c>
      <c r="H2801">
        <v>15.5591939546599</v>
      </c>
      <c r="I2801">
        <v>2.89528523052878</v>
      </c>
    </row>
    <row r="2802" spans="1:9" x14ac:dyDescent="0.25">
      <c r="A2802">
        <v>2800</v>
      </c>
      <c r="B2802">
        <v>65.931338028168994</v>
      </c>
      <c r="C2802">
        <v>181.41921259842499</v>
      </c>
      <c r="D2802">
        <v>16.2830192979836</v>
      </c>
      <c r="E2802">
        <v>13.0784071368904</v>
      </c>
      <c r="F2802">
        <v>0.37437874465462001</v>
      </c>
      <c r="G2802">
        <v>0.88624625516073496</v>
      </c>
      <c r="H2802">
        <v>14.6579378068739</v>
      </c>
      <c r="I2802">
        <v>7.9392757660167099</v>
      </c>
    </row>
    <row r="2803" spans="1:9" x14ac:dyDescent="0.25">
      <c r="A2803">
        <v>2801</v>
      </c>
      <c r="B2803">
        <v>56.819044793829697</v>
      </c>
      <c r="C2803">
        <v>175.63207219715301</v>
      </c>
      <c r="D2803">
        <v>12.8554662750399</v>
      </c>
      <c r="E2803">
        <v>4.9872101789788497</v>
      </c>
      <c r="F2803">
        <v>0.34492922106595397</v>
      </c>
      <c r="G2803">
        <v>0.93138346081389201</v>
      </c>
      <c r="H2803">
        <v>9.6352705410821606</v>
      </c>
      <c r="I2803">
        <v>3.65779320987654</v>
      </c>
    </row>
    <row r="2804" spans="1:9" x14ac:dyDescent="0.25">
      <c r="A2804">
        <v>2802</v>
      </c>
      <c r="B2804">
        <v>41.676273803396803</v>
      </c>
      <c r="C2804">
        <v>73.925264012997502</v>
      </c>
      <c r="D2804">
        <v>11.2036171696999</v>
      </c>
      <c r="E2804">
        <v>4.5348896537959904</v>
      </c>
      <c r="F2804">
        <v>0.26176980580062598</v>
      </c>
      <c r="G2804">
        <v>0.90389571178132899</v>
      </c>
      <c r="H2804">
        <v>11.8910891089108</v>
      </c>
      <c r="I2804">
        <v>3.86389061528899</v>
      </c>
    </row>
    <row r="2805" spans="1:9" x14ac:dyDescent="0.25">
      <c r="A2805">
        <v>2803</v>
      </c>
      <c r="B2805">
        <v>41.452438602559603</v>
      </c>
      <c r="C2805">
        <v>188.661963190184</v>
      </c>
      <c r="D2805">
        <v>11.9664903148687</v>
      </c>
      <c r="E2805">
        <v>8.0007185918750494</v>
      </c>
      <c r="F2805">
        <v>0.259817426033782</v>
      </c>
      <c r="G2805">
        <v>0.94602981920859697</v>
      </c>
      <c r="H2805">
        <v>11.039458850056301</v>
      </c>
      <c r="I2805">
        <v>3.1035564853556399</v>
      </c>
    </row>
    <row r="2806" spans="1:9" x14ac:dyDescent="0.25">
      <c r="A2806">
        <v>2804</v>
      </c>
      <c r="B2806">
        <v>51.457286432160799</v>
      </c>
      <c r="C2806">
        <v>170.827913489964</v>
      </c>
      <c r="D2806">
        <v>12.1346273356971</v>
      </c>
      <c r="E2806">
        <v>10.125628121018901</v>
      </c>
      <c r="F2806">
        <v>0.295804904711719</v>
      </c>
      <c r="G2806">
        <v>0.87689189056267502</v>
      </c>
      <c r="H2806">
        <v>10.1511520737327</v>
      </c>
      <c r="I2806">
        <v>5.1170616113743996</v>
      </c>
    </row>
    <row r="2807" spans="1:9" x14ac:dyDescent="0.25">
      <c r="A2807">
        <v>2805</v>
      </c>
      <c r="B2807">
        <v>78.5533578656853</v>
      </c>
      <c r="C2807">
        <v>117.140061791967</v>
      </c>
      <c r="D2807">
        <v>17.9211616839657</v>
      </c>
      <c r="E2807">
        <v>6.8229887515730896</v>
      </c>
      <c r="F2807">
        <v>0.43132537249542202</v>
      </c>
      <c r="G2807">
        <v>0.91652254436926195</v>
      </c>
      <c r="H2807">
        <v>10.3584379358437</v>
      </c>
      <c r="I2807">
        <v>3.7396398971134599</v>
      </c>
    </row>
    <row r="2808" spans="1:9" x14ac:dyDescent="0.25">
      <c r="A2808">
        <v>2806</v>
      </c>
      <c r="B2808">
        <v>62.119494818652797</v>
      </c>
      <c r="C2808">
        <v>157.052387694684</v>
      </c>
      <c r="D2808">
        <v>12.0553143637154</v>
      </c>
      <c r="E2808">
        <v>5.34452945876179</v>
      </c>
      <c r="F2808">
        <v>0.36075168223638499</v>
      </c>
      <c r="G2808">
        <v>0.93073377204242003</v>
      </c>
      <c r="H2808">
        <v>13.006282722512999</v>
      </c>
      <c r="I2808">
        <v>3.8156146179401902</v>
      </c>
    </row>
    <row r="2809" spans="1:9" x14ac:dyDescent="0.25">
      <c r="A2809">
        <v>2807</v>
      </c>
      <c r="B2809">
        <v>63.129699896516001</v>
      </c>
      <c r="C2809">
        <v>184.86210640607999</v>
      </c>
      <c r="D2809">
        <v>10.9352137884831</v>
      </c>
      <c r="E2809">
        <v>12.178627673807</v>
      </c>
      <c r="F2809">
        <v>0.36652303312990098</v>
      </c>
      <c r="G2809">
        <v>0.92924193960291002</v>
      </c>
      <c r="H2809">
        <v>14.2365714285714</v>
      </c>
      <c r="I2809">
        <v>5.1145755071374897</v>
      </c>
    </row>
    <row r="2810" spans="1:9" x14ac:dyDescent="0.25">
      <c r="A2810">
        <v>2808</v>
      </c>
      <c r="B2810">
        <v>60.833967391304299</v>
      </c>
      <c r="C2810">
        <v>193.24331061991001</v>
      </c>
      <c r="D2810">
        <v>10.153650474359299</v>
      </c>
      <c r="E2810">
        <v>5.9164561120195103</v>
      </c>
      <c r="F2810">
        <v>0.36301355255255102</v>
      </c>
      <c r="G2810">
        <v>0.95369026483195596</v>
      </c>
      <c r="H2810">
        <v>12.274661508704</v>
      </c>
      <c r="I2810">
        <v>2.8965250965250902</v>
      </c>
    </row>
    <row r="2811" spans="1:9" x14ac:dyDescent="0.25">
      <c r="A2811">
        <v>2809</v>
      </c>
      <c r="B2811">
        <v>73.170827389443602</v>
      </c>
      <c r="C2811">
        <v>94.245681381957695</v>
      </c>
      <c r="D2811">
        <v>14.508140929781201</v>
      </c>
      <c r="E2811">
        <v>5.2614563391014997</v>
      </c>
      <c r="F2811">
        <v>0.40357257541960301</v>
      </c>
      <c r="G2811">
        <v>0.91042488980645098</v>
      </c>
      <c r="H2811">
        <v>20.553435114503799</v>
      </c>
      <c r="I2811">
        <v>4.3520611702127603</v>
      </c>
    </row>
    <row r="2812" spans="1:9" x14ac:dyDescent="0.25">
      <c r="A2812">
        <v>2810</v>
      </c>
      <c r="B2812">
        <v>100.061996779388</v>
      </c>
      <c r="C2812">
        <v>180.52949459391499</v>
      </c>
      <c r="D2812">
        <v>17.2747110280154</v>
      </c>
      <c r="E2812">
        <v>5.3465093522777902</v>
      </c>
      <c r="F2812">
        <v>0.50740962222738895</v>
      </c>
      <c r="G2812">
        <v>0.95859256387349401</v>
      </c>
      <c r="H2812">
        <v>8.8561549100968193</v>
      </c>
      <c r="I2812">
        <v>3.3052164261931098</v>
      </c>
    </row>
    <row r="2813" spans="1:9" x14ac:dyDescent="0.25">
      <c r="A2813">
        <v>2811</v>
      </c>
      <c r="B2813">
        <v>52.429325751421601</v>
      </c>
      <c r="C2813">
        <v>121.785602258469</v>
      </c>
      <c r="D2813">
        <v>18.8629156492714</v>
      </c>
      <c r="E2813">
        <v>3.0606817263081201</v>
      </c>
      <c r="F2813">
        <v>0.3314831859281</v>
      </c>
      <c r="G2813">
        <v>0.95646792314784901</v>
      </c>
      <c r="H2813">
        <v>10.8797546012269</v>
      </c>
      <c r="I2813">
        <v>2.6377726750860999</v>
      </c>
    </row>
    <row r="2814" spans="1:9" x14ac:dyDescent="0.25">
      <c r="A2814">
        <v>2812</v>
      </c>
      <c r="B2814">
        <v>48.582015810276602</v>
      </c>
      <c r="C2814">
        <v>176.67574257425699</v>
      </c>
      <c r="D2814">
        <v>14.335898191748401</v>
      </c>
      <c r="E2814">
        <v>3.99356789768466</v>
      </c>
      <c r="F2814">
        <v>0.31424324743126802</v>
      </c>
      <c r="G2814">
        <v>0.95216824432991898</v>
      </c>
      <c r="H2814">
        <v>10.2415966386554</v>
      </c>
      <c r="I2814">
        <v>3.1153846153846101</v>
      </c>
    </row>
    <row r="2815" spans="1:9" x14ac:dyDescent="0.25">
      <c r="A2815">
        <v>2813</v>
      </c>
      <c r="B2815">
        <v>45.267056530214397</v>
      </c>
      <c r="C2815">
        <v>166.721547698465</v>
      </c>
      <c r="D2815">
        <v>16.588202039146399</v>
      </c>
      <c r="E2815">
        <v>5.8403243858694296</v>
      </c>
      <c r="F2815">
        <v>0.25448465683190002</v>
      </c>
      <c r="G2815">
        <v>0.92499898050364804</v>
      </c>
      <c r="H2815">
        <v>13.159066808059301</v>
      </c>
      <c r="I2815">
        <v>3.1220930232558102</v>
      </c>
    </row>
    <row r="2816" spans="1:9" x14ac:dyDescent="0.25">
      <c r="A2816">
        <v>2814</v>
      </c>
      <c r="B2816">
        <v>56.2849794238683</v>
      </c>
      <c r="C2816">
        <v>180.67093596059101</v>
      </c>
      <c r="D2816">
        <v>20.089833247110199</v>
      </c>
      <c r="E2816">
        <v>6.5088616574911704</v>
      </c>
      <c r="F2816">
        <v>0.31352061905435002</v>
      </c>
      <c r="G2816">
        <v>0.93360521730604595</v>
      </c>
      <c r="H2816">
        <v>10.285308056871999</v>
      </c>
      <c r="I2816">
        <v>3.1043634727845202</v>
      </c>
    </row>
    <row r="2817" spans="1:9" x14ac:dyDescent="0.25">
      <c r="A2817">
        <v>2815</v>
      </c>
      <c r="B2817">
        <v>47.861233480176203</v>
      </c>
      <c r="C2817">
        <v>173.46559999999999</v>
      </c>
      <c r="D2817">
        <v>15.5070154444349</v>
      </c>
      <c r="E2817">
        <v>3.6515225098580402</v>
      </c>
      <c r="F2817">
        <v>0.27279124056426601</v>
      </c>
      <c r="G2817">
        <v>0.95478355349180599</v>
      </c>
      <c r="H2817">
        <v>11.4186893203883</v>
      </c>
      <c r="I2817">
        <v>2.7976346911957899</v>
      </c>
    </row>
    <row r="2818" spans="1:9" x14ac:dyDescent="0.25">
      <c r="A2818">
        <v>2816</v>
      </c>
      <c r="B2818">
        <v>60.919084208875603</v>
      </c>
      <c r="C2818">
        <v>180.906810860561</v>
      </c>
      <c r="D2818">
        <v>17.220995494352</v>
      </c>
      <c r="E2818">
        <v>8.3622986796770604</v>
      </c>
      <c r="F2818">
        <v>0.34315416460505399</v>
      </c>
      <c r="G2818">
        <v>0.906516008027202</v>
      </c>
      <c r="H2818">
        <v>9.1111111111111107</v>
      </c>
      <c r="I2818">
        <v>5.3526740665993904</v>
      </c>
    </row>
    <row r="2819" spans="1:9" x14ac:dyDescent="0.25">
      <c r="A2819">
        <v>2817</v>
      </c>
      <c r="B2819">
        <v>100.79681647939999</v>
      </c>
      <c r="C2819">
        <v>153.10617626648099</v>
      </c>
      <c r="D2819">
        <v>21.167446146903199</v>
      </c>
      <c r="E2819">
        <v>24.650319988284</v>
      </c>
      <c r="F2819">
        <v>0.61459684382597901</v>
      </c>
      <c r="G2819">
        <v>0.74360374171352395</v>
      </c>
      <c r="H2819">
        <v>13.5903361344537</v>
      </c>
      <c r="I2819">
        <v>13.833084947839</v>
      </c>
    </row>
    <row r="2820" spans="1:9" x14ac:dyDescent="0.25">
      <c r="A2820">
        <v>2818</v>
      </c>
      <c r="B2820">
        <v>65.385579937304001</v>
      </c>
      <c r="C2820">
        <v>168.114130434782</v>
      </c>
      <c r="D2820">
        <v>12.494362921653901</v>
      </c>
      <c r="E2820">
        <v>15.361902915992401</v>
      </c>
      <c r="F2820">
        <v>0.391902950844289</v>
      </c>
      <c r="G2820">
        <v>0.85897581216320895</v>
      </c>
      <c r="H2820">
        <v>10.5339638865004</v>
      </c>
      <c r="I2820">
        <v>10.9697923222152</v>
      </c>
    </row>
    <row r="2821" spans="1:9" x14ac:dyDescent="0.25">
      <c r="A2821">
        <v>2819</v>
      </c>
      <c r="B2821">
        <v>83.338299737072703</v>
      </c>
      <c r="C2821">
        <v>154.59512241592799</v>
      </c>
      <c r="D2821">
        <v>11.539061541203001</v>
      </c>
      <c r="E2821">
        <v>9.1895313768723508</v>
      </c>
      <c r="F2821">
        <v>0.42689848920805701</v>
      </c>
      <c r="G2821">
        <v>0.84859608071120296</v>
      </c>
      <c r="H2821">
        <v>15.6428571428571</v>
      </c>
      <c r="I2821">
        <v>7.5255508673230196</v>
      </c>
    </row>
    <row r="2822" spans="1:9" x14ac:dyDescent="0.25">
      <c r="A2822">
        <v>2820</v>
      </c>
      <c r="B2822">
        <v>81.301606186793506</v>
      </c>
      <c r="C2822">
        <v>192.72012779552699</v>
      </c>
      <c r="D2822">
        <v>12.734746055066299</v>
      </c>
      <c r="E2822">
        <v>4.0180038894000303</v>
      </c>
      <c r="F2822">
        <v>0.48829597153149901</v>
      </c>
      <c r="G2822">
        <v>0.96061304274579595</v>
      </c>
      <c r="H2822">
        <v>10.732786885245901</v>
      </c>
      <c r="I2822">
        <v>2.67674418604651</v>
      </c>
    </row>
    <row r="2823" spans="1:9" x14ac:dyDescent="0.25">
      <c r="A2823">
        <v>2821</v>
      </c>
      <c r="B2823">
        <v>88.406516443361696</v>
      </c>
      <c r="C2823">
        <v>189.32868149440301</v>
      </c>
      <c r="D2823">
        <v>14.7342919986959</v>
      </c>
      <c r="E2823">
        <v>7.8113928889975801</v>
      </c>
      <c r="F2823">
        <v>0.453391116778458</v>
      </c>
      <c r="G2823">
        <v>0.94712883650366897</v>
      </c>
      <c r="H2823">
        <v>15.6082191780821</v>
      </c>
      <c r="I2823">
        <v>3.75746516257465</v>
      </c>
    </row>
    <row r="2824" spans="1:9" x14ac:dyDescent="0.25">
      <c r="A2824">
        <v>2822</v>
      </c>
      <c r="B2824">
        <v>58.012645249487299</v>
      </c>
      <c r="C2824">
        <v>165.10092264017001</v>
      </c>
      <c r="D2824">
        <v>10.8731977494175</v>
      </c>
      <c r="E2824">
        <v>5.6871506584742697</v>
      </c>
      <c r="F2824">
        <v>0.33063445942164699</v>
      </c>
      <c r="G2824">
        <v>0.92433674910891706</v>
      </c>
      <c r="H2824">
        <v>10.0571748878923</v>
      </c>
      <c r="I2824">
        <v>4.3733947974975296</v>
      </c>
    </row>
    <row r="2825" spans="1:9" x14ac:dyDescent="0.25">
      <c r="A2825">
        <v>2823</v>
      </c>
      <c r="B2825">
        <v>78.717510259917901</v>
      </c>
      <c r="C2825">
        <v>160.90568898108901</v>
      </c>
      <c r="D2825">
        <v>14.937084922309801</v>
      </c>
      <c r="E2825">
        <v>7.7482249307545903</v>
      </c>
      <c r="F2825">
        <v>0.39409461475819402</v>
      </c>
      <c r="G2825">
        <v>0.93285382176851295</v>
      </c>
      <c r="H2825">
        <v>9.4607508532423203</v>
      </c>
      <c r="I2825">
        <v>3.9184881602914299</v>
      </c>
    </row>
    <row r="2826" spans="1:9" x14ac:dyDescent="0.25">
      <c r="A2826">
        <v>2824</v>
      </c>
      <c r="B2826">
        <v>80.856036324786302</v>
      </c>
      <c r="C2826">
        <v>178.44959503704899</v>
      </c>
      <c r="D2826">
        <v>13.2662515596201</v>
      </c>
      <c r="E2826">
        <v>8.9566709937387099</v>
      </c>
      <c r="F2826">
        <v>0.434763354028884</v>
      </c>
      <c r="G2826">
        <v>0.93386418481948996</v>
      </c>
      <c r="H2826">
        <v>7.4818276220145297</v>
      </c>
      <c r="I2826">
        <v>3.4181486548107598</v>
      </c>
    </row>
    <row r="2827" spans="1:9" x14ac:dyDescent="0.25">
      <c r="A2827">
        <v>2825</v>
      </c>
      <c r="B2827">
        <v>86.687262079062904</v>
      </c>
      <c r="C2827">
        <v>194.63981762917899</v>
      </c>
      <c r="D2827">
        <v>12.5883814974895</v>
      </c>
      <c r="E2827">
        <v>10.438144876227501</v>
      </c>
      <c r="F2827">
        <v>0.44261352549306598</v>
      </c>
      <c r="G2827">
        <v>0.90048633276045598</v>
      </c>
      <c r="H2827">
        <v>12.0192893401015</v>
      </c>
      <c r="I2827">
        <v>6.2627931769722798</v>
      </c>
    </row>
    <row r="2828" spans="1:9" x14ac:dyDescent="0.25">
      <c r="A2828">
        <v>2826</v>
      </c>
      <c r="B2828">
        <v>46.4779756326148</v>
      </c>
      <c r="C2828">
        <v>189.15653495440699</v>
      </c>
      <c r="D2828">
        <v>13.766594283853401</v>
      </c>
      <c r="E2828">
        <v>3.9407228017390299</v>
      </c>
      <c r="F2828">
        <v>0.27150688684259999</v>
      </c>
      <c r="G2828">
        <v>0.95014136924639603</v>
      </c>
      <c r="H2828">
        <v>14.503191489361701</v>
      </c>
      <c r="I2828">
        <v>2.6393989983305501</v>
      </c>
    </row>
    <row r="2829" spans="1:9" x14ac:dyDescent="0.25">
      <c r="A2829">
        <v>2827</v>
      </c>
      <c r="B2829">
        <v>37.786666666666598</v>
      </c>
      <c r="C2829">
        <v>183.065296251511</v>
      </c>
      <c r="D2829">
        <v>9.9365770845752497</v>
      </c>
      <c r="E2829">
        <v>3.47101907236876</v>
      </c>
      <c r="F2829">
        <v>0.21545324491430101</v>
      </c>
      <c r="G2829">
        <v>0.96027445968306402</v>
      </c>
      <c r="H2829">
        <v>17.854199683042701</v>
      </c>
      <c r="I2829">
        <v>2.7864047396320499</v>
      </c>
    </row>
    <row r="2830" spans="1:9" x14ac:dyDescent="0.25">
      <c r="A2830">
        <v>2828</v>
      </c>
      <c r="B2830">
        <v>44.100030684258897</v>
      </c>
      <c r="C2830">
        <v>170.802921798911</v>
      </c>
      <c r="D2830">
        <v>17.2638086376259</v>
      </c>
      <c r="E2830">
        <v>8.2124890081078998</v>
      </c>
      <c r="F2830">
        <v>0.27980807240252897</v>
      </c>
      <c r="G2830">
        <v>0.90984547399556903</v>
      </c>
      <c r="H2830">
        <v>12.5132275132275</v>
      </c>
      <c r="I2830">
        <v>3.9026494146642001</v>
      </c>
    </row>
    <row r="2831" spans="1:9" x14ac:dyDescent="0.25">
      <c r="A2831">
        <v>2829</v>
      </c>
      <c r="B2831">
        <v>47.631075697211102</v>
      </c>
      <c r="C2831">
        <v>156.07149781870999</v>
      </c>
      <c r="D2831">
        <v>16.811750176456801</v>
      </c>
      <c r="E2831">
        <v>4.4450626218247802</v>
      </c>
      <c r="F2831">
        <v>0.30376943495315101</v>
      </c>
      <c r="G2831">
        <v>0.93687610712081204</v>
      </c>
      <c r="H2831">
        <v>13.349282296650699</v>
      </c>
      <c r="I2831">
        <v>3.58414147176269</v>
      </c>
    </row>
    <row r="2832" spans="1:9" x14ac:dyDescent="0.25">
      <c r="A2832">
        <v>2830</v>
      </c>
      <c r="B2832">
        <v>35.067831149927201</v>
      </c>
      <c r="C2832">
        <v>181.096139705882</v>
      </c>
      <c r="D2832">
        <v>10.956672580864501</v>
      </c>
      <c r="E2832">
        <v>4.67515961771044</v>
      </c>
      <c r="F2832">
        <v>0.22457093727131799</v>
      </c>
      <c r="G2832">
        <v>0.94543581529661003</v>
      </c>
      <c r="H2832">
        <v>14.6079836233367</v>
      </c>
      <c r="I2832">
        <v>3.0461763987295298</v>
      </c>
    </row>
    <row r="2833" spans="1:9" x14ac:dyDescent="0.25">
      <c r="A2833">
        <v>2831</v>
      </c>
      <c r="B2833">
        <v>45.152575794922299</v>
      </c>
      <c r="C2833">
        <v>120.476669059583</v>
      </c>
      <c r="D2833">
        <v>15.9680059369324</v>
      </c>
      <c r="E2833">
        <v>8.4482926119863606</v>
      </c>
      <c r="F2833">
        <v>0.29951728954278301</v>
      </c>
      <c r="G2833">
        <v>0.89890335116811504</v>
      </c>
      <c r="H2833">
        <v>14.5596026490066</v>
      </c>
      <c r="I2833">
        <v>3.9043062200956902</v>
      </c>
    </row>
    <row r="2834" spans="1:9" x14ac:dyDescent="0.25">
      <c r="A2834">
        <v>2832</v>
      </c>
      <c r="B2834">
        <v>59.099085365853597</v>
      </c>
      <c r="C2834">
        <v>197.46794175179301</v>
      </c>
      <c r="D2834">
        <v>20.127082005540501</v>
      </c>
      <c r="E2834">
        <v>6.8486846868966298</v>
      </c>
      <c r="F2834">
        <v>0.35978169722942199</v>
      </c>
      <c r="G2834">
        <v>0.94070177440059699</v>
      </c>
      <c r="H2834">
        <v>15.9714285714285</v>
      </c>
      <c r="I2834">
        <v>3.6701337295690899</v>
      </c>
    </row>
    <row r="2835" spans="1:9" x14ac:dyDescent="0.25">
      <c r="A2835">
        <v>2833</v>
      </c>
      <c r="B2835">
        <v>68.507241910631706</v>
      </c>
      <c r="C2835">
        <v>194.196281621456</v>
      </c>
      <c r="D2835">
        <v>13.8921343189898</v>
      </c>
      <c r="E2835">
        <v>4.2102469532595297</v>
      </c>
      <c r="F2835">
        <v>0.36413398563344601</v>
      </c>
      <c r="G2835">
        <v>0.93709529024787297</v>
      </c>
      <c r="H2835">
        <v>14.732258064516101</v>
      </c>
      <c r="I2835">
        <v>2.86385426653883</v>
      </c>
    </row>
    <row r="2836" spans="1:9" x14ac:dyDescent="0.25">
      <c r="A2836">
        <v>2834</v>
      </c>
      <c r="B2836">
        <v>95.151619047618993</v>
      </c>
      <c r="C2836">
        <v>162.36274965164799</v>
      </c>
      <c r="D2836">
        <v>14.8985605647825</v>
      </c>
      <c r="E2836">
        <v>10.112274793366</v>
      </c>
      <c r="F2836">
        <v>0.464706249895602</v>
      </c>
      <c r="G2836">
        <v>0.89148608967209497</v>
      </c>
      <c r="H2836">
        <v>13.076560659599499</v>
      </c>
      <c r="I2836">
        <v>3.7079276773296201</v>
      </c>
    </row>
    <row r="2837" spans="1:9" x14ac:dyDescent="0.25">
      <c r="A2837">
        <v>2835</v>
      </c>
      <c r="B2837">
        <v>61.3531194746148</v>
      </c>
      <c r="C2837">
        <v>213.82777631924299</v>
      </c>
      <c r="D2837">
        <v>13.4045448797718</v>
      </c>
      <c r="E2837">
        <v>3.06283291450494</v>
      </c>
      <c r="F2837">
        <v>0.330620215839663</v>
      </c>
      <c r="G2837">
        <v>0.97447260056645701</v>
      </c>
      <c r="H2837">
        <v>10.9515539305301</v>
      </c>
      <c r="I2837">
        <v>2.2102466793168798</v>
      </c>
    </row>
    <row r="2838" spans="1:9" x14ac:dyDescent="0.25">
      <c r="A2838">
        <v>2836</v>
      </c>
      <c r="B2838">
        <v>62.724394339169997</v>
      </c>
      <c r="C2838">
        <v>184.40829302004099</v>
      </c>
      <c r="D2838">
        <v>12.054886959867501</v>
      </c>
      <c r="E2838">
        <v>4.0702182024373403</v>
      </c>
      <c r="F2838">
        <v>0.37366077124466901</v>
      </c>
      <c r="G2838">
        <v>0.95671589478450503</v>
      </c>
      <c r="H2838">
        <v>11.799837925445701</v>
      </c>
      <c r="I2838">
        <v>3.7816127061698199</v>
      </c>
    </row>
    <row r="2839" spans="1:9" x14ac:dyDescent="0.25">
      <c r="A2839">
        <v>2837</v>
      </c>
      <c r="B2839">
        <v>59.217432646592698</v>
      </c>
      <c r="C2839">
        <v>200.99532346063901</v>
      </c>
      <c r="D2839">
        <v>11.780679894016</v>
      </c>
      <c r="E2839">
        <v>9.9840339654105303</v>
      </c>
      <c r="F2839">
        <v>0.34119985003631498</v>
      </c>
      <c r="G2839">
        <v>0.93398764721008798</v>
      </c>
      <c r="H2839">
        <v>9.4895348837209301</v>
      </c>
      <c r="I2839">
        <v>5.2705943691345096</v>
      </c>
    </row>
    <row r="2840" spans="1:9" x14ac:dyDescent="0.25">
      <c r="A2840">
        <v>2838</v>
      </c>
      <c r="B2840">
        <v>101.865716429107</v>
      </c>
      <c r="C2840">
        <v>133.702537340291</v>
      </c>
      <c r="D2840">
        <v>14.037823462079</v>
      </c>
      <c r="E2840">
        <v>8.5958095660202698</v>
      </c>
      <c r="F2840">
        <v>0.51590497136256597</v>
      </c>
      <c r="G2840">
        <v>0.87899472870529005</v>
      </c>
      <c r="H2840">
        <v>9.3647540983606508</v>
      </c>
      <c r="I2840">
        <v>3.9227974568574</v>
      </c>
    </row>
    <row r="2841" spans="1:9" x14ac:dyDescent="0.25">
      <c r="A2841">
        <v>2839</v>
      </c>
      <c r="B2841">
        <v>54.440802542709498</v>
      </c>
      <c r="C2841">
        <v>194.469559748427</v>
      </c>
      <c r="D2841">
        <v>12.2282040710353</v>
      </c>
      <c r="E2841">
        <v>2.8723827782951301</v>
      </c>
      <c r="F2841">
        <v>0.33968973430841898</v>
      </c>
      <c r="G2841">
        <v>0.96751099481002101</v>
      </c>
      <c r="H2841">
        <v>7.5941583397386596</v>
      </c>
      <c r="I2841">
        <v>2.4324514991181601</v>
      </c>
    </row>
    <row r="2842" spans="1:9" x14ac:dyDescent="0.25">
      <c r="A2842">
        <v>2840</v>
      </c>
      <c r="B2842">
        <v>51.566941708810198</v>
      </c>
      <c r="C2842">
        <v>183.665795819935</v>
      </c>
      <c r="D2842">
        <v>11.2014535512567</v>
      </c>
      <c r="E2842">
        <v>4.4912208586033904</v>
      </c>
      <c r="F2842">
        <v>0.32144146038667198</v>
      </c>
      <c r="G2842">
        <v>0.94490935687592004</v>
      </c>
      <c r="H2842">
        <v>10.7299903567984</v>
      </c>
      <c r="I2842">
        <v>3.0921757770632299</v>
      </c>
    </row>
    <row r="2843" spans="1:9" x14ac:dyDescent="0.25">
      <c r="A2843">
        <v>2841</v>
      </c>
      <c r="B2843">
        <v>55.767448595424199</v>
      </c>
      <c r="C2843">
        <v>175.36361031518601</v>
      </c>
      <c r="D2843">
        <v>14.510611685861599</v>
      </c>
      <c r="E2843">
        <v>5.4247543224058399</v>
      </c>
      <c r="F2843">
        <v>0.34404279721800701</v>
      </c>
      <c r="G2843">
        <v>0.92143962697575799</v>
      </c>
      <c r="H2843">
        <v>11.323647294589099</v>
      </c>
      <c r="I2843">
        <v>3.7021276595744599</v>
      </c>
    </row>
    <row r="2844" spans="1:9" x14ac:dyDescent="0.25">
      <c r="A2844">
        <v>2842</v>
      </c>
      <c r="B2844">
        <v>51.630144307856703</v>
      </c>
      <c r="C2844">
        <v>167.14798125450599</v>
      </c>
      <c r="D2844">
        <v>9.6657129798250008</v>
      </c>
      <c r="E2844">
        <v>2.8667067901767398</v>
      </c>
      <c r="F2844">
        <v>0.298377148223128</v>
      </c>
      <c r="G2844">
        <v>0.96675164931641799</v>
      </c>
      <c r="H2844">
        <v>14.9569120287253</v>
      </c>
      <c r="I2844">
        <v>2.5578703703703698</v>
      </c>
    </row>
    <row r="2845" spans="1:9" x14ac:dyDescent="0.25">
      <c r="A2845">
        <v>2843</v>
      </c>
      <c r="B2845">
        <v>88.777378384854998</v>
      </c>
      <c r="C2845">
        <v>209.79701897018899</v>
      </c>
      <c r="D2845">
        <v>14.581305507047199</v>
      </c>
      <c r="E2845">
        <v>3.4790105128745399</v>
      </c>
      <c r="F2845">
        <v>0.46640972323415097</v>
      </c>
      <c r="G2845">
        <v>0.96186208756695402</v>
      </c>
      <c r="H2845">
        <v>7.1131907308377897</v>
      </c>
      <c r="I2845">
        <v>2.7480971366437101</v>
      </c>
    </row>
    <row r="2846" spans="1:9" x14ac:dyDescent="0.25">
      <c r="A2846">
        <v>2844</v>
      </c>
      <c r="B2846">
        <v>70.199549887471804</v>
      </c>
      <c r="C2846">
        <v>174.98277040886001</v>
      </c>
      <c r="D2846">
        <v>13.8202456416247</v>
      </c>
      <c r="E2846">
        <v>6.1364652089539602</v>
      </c>
      <c r="F2846">
        <v>0.36660557501949798</v>
      </c>
      <c r="G2846">
        <v>0.92997674476200198</v>
      </c>
      <c r="H2846">
        <v>8.1680327868852398</v>
      </c>
      <c r="I2846">
        <v>2.9013761467889898</v>
      </c>
    </row>
    <row r="2847" spans="1:9" x14ac:dyDescent="0.25">
      <c r="A2847">
        <v>2845</v>
      </c>
      <c r="B2847">
        <v>73.477152698048201</v>
      </c>
      <c r="C2847">
        <v>170.66156325543901</v>
      </c>
      <c r="D2847">
        <v>13.991456116019</v>
      </c>
      <c r="E2847">
        <v>5.05467207950025</v>
      </c>
      <c r="F2847">
        <v>0.41000752087993297</v>
      </c>
      <c r="G2847">
        <v>0.93011824797056897</v>
      </c>
      <c r="H2847">
        <v>8.3462157809983903</v>
      </c>
      <c r="I2847">
        <v>3.9068100358422901</v>
      </c>
    </row>
    <row r="2848" spans="1:9" x14ac:dyDescent="0.25">
      <c r="A2848">
        <v>2846</v>
      </c>
      <c r="B2848">
        <v>83.310151430173804</v>
      </c>
      <c r="C2848">
        <v>177.74011899702501</v>
      </c>
      <c r="D2848">
        <v>14.7913225508662</v>
      </c>
      <c r="E2848">
        <v>10.510343048305501</v>
      </c>
      <c r="F2848">
        <v>0.445476377159579</v>
      </c>
      <c r="G2848">
        <v>0.88946536361900397</v>
      </c>
      <c r="H2848">
        <v>7.8802281368821196</v>
      </c>
      <c r="I2848">
        <v>6.0893617021276496</v>
      </c>
    </row>
    <row r="2849" spans="1:9" x14ac:dyDescent="0.25">
      <c r="A2849">
        <v>2847</v>
      </c>
      <c r="B2849">
        <v>77.367352537722894</v>
      </c>
      <c r="C2849">
        <v>157.14223813112201</v>
      </c>
      <c r="D2849">
        <v>14.024269723456699</v>
      </c>
      <c r="E2849">
        <v>15.306745575073601</v>
      </c>
      <c r="F2849">
        <v>0.48292436244421399</v>
      </c>
      <c r="G2849">
        <v>0.85393996471335099</v>
      </c>
      <c r="H2849">
        <v>8.3721565059144591</v>
      </c>
      <c r="I2849">
        <v>6.4902597402597397</v>
      </c>
    </row>
    <row r="2850" spans="1:9" x14ac:dyDescent="0.25">
      <c r="A2850">
        <v>2848</v>
      </c>
      <c r="B2850">
        <v>74.786453839516795</v>
      </c>
      <c r="C2850">
        <v>151.58276643990899</v>
      </c>
      <c r="D2850">
        <v>18.8704234050767</v>
      </c>
      <c r="E2850">
        <v>8.7612658098128993</v>
      </c>
      <c r="F2850">
        <v>0.46082709376687803</v>
      </c>
      <c r="G2850">
        <v>0.93370512692514895</v>
      </c>
      <c r="H2850">
        <v>16.260025873221199</v>
      </c>
      <c r="I2850">
        <v>2.9830845771144201</v>
      </c>
    </row>
    <row r="2851" spans="1:9" x14ac:dyDescent="0.25">
      <c r="A2851">
        <v>2849</v>
      </c>
      <c r="B2851">
        <v>77.8687401159725</v>
      </c>
      <c r="C2851">
        <v>190.91646663466099</v>
      </c>
      <c r="D2851">
        <v>16.644287992189199</v>
      </c>
      <c r="E2851">
        <v>3.6546464020173999</v>
      </c>
      <c r="F2851">
        <v>0.48369595087985001</v>
      </c>
      <c r="G2851">
        <v>0.96161139541392104</v>
      </c>
      <c r="H2851">
        <v>15.5676077265973</v>
      </c>
      <c r="I2851">
        <v>2.5630561521939201</v>
      </c>
    </row>
    <row r="2852" spans="1:9" x14ac:dyDescent="0.25">
      <c r="A2852">
        <v>2850</v>
      </c>
      <c r="B2852">
        <v>59.7735908803039</v>
      </c>
      <c r="C2852">
        <v>186.70320013264799</v>
      </c>
      <c r="D2852">
        <v>13.096382580465701</v>
      </c>
      <c r="E2852">
        <v>3.7041281187059001</v>
      </c>
      <c r="F2852">
        <v>0.379046438416965</v>
      </c>
      <c r="G2852">
        <v>0.95703247019045901</v>
      </c>
      <c r="H2852">
        <v>12.813294232649</v>
      </c>
      <c r="I2852">
        <v>2.6467951591214698</v>
      </c>
    </row>
    <row r="2853" spans="1:9" x14ac:dyDescent="0.25">
      <c r="A2853">
        <v>2851</v>
      </c>
      <c r="B2853">
        <v>67.665260736196302</v>
      </c>
      <c r="C2853">
        <v>188.44773768613899</v>
      </c>
      <c r="D2853">
        <v>15.2661055031278</v>
      </c>
      <c r="E2853">
        <v>3.8432734609550798</v>
      </c>
      <c r="F2853">
        <v>0.43785700774070802</v>
      </c>
      <c r="G2853">
        <v>0.95141840167670799</v>
      </c>
      <c r="H2853">
        <v>15.5374301675977</v>
      </c>
      <c r="I2853">
        <v>2.6767718148299799</v>
      </c>
    </row>
    <row r="2854" spans="1:9" x14ac:dyDescent="0.25">
      <c r="A2854">
        <v>2852</v>
      </c>
      <c r="B2854">
        <v>72.870073891625594</v>
      </c>
      <c r="C2854">
        <v>175.84649752672701</v>
      </c>
      <c r="D2854">
        <v>16.736504481538201</v>
      </c>
      <c r="E2854">
        <v>3.7509496828577098</v>
      </c>
      <c r="F2854">
        <v>0.46196668499745502</v>
      </c>
      <c r="G2854">
        <v>0.93599439252670102</v>
      </c>
      <c r="H2854">
        <v>14.935897435897401</v>
      </c>
      <c r="I2854">
        <v>2.69644670050761</v>
      </c>
    </row>
    <row r="2855" spans="1:9" x14ac:dyDescent="0.25">
      <c r="A2855">
        <v>2853</v>
      </c>
      <c r="B2855">
        <v>99.416149068322895</v>
      </c>
      <c r="C2855">
        <v>141.623690205011</v>
      </c>
      <c r="D2855">
        <v>12.163563860622499</v>
      </c>
      <c r="E2855">
        <v>17.558378619078301</v>
      </c>
      <c r="F2855">
        <v>0.57804449888811404</v>
      </c>
      <c r="G2855">
        <v>0.77808203736895498</v>
      </c>
      <c r="H2855">
        <v>7.3044025157232699</v>
      </c>
      <c r="I2855">
        <v>9.5436590436590407</v>
      </c>
    </row>
    <row r="2856" spans="1:9" x14ac:dyDescent="0.25">
      <c r="A2856">
        <v>2854</v>
      </c>
      <c r="B2856">
        <v>57.396234973916897</v>
      </c>
      <c r="C2856">
        <v>156.71935201401001</v>
      </c>
      <c r="D2856">
        <v>12.762488069490001</v>
      </c>
      <c r="E2856">
        <v>10.4722781541426</v>
      </c>
      <c r="F2856">
        <v>0.36524111290120198</v>
      </c>
      <c r="G2856">
        <v>0.89911074050012296</v>
      </c>
      <c r="H2856">
        <v>9.75441547518923</v>
      </c>
      <c r="I2856">
        <v>4.86772777167947</v>
      </c>
    </row>
    <row r="2857" spans="1:9" x14ac:dyDescent="0.25">
      <c r="A2857">
        <v>2855</v>
      </c>
      <c r="B2857">
        <v>76.572776598254293</v>
      </c>
      <c r="C2857">
        <v>161.52819472616599</v>
      </c>
      <c r="D2857">
        <v>13.670776818122199</v>
      </c>
      <c r="E2857">
        <v>5.4096409492131903</v>
      </c>
      <c r="F2857">
        <v>0.44532748128711802</v>
      </c>
      <c r="G2857">
        <v>0.92843686353990496</v>
      </c>
      <c r="H2857">
        <v>9.2381756756756701</v>
      </c>
      <c r="I2857">
        <v>3.4570222563315398</v>
      </c>
    </row>
    <row r="2858" spans="1:9" x14ac:dyDescent="0.25">
      <c r="A2858">
        <v>2856</v>
      </c>
      <c r="B2858">
        <v>86.177770555736103</v>
      </c>
      <c r="C2858">
        <v>135.84989278055701</v>
      </c>
      <c r="D2858">
        <v>12.0391485708913</v>
      </c>
      <c r="E2858">
        <v>6.9204168082247399</v>
      </c>
      <c r="F2858">
        <v>0.48911810229945502</v>
      </c>
      <c r="G2858">
        <v>0.88309241716107001</v>
      </c>
      <c r="H2858">
        <v>7.3740601503759402</v>
      </c>
      <c r="I2858">
        <v>4.4666666666666597</v>
      </c>
    </row>
    <row r="2859" spans="1:9" x14ac:dyDescent="0.25">
      <c r="A2859">
        <v>2857</v>
      </c>
      <c r="B2859">
        <v>84.847541294854693</v>
      </c>
      <c r="C2859">
        <v>205.99149507609599</v>
      </c>
      <c r="D2859">
        <v>12.2172177387727</v>
      </c>
      <c r="E2859">
        <v>3.3993942273590001</v>
      </c>
      <c r="F2859">
        <v>0.46411844060329699</v>
      </c>
      <c r="G2859">
        <v>0.957383931154832</v>
      </c>
      <c r="H2859">
        <v>9.2375838926174492</v>
      </c>
      <c r="I2859">
        <v>2.4094881398252102</v>
      </c>
    </row>
    <row r="2860" spans="1:9" x14ac:dyDescent="0.25">
      <c r="A2860">
        <v>2858</v>
      </c>
      <c r="B2860">
        <v>87.065184545650695</v>
      </c>
      <c r="C2860">
        <v>172.85174050632901</v>
      </c>
      <c r="D2860">
        <v>9.4662465597456897</v>
      </c>
      <c r="E2860">
        <v>9.5194843565014402</v>
      </c>
      <c r="F2860">
        <v>0.44211692065394598</v>
      </c>
      <c r="G2860">
        <v>0.89306399834185102</v>
      </c>
      <c r="H2860">
        <v>7.5428096425602602</v>
      </c>
      <c r="I2860">
        <v>5.2927012791572601</v>
      </c>
    </row>
    <row r="2861" spans="1:9" x14ac:dyDescent="0.25">
      <c r="A2861">
        <v>2859</v>
      </c>
      <c r="B2861">
        <v>69.449716565190002</v>
      </c>
      <c r="C2861">
        <v>187.72703266157001</v>
      </c>
      <c r="D2861">
        <v>10.895228593895499</v>
      </c>
      <c r="E2861">
        <v>3.7887564935638798</v>
      </c>
      <c r="F2861">
        <v>0.38298981457151099</v>
      </c>
      <c r="G2861">
        <v>0.95809084632581598</v>
      </c>
      <c r="H2861">
        <v>8.7522195318805398</v>
      </c>
      <c r="I2861">
        <v>2.62796027501909</v>
      </c>
    </row>
    <row r="2862" spans="1:9" x14ac:dyDescent="0.25">
      <c r="A2862">
        <v>2860</v>
      </c>
      <c r="B2862">
        <v>58.205357142857103</v>
      </c>
      <c r="C2862">
        <v>188.16428275290201</v>
      </c>
      <c r="D2862">
        <v>15.9022970560282</v>
      </c>
      <c r="E2862">
        <v>4.3599048021220002</v>
      </c>
      <c r="F2862">
        <v>0.31571733460054202</v>
      </c>
      <c r="G2862">
        <v>0.94943512984725897</v>
      </c>
      <c r="H2862">
        <v>21.301737756714001</v>
      </c>
      <c r="I2862">
        <v>2.8733493397358898</v>
      </c>
    </row>
    <row r="2863" spans="1:9" x14ac:dyDescent="0.25">
      <c r="A2863">
        <v>2861</v>
      </c>
      <c r="B2863">
        <v>86.668564920273298</v>
      </c>
      <c r="C2863">
        <v>188.582917912927</v>
      </c>
      <c r="D2863">
        <v>25.1995578022769</v>
      </c>
      <c r="E2863">
        <v>17.4251431505966</v>
      </c>
      <c r="F2863">
        <v>0.48657675182084598</v>
      </c>
      <c r="G2863">
        <v>0.89024070441870995</v>
      </c>
      <c r="H2863">
        <v>18.733846153846098</v>
      </c>
      <c r="I2863">
        <v>8.4390420899854792</v>
      </c>
    </row>
    <row r="2864" spans="1:9" x14ac:dyDescent="0.25">
      <c r="A2864">
        <v>2862</v>
      </c>
      <c r="B2864">
        <v>53.937379576107901</v>
      </c>
      <c r="C2864">
        <v>207.29188355504101</v>
      </c>
      <c r="D2864">
        <v>15.755291788399701</v>
      </c>
      <c r="E2864">
        <v>7.0574235636246101</v>
      </c>
      <c r="F2864">
        <v>0.31009097779725697</v>
      </c>
      <c r="G2864">
        <v>0.95478396689092104</v>
      </c>
      <c r="H2864">
        <v>20.886269070735</v>
      </c>
      <c r="I2864">
        <v>3.4358365019011399</v>
      </c>
    </row>
    <row r="2865" spans="1:9" x14ac:dyDescent="0.25">
      <c r="A2865">
        <v>2863</v>
      </c>
      <c r="B2865">
        <v>48.2607518796992</v>
      </c>
      <c r="C2865">
        <v>145.80867657811299</v>
      </c>
      <c r="D2865">
        <v>14.7686818418046</v>
      </c>
      <c r="E2865">
        <v>16.051607690815999</v>
      </c>
      <c r="F2865">
        <v>0.28780889322710301</v>
      </c>
      <c r="G2865">
        <v>0.86472105080211004</v>
      </c>
      <c r="H2865">
        <v>15.985431841831399</v>
      </c>
      <c r="I2865">
        <v>6.7646137787056304</v>
      </c>
    </row>
    <row r="2866" spans="1:9" x14ac:dyDescent="0.25">
      <c r="A2866">
        <v>2864</v>
      </c>
      <c r="B2866">
        <v>50.110813704496699</v>
      </c>
      <c r="C2866">
        <v>170.265776293823</v>
      </c>
      <c r="D2866">
        <v>17.9611176160846</v>
      </c>
      <c r="E2866">
        <v>5.12209662277672</v>
      </c>
      <c r="F2866">
        <v>0.29949877306824102</v>
      </c>
      <c r="G2866">
        <v>0.95095306786992995</v>
      </c>
      <c r="H2866">
        <v>22.1762048192771</v>
      </c>
      <c r="I2866">
        <v>3.1661695781849102</v>
      </c>
    </row>
    <row r="2867" spans="1:9" x14ac:dyDescent="0.25">
      <c r="A2867">
        <v>2865</v>
      </c>
      <c r="B2867">
        <v>55.935772964899101</v>
      </c>
      <c r="C2867">
        <v>187.71473658655</v>
      </c>
      <c r="D2867">
        <v>23.4185936301451</v>
      </c>
      <c r="E2867">
        <v>7.1769812147200698</v>
      </c>
      <c r="F2867">
        <v>0.338728276965862</v>
      </c>
      <c r="G2867">
        <v>0.93155488716401802</v>
      </c>
      <c r="H2867">
        <v>23.938202247191001</v>
      </c>
      <c r="I2867">
        <v>3.2903010033444802</v>
      </c>
    </row>
    <row r="2868" spans="1:9" x14ac:dyDescent="0.25">
      <c r="A2868">
        <v>2866</v>
      </c>
      <c r="B2868">
        <v>52.069629629629603</v>
      </c>
      <c r="C2868">
        <v>180.450017537706</v>
      </c>
      <c r="D2868">
        <v>17.601251109042401</v>
      </c>
      <c r="E2868">
        <v>15.3190278982888</v>
      </c>
      <c r="F2868">
        <v>0.32188407683159098</v>
      </c>
      <c r="G2868">
        <v>0.86294192657190705</v>
      </c>
      <c r="H2868">
        <v>16.9267139479905</v>
      </c>
      <c r="I2868">
        <v>8.1520131470829895</v>
      </c>
    </row>
    <row r="2869" spans="1:9" x14ac:dyDescent="0.25">
      <c r="A2869">
        <v>2867</v>
      </c>
      <c r="B2869">
        <v>81.438187702265296</v>
      </c>
      <c r="C2869">
        <v>157.22126007763501</v>
      </c>
      <c r="D2869">
        <v>27.359128410736801</v>
      </c>
      <c r="E2869">
        <v>11.574921747531199</v>
      </c>
      <c r="F2869">
        <v>0.497276618867734</v>
      </c>
      <c r="G2869">
        <v>0.907638717817431</v>
      </c>
      <c r="H2869">
        <v>23.950155763239799</v>
      </c>
      <c r="I2869">
        <v>6.5820528580208899</v>
      </c>
    </row>
    <row r="2870" spans="1:9" x14ac:dyDescent="0.25">
      <c r="A2870">
        <v>2868</v>
      </c>
      <c r="B2870">
        <v>94.020077914294205</v>
      </c>
      <c r="C2870">
        <v>162.48754031075899</v>
      </c>
      <c r="D2870">
        <v>14.6938761203073</v>
      </c>
      <c r="E2870">
        <v>5.7675387483808196</v>
      </c>
      <c r="F2870">
        <v>0.45960163753821498</v>
      </c>
      <c r="G2870">
        <v>0.92597754654517805</v>
      </c>
      <c r="H2870">
        <v>10.221761658030999</v>
      </c>
      <c r="I2870">
        <v>4.42347449149716</v>
      </c>
    </row>
    <row r="2871" spans="1:9" x14ac:dyDescent="0.25">
      <c r="A2871">
        <v>2869</v>
      </c>
      <c r="B2871">
        <v>41.540740740740702</v>
      </c>
      <c r="C2871">
        <v>194.54810081647099</v>
      </c>
      <c r="D2871">
        <v>9.9936720220272797</v>
      </c>
      <c r="E2871">
        <v>12.5596444582266</v>
      </c>
      <c r="F2871">
        <v>0.262651963464195</v>
      </c>
      <c r="G2871">
        <v>0.93657322645253205</v>
      </c>
      <c r="H2871">
        <v>11.6187234042553</v>
      </c>
      <c r="I2871">
        <v>3.6828657314629201</v>
      </c>
    </row>
    <row r="2872" spans="1:9" x14ac:dyDescent="0.25">
      <c r="A2872">
        <v>2870</v>
      </c>
      <c r="B2872">
        <v>43.059261159568997</v>
      </c>
      <c r="C2872">
        <v>158.841045415595</v>
      </c>
      <c r="D2872">
        <v>10.153861365717299</v>
      </c>
      <c r="E2872">
        <v>2.40785879924062</v>
      </c>
      <c r="F2872">
        <v>0.26697638247488897</v>
      </c>
      <c r="G2872">
        <v>0.97361602484347598</v>
      </c>
      <c r="H2872">
        <v>11.9397705544933</v>
      </c>
      <c r="I2872">
        <v>2.37917485265225</v>
      </c>
    </row>
    <row r="2873" spans="1:9" x14ac:dyDescent="0.25">
      <c r="A2873">
        <v>2871</v>
      </c>
      <c r="B2873">
        <v>54.4746974697469</v>
      </c>
      <c r="C2873">
        <v>164.672723194257</v>
      </c>
      <c r="D2873">
        <v>15.6295173638627</v>
      </c>
      <c r="E2873">
        <v>7.7431499581377397</v>
      </c>
      <c r="F2873">
        <v>0.34486174835486899</v>
      </c>
      <c r="G2873">
        <v>0.90797843446565396</v>
      </c>
      <c r="H2873">
        <v>13.2921960072595</v>
      </c>
      <c r="I2873">
        <v>4.29466666666666</v>
      </c>
    </row>
    <row r="2874" spans="1:9" x14ac:dyDescent="0.25">
      <c r="A2874">
        <v>2872</v>
      </c>
      <c r="B2874">
        <v>83.221293199553998</v>
      </c>
      <c r="C2874">
        <v>150.40024330900201</v>
      </c>
      <c r="D2874">
        <v>16.342439614477001</v>
      </c>
      <c r="E2874">
        <v>14.2057491510737</v>
      </c>
      <c r="F2874">
        <v>0.42589881614844399</v>
      </c>
      <c r="G2874">
        <v>0.87548684432250901</v>
      </c>
      <c r="H2874">
        <v>19.840442338072599</v>
      </c>
      <c r="I2874">
        <v>8.5115044247787601</v>
      </c>
    </row>
    <row r="2875" spans="1:9" x14ac:dyDescent="0.25">
      <c r="A2875">
        <v>2873</v>
      </c>
      <c r="B2875">
        <v>80.379134860050897</v>
      </c>
      <c r="C2875">
        <v>192.41780581843599</v>
      </c>
      <c r="D2875">
        <v>12.909656753460601</v>
      </c>
      <c r="E2875">
        <v>5.1339110293658896</v>
      </c>
      <c r="F2875">
        <v>0.41192250060975599</v>
      </c>
      <c r="G2875">
        <v>0.93496860705264195</v>
      </c>
      <c r="H2875">
        <v>16.0229357798165</v>
      </c>
      <c r="I2875">
        <v>3.3373063170441002</v>
      </c>
    </row>
    <row r="2876" spans="1:9" x14ac:dyDescent="0.25">
      <c r="A2876">
        <v>2874</v>
      </c>
      <c r="B2876">
        <v>78.7888153053716</v>
      </c>
      <c r="C2876">
        <v>175.61786237188801</v>
      </c>
      <c r="D2876">
        <v>17.2162455150368</v>
      </c>
      <c r="E2876">
        <v>6.2782708090660702</v>
      </c>
      <c r="F2876">
        <v>0.46823154822051199</v>
      </c>
      <c r="G2876">
        <v>0.93950638040569701</v>
      </c>
      <c r="H2876">
        <v>20.2016806722689</v>
      </c>
      <c r="I2876">
        <v>3.5146980224478801</v>
      </c>
    </row>
    <row r="2877" spans="1:9" x14ac:dyDescent="0.25">
      <c r="A2877">
        <v>2875</v>
      </c>
      <c r="B2877">
        <v>80.488188976377899</v>
      </c>
      <c r="C2877">
        <v>215.39803524992701</v>
      </c>
      <c r="D2877">
        <v>14.916831113820599</v>
      </c>
      <c r="E2877">
        <v>4.6156795522320699</v>
      </c>
      <c r="F2877">
        <v>0.46069331662169799</v>
      </c>
      <c r="G2877">
        <v>0.97523442217548495</v>
      </c>
      <c r="H2877">
        <v>19.3927272727272</v>
      </c>
      <c r="I2877">
        <v>2.4300575887051798</v>
      </c>
    </row>
    <row r="2878" spans="1:9" x14ac:dyDescent="0.25">
      <c r="A2878">
        <v>2876</v>
      </c>
      <c r="B2878">
        <v>71.643691148775901</v>
      </c>
      <c r="C2878">
        <v>161.275856349008</v>
      </c>
      <c r="D2878">
        <v>13.840698901215299</v>
      </c>
      <c r="E2878">
        <v>5.8868297932570997</v>
      </c>
      <c r="F2878">
        <v>0.38418171857459599</v>
      </c>
      <c r="G2878">
        <v>0.93629716878473801</v>
      </c>
      <c r="H2878">
        <v>17.866586538461501</v>
      </c>
      <c r="I2878">
        <v>3.4947744073413198</v>
      </c>
    </row>
    <row r="2879" spans="1:9" x14ac:dyDescent="0.25">
      <c r="A2879">
        <v>2877</v>
      </c>
      <c r="B2879">
        <v>74.218579234972594</v>
      </c>
      <c r="C2879">
        <v>180.35231193926799</v>
      </c>
      <c r="D2879">
        <v>14.904386861196301</v>
      </c>
      <c r="E2879">
        <v>6.1629012110942103</v>
      </c>
      <c r="F2879">
        <v>0.39538425546522499</v>
      </c>
      <c r="G2879">
        <v>0.946823458505889</v>
      </c>
      <c r="H2879">
        <v>21.721813725490101</v>
      </c>
      <c r="I2879">
        <v>2.7182354768561598</v>
      </c>
    </row>
    <row r="2880" spans="1:9" x14ac:dyDescent="0.25">
      <c r="A2880">
        <v>2878</v>
      </c>
      <c r="B2880">
        <v>80.976578411405299</v>
      </c>
      <c r="C2880">
        <v>121.83846790509401</v>
      </c>
      <c r="D2880">
        <v>16.237527292347099</v>
      </c>
      <c r="E2880">
        <v>4.9580247353903504</v>
      </c>
      <c r="F2880">
        <v>0.426794096271783</v>
      </c>
      <c r="G2880">
        <v>0.95733193362729696</v>
      </c>
      <c r="H2880">
        <v>24.057108140947701</v>
      </c>
      <c r="I2880">
        <v>3.1663493922975499</v>
      </c>
    </row>
    <row r="2881" spans="1:9" x14ac:dyDescent="0.25">
      <c r="A2881">
        <v>2879</v>
      </c>
      <c r="B2881">
        <v>93.198653198653204</v>
      </c>
      <c r="C2881">
        <v>176.892860271572</v>
      </c>
      <c r="D2881">
        <v>15.289879078218</v>
      </c>
      <c r="E2881">
        <v>4.2390253356248602</v>
      </c>
      <c r="F2881">
        <v>0.50119033972080096</v>
      </c>
      <c r="G2881">
        <v>0.96111169540271102</v>
      </c>
      <c r="H2881">
        <v>18.214007782101099</v>
      </c>
      <c r="I2881">
        <v>2.9684265010351898</v>
      </c>
    </row>
    <row r="2882" spans="1:9" x14ac:dyDescent="0.25">
      <c r="A2882">
        <v>2880</v>
      </c>
      <c r="B2882">
        <v>74.2523821787277</v>
      </c>
      <c r="C2882">
        <v>166.68166029871401</v>
      </c>
      <c r="D2882">
        <v>13.1834523662345</v>
      </c>
      <c r="E2882">
        <v>5.5304186347609399</v>
      </c>
      <c r="F2882">
        <v>0.40313745741859103</v>
      </c>
      <c r="G2882">
        <v>0.92604975943803003</v>
      </c>
      <c r="H2882">
        <v>13.968268359020801</v>
      </c>
      <c r="I2882">
        <v>3.1525743977326401</v>
      </c>
    </row>
    <row r="2883" spans="1:9" x14ac:dyDescent="0.25">
      <c r="A2883">
        <v>2881</v>
      </c>
      <c r="B2883">
        <v>76.919777341191804</v>
      </c>
      <c r="C2883">
        <v>149.28663740550999</v>
      </c>
      <c r="D2883">
        <v>16.034500964124099</v>
      </c>
      <c r="E2883">
        <v>4.7854366807800499</v>
      </c>
      <c r="F2883">
        <v>0.41646746986759903</v>
      </c>
      <c r="G2883">
        <v>0.89536021382572994</v>
      </c>
      <c r="H2883">
        <v>15.886117136659401</v>
      </c>
      <c r="I2883">
        <v>2.9499599679743702</v>
      </c>
    </row>
    <row r="2884" spans="1:9" x14ac:dyDescent="0.25">
      <c r="A2884">
        <v>2882</v>
      </c>
      <c r="B2884">
        <v>84.240020470828995</v>
      </c>
      <c r="C2884">
        <v>184.00516978028401</v>
      </c>
      <c r="D2884">
        <v>19.119358305816402</v>
      </c>
      <c r="E2884">
        <v>7.1048492538344403</v>
      </c>
      <c r="F2884">
        <v>0.45327378114558498</v>
      </c>
      <c r="G2884">
        <v>0.94723488560108304</v>
      </c>
      <c r="H2884">
        <v>16.678885630498499</v>
      </c>
      <c r="I2884">
        <v>3.6223506743737901</v>
      </c>
    </row>
    <row r="2885" spans="1:9" x14ac:dyDescent="0.25">
      <c r="A2885">
        <v>2883</v>
      </c>
      <c r="B2885">
        <v>39.1999192245557</v>
      </c>
      <c r="C2885">
        <v>181.15042235217601</v>
      </c>
      <c r="D2885">
        <v>14.5448173736521</v>
      </c>
      <c r="E2885">
        <v>4.1731666435231203</v>
      </c>
      <c r="F2885">
        <v>0.236530584567613</v>
      </c>
      <c r="G2885">
        <v>0.96327821009766801</v>
      </c>
      <c r="H2885">
        <v>15.2136304062909</v>
      </c>
      <c r="I2885">
        <v>2.7453124999999998</v>
      </c>
    </row>
    <row r="2886" spans="1:9" x14ac:dyDescent="0.25">
      <c r="A2886">
        <v>2884</v>
      </c>
      <c r="B2886">
        <v>48.172616357885197</v>
      </c>
      <c r="C2886">
        <v>157.404769475357</v>
      </c>
      <c r="D2886">
        <v>16.220465677695699</v>
      </c>
      <c r="E2886">
        <v>13.577824065213999</v>
      </c>
      <c r="F2886">
        <v>0.288322281091213</v>
      </c>
      <c r="G2886">
        <v>0.89009331611608</v>
      </c>
      <c r="H2886">
        <v>15.370650529500701</v>
      </c>
      <c r="I2886">
        <v>7.9780219780219701</v>
      </c>
    </row>
    <row r="2887" spans="1:9" x14ac:dyDescent="0.25">
      <c r="A2887">
        <v>2885</v>
      </c>
      <c r="B2887">
        <v>86.381179679509003</v>
      </c>
      <c r="C2887">
        <v>152.243940824677</v>
      </c>
      <c r="D2887">
        <v>15.0490938966967</v>
      </c>
      <c r="E2887">
        <v>8.2674819471576093</v>
      </c>
      <c r="F2887">
        <v>0.44874387383548298</v>
      </c>
      <c r="G2887">
        <v>0.88775819625528996</v>
      </c>
      <c r="H2887">
        <v>10.823732718894</v>
      </c>
      <c r="I2887">
        <v>4.5831399845320897</v>
      </c>
    </row>
    <row r="2888" spans="1:9" x14ac:dyDescent="0.25">
      <c r="A2888">
        <v>2886</v>
      </c>
      <c r="B2888">
        <v>50.368707919204802</v>
      </c>
      <c r="C2888">
        <v>125.687302676733</v>
      </c>
      <c r="D2888">
        <v>15.0949541953156</v>
      </c>
      <c r="E2888">
        <v>4.2737113675913401</v>
      </c>
      <c r="F2888">
        <v>0.29490208222432301</v>
      </c>
      <c r="G2888">
        <v>0.94238501558812304</v>
      </c>
      <c r="H2888">
        <v>10.383333333333301</v>
      </c>
      <c r="I2888">
        <v>3.2581806282722501</v>
      </c>
    </row>
    <row r="2889" spans="1:9" x14ac:dyDescent="0.25">
      <c r="A2889">
        <v>2887</v>
      </c>
      <c r="B2889">
        <v>54.642396662874397</v>
      </c>
      <c r="C2889">
        <v>152.42939728080501</v>
      </c>
      <c r="D2889">
        <v>16.0320803255557</v>
      </c>
      <c r="E2889">
        <v>4.3403126175544102</v>
      </c>
      <c r="F2889">
        <v>0.31535406056040999</v>
      </c>
      <c r="G2889">
        <v>0.93545027331327901</v>
      </c>
      <c r="H2889">
        <v>11.787841191066899</v>
      </c>
      <c r="I2889">
        <v>2.9237777102945599</v>
      </c>
    </row>
    <row r="2890" spans="1:9" x14ac:dyDescent="0.25">
      <c r="A2890">
        <v>2888</v>
      </c>
      <c r="B2890">
        <v>53.005317734644997</v>
      </c>
      <c r="C2890">
        <v>154.996096132731</v>
      </c>
      <c r="D2890">
        <v>13.9260581414493</v>
      </c>
      <c r="E2890">
        <v>4.2262169239616103</v>
      </c>
      <c r="F2890">
        <v>0.31092758313133001</v>
      </c>
      <c r="G2890">
        <v>0.941401055643875</v>
      </c>
      <c r="H2890">
        <v>12.803720930232499</v>
      </c>
      <c r="I2890">
        <v>2.79653679653679</v>
      </c>
    </row>
    <row r="2891" spans="1:9" x14ac:dyDescent="0.25">
      <c r="A2891">
        <v>2889</v>
      </c>
      <c r="B2891">
        <v>71.0953338696701</v>
      </c>
      <c r="C2891">
        <v>157.77547089040999</v>
      </c>
      <c r="D2891">
        <v>13.473916368825799</v>
      </c>
      <c r="E2891">
        <v>8.8541679702878007</v>
      </c>
      <c r="F2891">
        <v>0.39154745322451501</v>
      </c>
      <c r="G2891">
        <v>0.91329365318169298</v>
      </c>
      <c r="H2891">
        <v>15.6856106408706</v>
      </c>
      <c r="I2891">
        <v>4.1195928753180597</v>
      </c>
    </row>
    <row r="2892" spans="1:9" x14ac:dyDescent="0.25">
      <c r="A2892">
        <v>2890</v>
      </c>
      <c r="B2892">
        <v>88.167415009621493</v>
      </c>
      <c r="C2892">
        <v>155.173076923076</v>
      </c>
      <c r="D2892">
        <v>19.547959225118401</v>
      </c>
      <c r="E2892">
        <v>13.0807498725943</v>
      </c>
      <c r="F2892">
        <v>0.510138159475377</v>
      </c>
      <c r="G2892">
        <v>0.87674759097607202</v>
      </c>
      <c r="H2892">
        <v>15.108943089430801</v>
      </c>
      <c r="I2892">
        <v>6.8514225500526802</v>
      </c>
    </row>
    <row r="2893" spans="1:9" x14ac:dyDescent="0.25">
      <c r="A2893">
        <v>2891</v>
      </c>
      <c r="B2893">
        <v>85.972101673899502</v>
      </c>
      <c r="C2893">
        <v>159.51621533971101</v>
      </c>
      <c r="D2893">
        <v>20.518869856682802</v>
      </c>
      <c r="E2893">
        <v>5.6023450646249602</v>
      </c>
      <c r="F2893">
        <v>0.50112082527037205</v>
      </c>
      <c r="G2893">
        <v>0.92151923506281797</v>
      </c>
      <c r="H2893">
        <v>18.608579088471799</v>
      </c>
      <c r="I2893">
        <v>3.47235130111524</v>
      </c>
    </row>
    <row r="2894" spans="1:9" x14ac:dyDescent="0.25">
      <c r="A2894">
        <v>2892</v>
      </c>
      <c r="B2894">
        <v>87.882010196649603</v>
      </c>
      <c r="C2894">
        <v>170.043421052631</v>
      </c>
      <c r="D2894">
        <v>21.7549901459513</v>
      </c>
      <c r="E2894">
        <v>3.8053153027980202</v>
      </c>
      <c r="F2894">
        <v>0.50652033357767401</v>
      </c>
      <c r="G2894">
        <v>0.94548597810457802</v>
      </c>
      <c r="H2894">
        <v>18.393992932862101</v>
      </c>
      <c r="I2894">
        <v>3.09175627240143</v>
      </c>
    </row>
    <row r="2895" spans="1:9" x14ac:dyDescent="0.25">
      <c r="A2895">
        <v>2893</v>
      </c>
      <c r="B2895">
        <v>63.990945674044198</v>
      </c>
      <c r="C2895">
        <v>172.25197186100999</v>
      </c>
      <c r="D2895">
        <v>14.769895646739</v>
      </c>
      <c r="E2895">
        <v>8.4277329604307702</v>
      </c>
      <c r="F2895">
        <v>0.3778636596578</v>
      </c>
      <c r="G2895">
        <v>0.92510896674047605</v>
      </c>
      <c r="H2895">
        <v>22.215859030836999</v>
      </c>
      <c r="I2895">
        <v>3.8671839342765799</v>
      </c>
    </row>
    <row r="2896" spans="1:9" x14ac:dyDescent="0.25">
      <c r="A2896">
        <v>2894</v>
      </c>
      <c r="B2896">
        <v>70.525039123630606</v>
      </c>
      <c r="C2896">
        <v>84.214248434238002</v>
      </c>
      <c r="D2896">
        <v>18.736929690630902</v>
      </c>
      <c r="E2896">
        <v>4.3188758285719198</v>
      </c>
      <c r="F2896">
        <v>0.41158298679755001</v>
      </c>
      <c r="G2896">
        <v>0.91920114900627403</v>
      </c>
      <c r="H2896">
        <v>20.724394785847299</v>
      </c>
      <c r="I2896">
        <v>3.79797411367473</v>
      </c>
    </row>
    <row r="2897" spans="1:9" x14ac:dyDescent="0.25">
      <c r="A2897">
        <v>2895</v>
      </c>
      <c r="B2897">
        <v>61.793527508090598</v>
      </c>
      <c r="C2897">
        <v>177.24871331200401</v>
      </c>
      <c r="D2897">
        <v>13.016597203841</v>
      </c>
      <c r="E2897">
        <v>4.7128314676087397</v>
      </c>
      <c r="F2897">
        <v>0.37236935784039299</v>
      </c>
      <c r="G2897">
        <v>0.93189348921342896</v>
      </c>
      <c r="H2897">
        <v>11.750517598343601</v>
      </c>
      <c r="I2897">
        <v>2.69740068661108</v>
      </c>
    </row>
    <row r="2898" spans="1:9" x14ac:dyDescent="0.25">
      <c r="A2898">
        <v>2896</v>
      </c>
      <c r="B2898">
        <v>93.816760746851898</v>
      </c>
      <c r="C2898">
        <v>169.504607987177</v>
      </c>
      <c r="D2898">
        <v>15.4959503770292</v>
      </c>
      <c r="E2898">
        <v>3.9224755212192499</v>
      </c>
      <c r="F2898">
        <v>0.48185042268823303</v>
      </c>
      <c r="G2898">
        <v>0.95287947404999096</v>
      </c>
      <c r="H2898">
        <v>12.5981912144702</v>
      </c>
      <c r="I2898">
        <v>3.4680786686838099</v>
      </c>
    </row>
    <row r="2899" spans="1:9" x14ac:dyDescent="0.25">
      <c r="A2899">
        <v>2897</v>
      </c>
      <c r="B2899">
        <v>47.802824267782398</v>
      </c>
      <c r="C2899">
        <v>176.47368421052599</v>
      </c>
      <c r="D2899">
        <v>14.568096209524199</v>
      </c>
      <c r="E2899">
        <v>5.9897699385261296</v>
      </c>
      <c r="F2899">
        <v>0.27610331812847999</v>
      </c>
      <c r="G2899">
        <v>0.93406991310693499</v>
      </c>
      <c r="H2899">
        <v>22.307346326836502</v>
      </c>
      <c r="I2899">
        <v>3.9630400832899499</v>
      </c>
    </row>
    <row r="2900" spans="1:9" x14ac:dyDescent="0.25">
      <c r="A2900">
        <v>2898</v>
      </c>
      <c r="B2900">
        <v>79.533963112910399</v>
      </c>
      <c r="C2900">
        <v>139.41252699783999</v>
      </c>
      <c r="D2900">
        <v>16.553423454482601</v>
      </c>
      <c r="E2900">
        <v>9.1759572801103708</v>
      </c>
      <c r="F2900">
        <v>0.46017907303008898</v>
      </c>
      <c r="G2900">
        <v>0.91032826052879401</v>
      </c>
      <c r="H2900">
        <v>16.875654450261699</v>
      </c>
      <c r="I2900">
        <v>4.7420024927295303</v>
      </c>
    </row>
    <row r="2901" spans="1:9" x14ac:dyDescent="0.25">
      <c r="A2901">
        <v>2899</v>
      </c>
      <c r="B2901">
        <v>40.764418811002599</v>
      </c>
      <c r="C2901">
        <v>184.327361378841</v>
      </c>
      <c r="D2901">
        <v>15.039432145184801</v>
      </c>
      <c r="E2901">
        <v>6.6680302204716497</v>
      </c>
      <c r="F2901">
        <v>0.23331013840579901</v>
      </c>
      <c r="G2901">
        <v>0.946689285636786</v>
      </c>
      <c r="H2901">
        <v>19.676429567642899</v>
      </c>
      <c r="I2901">
        <v>3.38803418803418</v>
      </c>
    </row>
    <row r="2902" spans="1:9" x14ac:dyDescent="0.25">
      <c r="A2902">
        <v>2900</v>
      </c>
      <c r="B2902">
        <v>58.713651877133103</v>
      </c>
      <c r="C2902">
        <v>154.717789506364</v>
      </c>
      <c r="D2902">
        <v>22.3331030716096</v>
      </c>
      <c r="E2902">
        <v>12.9988950723482</v>
      </c>
      <c r="F2902">
        <v>0.33656978672441501</v>
      </c>
      <c r="G2902">
        <v>0.84918999477045498</v>
      </c>
      <c r="H2902">
        <v>17.8942093541202</v>
      </c>
      <c r="I2902">
        <v>10.2137313432835</v>
      </c>
    </row>
    <row r="2903" spans="1:9" x14ac:dyDescent="0.25">
      <c r="A2903">
        <v>2901</v>
      </c>
      <c r="B2903">
        <v>79.565491651205903</v>
      </c>
      <c r="C2903">
        <v>167.418343195266</v>
      </c>
      <c r="D2903">
        <v>17.6855043808071</v>
      </c>
      <c r="E2903">
        <v>8.4093928662691404</v>
      </c>
      <c r="F2903">
        <v>0.408561137710166</v>
      </c>
      <c r="G2903">
        <v>0.90363248414868302</v>
      </c>
      <c r="H2903">
        <v>14.749397590361401</v>
      </c>
      <c r="I2903">
        <v>5.0648508430609596</v>
      </c>
    </row>
    <row r="2904" spans="1:9" x14ac:dyDescent="0.25">
      <c r="A2904">
        <v>2902</v>
      </c>
      <c r="B2904">
        <v>44.214310167750703</v>
      </c>
      <c r="C2904">
        <v>193.61920000000001</v>
      </c>
      <c r="D2904">
        <v>14.9554381082232</v>
      </c>
      <c r="E2904">
        <v>6.4885584963071699</v>
      </c>
      <c r="F2904">
        <v>0.25830322734415601</v>
      </c>
      <c r="G2904">
        <v>0.95253670509113797</v>
      </c>
      <c r="H2904">
        <v>17.835266821345702</v>
      </c>
      <c r="I2904">
        <v>2.80915466961978</v>
      </c>
    </row>
    <row r="2905" spans="1:9" x14ac:dyDescent="0.25">
      <c r="A2905">
        <v>2903</v>
      </c>
      <c r="B2905">
        <v>37.152695543783103</v>
      </c>
      <c r="C2905">
        <v>154.36480214948699</v>
      </c>
      <c r="D2905">
        <v>11.7749645841416</v>
      </c>
      <c r="E2905">
        <v>5.3736467261720202</v>
      </c>
      <c r="F2905">
        <v>0.22182087431223799</v>
      </c>
      <c r="G2905">
        <v>0.93534480552328003</v>
      </c>
      <c r="H2905">
        <v>20.682454251883701</v>
      </c>
      <c r="I2905">
        <v>3.2689699709396098</v>
      </c>
    </row>
    <row r="2906" spans="1:9" x14ac:dyDescent="0.25">
      <c r="A2906">
        <v>2904</v>
      </c>
      <c r="B2906">
        <v>37.6945812807881</v>
      </c>
      <c r="C2906">
        <v>172.44574599260099</v>
      </c>
      <c r="D2906">
        <v>14.6566337424722</v>
      </c>
      <c r="E2906">
        <v>7.1649030549976498</v>
      </c>
      <c r="F2906">
        <v>0.22276248002368601</v>
      </c>
      <c r="G2906">
        <v>0.91395717352925798</v>
      </c>
      <c r="H2906">
        <v>20.044063647490798</v>
      </c>
      <c r="I2906">
        <v>5.8805438653285798</v>
      </c>
    </row>
    <row r="2907" spans="1:9" x14ac:dyDescent="0.25">
      <c r="A2907">
        <v>2905</v>
      </c>
      <c r="B2907">
        <v>39.070340501792103</v>
      </c>
      <c r="C2907">
        <v>175.48894348894299</v>
      </c>
      <c r="D2907">
        <v>16.776866280028699</v>
      </c>
      <c r="E2907">
        <v>8.4066702192835905</v>
      </c>
      <c r="F2907">
        <v>0.233644829012015</v>
      </c>
      <c r="G2907">
        <v>0.91458360243675696</v>
      </c>
      <c r="H2907">
        <v>22.445366528354</v>
      </c>
      <c r="I2907">
        <v>3.24866310160427</v>
      </c>
    </row>
    <row r="2908" spans="1:9" x14ac:dyDescent="0.25">
      <c r="A2908">
        <v>2906</v>
      </c>
      <c r="B2908">
        <v>117.62910495814501</v>
      </c>
      <c r="C2908">
        <v>153.750528541226</v>
      </c>
      <c r="D2908">
        <v>13.113560281953999</v>
      </c>
      <c r="E2908">
        <v>6.0397620761325497</v>
      </c>
      <c r="F2908">
        <v>0.72083238732302302</v>
      </c>
      <c r="G2908">
        <v>0.911254119443624</v>
      </c>
      <c r="H2908">
        <v>5.9571428571428502</v>
      </c>
      <c r="I2908">
        <v>3.1970347249317199</v>
      </c>
    </row>
    <row r="2909" spans="1:9" x14ac:dyDescent="0.25">
      <c r="A2909">
        <v>2907</v>
      </c>
      <c r="B2909">
        <v>103.659134615384</v>
      </c>
      <c r="C2909">
        <v>108.967626542657</v>
      </c>
      <c r="D2909">
        <v>11.4752938298711</v>
      </c>
      <c r="E2909">
        <v>4.6121459875706101</v>
      </c>
      <c r="F2909">
        <v>0.638475270121316</v>
      </c>
      <c r="G2909">
        <v>0.91136561667420002</v>
      </c>
      <c r="H2909">
        <v>6.4256259204712798</v>
      </c>
      <c r="I2909">
        <v>3.3768602976476201</v>
      </c>
    </row>
    <row r="2910" spans="1:9" x14ac:dyDescent="0.25">
      <c r="A2910">
        <v>2908</v>
      </c>
      <c r="B2910">
        <v>102.15398420674801</v>
      </c>
      <c r="C2910">
        <v>165.064873614742</v>
      </c>
      <c r="D2910">
        <v>10.908135309390101</v>
      </c>
      <c r="E2910">
        <v>4.05600195910423</v>
      </c>
      <c r="F2910">
        <v>0.65005541788394205</v>
      </c>
      <c r="G2910">
        <v>0.940511210275494</v>
      </c>
      <c r="H2910">
        <v>8.0968783638320705</v>
      </c>
      <c r="I2910">
        <v>3.2169689119170899</v>
      </c>
    </row>
    <row r="2911" spans="1:9" x14ac:dyDescent="0.25">
      <c r="A2911">
        <v>2909</v>
      </c>
      <c r="B2911">
        <v>65</v>
      </c>
      <c r="C2911">
        <v>189.97195276254701</v>
      </c>
      <c r="D2911">
        <v>13.5828954757426</v>
      </c>
      <c r="E2911">
        <v>11.3917555272903</v>
      </c>
      <c r="F2911">
        <v>0.38045404339017402</v>
      </c>
      <c r="G2911">
        <v>0.90540371904916495</v>
      </c>
      <c r="H2911">
        <v>17.225919439579599</v>
      </c>
      <c r="I2911">
        <v>6.3720637583892596</v>
      </c>
    </row>
    <row r="2912" spans="1:9" x14ac:dyDescent="0.25">
      <c r="A2912">
        <v>2910</v>
      </c>
      <c r="B2912">
        <v>64.310124049619802</v>
      </c>
      <c r="C2912">
        <v>168.19403272377201</v>
      </c>
      <c r="D2912">
        <v>15.8464098466065</v>
      </c>
      <c r="E2912">
        <v>5.9953529487964499</v>
      </c>
      <c r="F2912">
        <v>0.41051642668969901</v>
      </c>
      <c r="G2912">
        <v>0.93816426555190302</v>
      </c>
      <c r="H2912">
        <v>11.848595848595799</v>
      </c>
      <c r="I2912">
        <v>3.4406402845709199</v>
      </c>
    </row>
    <row r="2913" spans="1:9" x14ac:dyDescent="0.25">
      <c r="A2913">
        <v>2911</v>
      </c>
      <c r="B2913">
        <v>83.383623468729795</v>
      </c>
      <c r="C2913">
        <v>204.95213620301899</v>
      </c>
      <c r="D2913">
        <v>16.577286007389599</v>
      </c>
      <c r="E2913">
        <v>8.5969811503909099</v>
      </c>
      <c r="F2913">
        <v>0.46828491683855</v>
      </c>
      <c r="G2913">
        <v>0.91892377079930798</v>
      </c>
      <c r="H2913">
        <v>15.7334465195246</v>
      </c>
      <c r="I2913">
        <v>5.4013605442176802</v>
      </c>
    </row>
    <row r="2914" spans="1:9" x14ac:dyDescent="0.25">
      <c r="A2914">
        <v>2912</v>
      </c>
      <c r="B2914">
        <v>23.373160945162699</v>
      </c>
      <c r="C2914">
        <v>162.77134109001801</v>
      </c>
      <c r="D2914">
        <v>7.2260076759015703</v>
      </c>
      <c r="E2914">
        <v>4.42649836678945</v>
      </c>
      <c r="F2914">
        <v>0.233407061799277</v>
      </c>
      <c r="G2914">
        <v>0.94148038346287599</v>
      </c>
      <c r="H2914">
        <v>12.385941644562299</v>
      </c>
      <c r="I2914">
        <v>3.5478802253186998</v>
      </c>
    </row>
    <row r="2915" spans="1:9" x14ac:dyDescent="0.25">
      <c r="A2915">
        <v>2913</v>
      </c>
      <c r="B2915">
        <v>26.8290788013318</v>
      </c>
      <c r="C2915">
        <v>147.26632847178101</v>
      </c>
      <c r="D2915">
        <v>11.187915538220199</v>
      </c>
      <c r="E2915">
        <v>13.3699646835158</v>
      </c>
      <c r="F2915">
        <v>0.25697198232035501</v>
      </c>
      <c r="G2915">
        <v>0.84487031825368897</v>
      </c>
      <c r="H2915">
        <v>14.912912912912899</v>
      </c>
      <c r="I2915">
        <v>8.4585561497326207</v>
      </c>
    </row>
    <row r="2916" spans="1:9" x14ac:dyDescent="0.25">
      <c r="A2916">
        <v>2914</v>
      </c>
      <c r="B2916">
        <v>31.3831148065238</v>
      </c>
      <c r="C2916">
        <v>153.46283408976299</v>
      </c>
      <c r="D2916">
        <v>11.1230727117096</v>
      </c>
      <c r="E2916">
        <v>4.7886975517636303</v>
      </c>
      <c r="F2916">
        <v>0.31296717669213803</v>
      </c>
      <c r="G2916">
        <v>0.93618801571334698</v>
      </c>
      <c r="H2916">
        <v>12.0475285171102</v>
      </c>
      <c r="I2916">
        <v>3.5676462801164899</v>
      </c>
    </row>
    <row r="2917" spans="1:9" x14ac:dyDescent="0.25">
      <c r="A2917">
        <v>2915</v>
      </c>
      <c r="B2917">
        <v>26.902193784277799</v>
      </c>
      <c r="C2917">
        <v>199.48801597869499</v>
      </c>
      <c r="D2917">
        <v>10.9670661517596</v>
      </c>
      <c r="E2917">
        <v>5.52317983632663</v>
      </c>
      <c r="F2917">
        <v>0.256269059627945</v>
      </c>
      <c r="G2917">
        <v>0.94290081840409701</v>
      </c>
      <c r="H2917">
        <v>15.6754563894523</v>
      </c>
      <c r="I2917">
        <v>3.217843866171</v>
      </c>
    </row>
    <row r="2918" spans="1:9" x14ac:dyDescent="0.25">
      <c r="A2918">
        <v>2916</v>
      </c>
      <c r="B2918">
        <v>116.238776093794</v>
      </c>
      <c r="C2918">
        <v>217.182864450127</v>
      </c>
      <c r="D2918">
        <v>29.192162201344601</v>
      </c>
      <c r="E2918">
        <v>8.6340675960248294</v>
      </c>
      <c r="F2918">
        <v>0.70786904397837602</v>
      </c>
      <c r="G2918">
        <v>0.95457296305475803</v>
      </c>
      <c r="H2918">
        <v>10.9617927994121</v>
      </c>
      <c r="I2918">
        <v>3.8572453371592501</v>
      </c>
    </row>
    <row r="2919" spans="1:9" x14ac:dyDescent="0.25">
      <c r="A2919">
        <v>2917</v>
      </c>
      <c r="B2919">
        <v>111.579511123317</v>
      </c>
      <c r="C2919">
        <v>183.29076154806401</v>
      </c>
      <c r="D2919">
        <v>29.763829300243899</v>
      </c>
      <c r="E2919">
        <v>6.5789530903186897</v>
      </c>
      <c r="F2919">
        <v>0.65523167475909505</v>
      </c>
      <c r="G2919">
        <v>0.93363248973156698</v>
      </c>
      <c r="H2919">
        <v>9.9924698795180706</v>
      </c>
      <c r="I2919">
        <v>3.6045562733763998</v>
      </c>
    </row>
    <row r="2920" spans="1:9" x14ac:dyDescent="0.25">
      <c r="A2920">
        <v>2918</v>
      </c>
      <c r="B2920">
        <v>100.411467116357</v>
      </c>
      <c r="C2920">
        <v>168.125934738273</v>
      </c>
      <c r="D2920">
        <v>15.3083503625031</v>
      </c>
      <c r="E2920">
        <v>10.3224004695909</v>
      </c>
      <c r="F2920">
        <v>0.54891407437445106</v>
      </c>
      <c r="G2920">
        <v>0.90234144779698799</v>
      </c>
      <c r="H2920">
        <v>10.116279069767399</v>
      </c>
      <c r="I2920">
        <v>5.93124550035997</v>
      </c>
    </row>
    <row r="2921" spans="1:9" x14ac:dyDescent="0.25">
      <c r="A2921">
        <v>2919</v>
      </c>
      <c r="B2921">
        <v>111.174284279256</v>
      </c>
      <c r="C2921">
        <v>140.498471726948</v>
      </c>
      <c r="D2921">
        <v>13.3968242028399</v>
      </c>
      <c r="E2921">
        <v>5.5594662064676896</v>
      </c>
      <c r="F2921">
        <v>0.60534605911904704</v>
      </c>
      <c r="G2921">
        <v>0.941769510418487</v>
      </c>
      <c r="H2921">
        <v>7.5204402515723201</v>
      </c>
      <c r="I2921">
        <v>3.2116263879817102</v>
      </c>
    </row>
    <row r="2922" spans="1:9" x14ac:dyDescent="0.25">
      <c r="A2922">
        <v>2920</v>
      </c>
      <c r="B2922">
        <v>78.743460764587496</v>
      </c>
      <c r="C2922">
        <v>145.02322294022599</v>
      </c>
      <c r="D2922">
        <v>18.958608126500199</v>
      </c>
      <c r="E2922">
        <v>9.8188800668785596</v>
      </c>
      <c r="F2922">
        <v>0.45452650990737398</v>
      </c>
      <c r="G2922">
        <v>0.89239129441752096</v>
      </c>
      <c r="H2922">
        <v>10.7601585728444</v>
      </c>
      <c r="I2922">
        <v>4.7076543209876496</v>
      </c>
    </row>
    <row r="2923" spans="1:9" x14ac:dyDescent="0.25">
      <c r="A2923">
        <v>2921</v>
      </c>
      <c r="B2923">
        <v>43.716585365853597</v>
      </c>
      <c r="C2923">
        <v>144.81547619047601</v>
      </c>
      <c r="D2923">
        <v>12.559678730114401</v>
      </c>
      <c r="E2923">
        <v>7.2614894720020899</v>
      </c>
      <c r="F2923">
        <v>0.27797840254976097</v>
      </c>
      <c r="G2923">
        <v>0.879240073888512</v>
      </c>
      <c r="H2923">
        <v>17.478693181818102</v>
      </c>
      <c r="I2923">
        <v>4.3258928571428497</v>
      </c>
    </row>
    <row r="2924" spans="1:9" x14ac:dyDescent="0.25">
      <c r="A2924">
        <v>2922</v>
      </c>
      <c r="B2924">
        <v>48.098659333104102</v>
      </c>
      <c r="C2924">
        <v>152.12763320941701</v>
      </c>
      <c r="D2924">
        <v>16.105708349765699</v>
      </c>
      <c r="E2924">
        <v>17.2645195535355</v>
      </c>
      <c r="F2924">
        <v>0.30812484303326099</v>
      </c>
      <c r="G2924">
        <v>0.84049101020782802</v>
      </c>
      <c r="H2924">
        <v>13.917211328976</v>
      </c>
      <c r="I2924">
        <v>9.9661442006269496</v>
      </c>
    </row>
    <row r="2925" spans="1:9" x14ac:dyDescent="0.25">
      <c r="A2925">
        <v>2923</v>
      </c>
      <c r="B2925">
        <v>87.117580872011203</v>
      </c>
      <c r="C2925">
        <v>201.01742639640401</v>
      </c>
      <c r="D2925">
        <v>13.7397434058825</v>
      </c>
      <c r="E2925">
        <v>2.6225566273679402</v>
      </c>
      <c r="F2925">
        <v>0.46582194436428098</v>
      </c>
      <c r="G2925">
        <v>0.97476699596534799</v>
      </c>
      <c r="H2925">
        <v>9.0531496062992094</v>
      </c>
      <c r="I2925">
        <v>2.3285144566301001</v>
      </c>
    </row>
    <row r="2926" spans="1:9" x14ac:dyDescent="0.25">
      <c r="A2926">
        <v>2924</v>
      </c>
      <c r="B2926">
        <v>43.892770499757397</v>
      </c>
      <c r="C2926">
        <v>202.565688161693</v>
      </c>
      <c r="D2926">
        <v>14.3275487173032</v>
      </c>
      <c r="E2926">
        <v>10.769738321158099</v>
      </c>
      <c r="F2926">
        <v>0.26145519341517998</v>
      </c>
      <c r="G2926">
        <v>0.92138432338536003</v>
      </c>
      <c r="H2926">
        <v>14.9743202416918</v>
      </c>
      <c r="I2926">
        <v>5.1401240951396003</v>
      </c>
    </row>
    <row r="2927" spans="1:9" x14ac:dyDescent="0.25">
      <c r="A2927">
        <v>2925</v>
      </c>
      <c r="B2927">
        <v>39.964850615114202</v>
      </c>
      <c r="C2927">
        <v>175.15542857142799</v>
      </c>
      <c r="D2927">
        <v>11.2099940512787</v>
      </c>
      <c r="E2927">
        <v>7.7964970190918104</v>
      </c>
      <c r="F2927">
        <v>0.345888659401416</v>
      </c>
      <c r="G2927">
        <v>0.92766930270682402</v>
      </c>
      <c r="H2927">
        <v>9.2335025380710594</v>
      </c>
      <c r="I2927">
        <v>4.5665993945509502</v>
      </c>
    </row>
    <row r="2928" spans="1:9" x14ac:dyDescent="0.25">
      <c r="A2928">
        <v>2926</v>
      </c>
      <c r="B2928">
        <v>35.9870477891916</v>
      </c>
      <c r="C2928">
        <v>181.50628698224801</v>
      </c>
      <c r="D2928">
        <v>9.2533837801481802</v>
      </c>
      <c r="E2928">
        <v>6.6022872673221897</v>
      </c>
      <c r="F2928">
        <v>0.32417278178673697</v>
      </c>
      <c r="G2928">
        <v>0.95259273726400995</v>
      </c>
      <c r="H2928">
        <v>8.2180349932705195</v>
      </c>
      <c r="I2928">
        <v>3.24148339801638</v>
      </c>
    </row>
    <row r="2929" spans="1:9" x14ac:dyDescent="0.25">
      <c r="A2929">
        <v>2927</v>
      </c>
      <c r="B2929">
        <v>37.093233082706703</v>
      </c>
      <c r="C2929">
        <v>148.01618853348299</v>
      </c>
      <c r="D2929">
        <v>8.9696413243242805</v>
      </c>
      <c r="E2929">
        <v>4.7330681398668801</v>
      </c>
      <c r="F2929">
        <v>0.33774134110370202</v>
      </c>
      <c r="G2929">
        <v>0.94480041083234501</v>
      </c>
      <c r="H2929">
        <v>7.8988269794721404</v>
      </c>
      <c r="I2929">
        <v>3.64116707795035</v>
      </c>
    </row>
    <row r="2930" spans="1:9" x14ac:dyDescent="0.25">
      <c r="A2930">
        <v>2928</v>
      </c>
      <c r="B2930">
        <v>35.648067501360899</v>
      </c>
      <c r="C2930">
        <v>153.567745330176</v>
      </c>
      <c r="D2930">
        <v>6.3997216715995604</v>
      </c>
      <c r="E2930">
        <v>15.0419811158601</v>
      </c>
      <c r="F2930">
        <v>0.35123488396967101</v>
      </c>
      <c r="G2930">
        <v>0.88874936126481796</v>
      </c>
      <c r="H2930">
        <v>5.8987341772151902</v>
      </c>
      <c r="I2930">
        <v>7.7850515463917498</v>
      </c>
    </row>
    <row r="2931" spans="1:9" x14ac:dyDescent="0.25">
      <c r="A2931">
        <v>2929</v>
      </c>
      <c r="B2931">
        <v>61.671274298056098</v>
      </c>
      <c r="C2931">
        <v>154.81392952812601</v>
      </c>
      <c r="D2931">
        <v>10.2331954591364</v>
      </c>
      <c r="E2931">
        <v>8.4145745329857302</v>
      </c>
      <c r="F2931">
        <v>0.44006617256102198</v>
      </c>
      <c r="G2931">
        <v>0.93772592371986396</v>
      </c>
      <c r="H2931">
        <v>9.2845528455284505</v>
      </c>
      <c r="I2931">
        <v>3.6612377850162798</v>
      </c>
    </row>
    <row r="2932" spans="1:9" x14ac:dyDescent="0.25">
      <c r="A2932">
        <v>2930</v>
      </c>
      <c r="B2932">
        <v>52.709711286089203</v>
      </c>
      <c r="C2932">
        <v>173.16826003823999</v>
      </c>
      <c r="D2932">
        <v>8.4616929097120703</v>
      </c>
      <c r="E2932">
        <v>6.5471365037640101</v>
      </c>
      <c r="F2932">
        <v>0.39122076395320399</v>
      </c>
      <c r="G2932">
        <v>0.89009162888641402</v>
      </c>
      <c r="H2932">
        <v>11.947286821705401</v>
      </c>
      <c r="I2932">
        <v>5.0072192513368901</v>
      </c>
    </row>
    <row r="2933" spans="1:9" x14ac:dyDescent="0.25">
      <c r="A2933">
        <v>2931</v>
      </c>
      <c r="B2933">
        <v>43.258198614318701</v>
      </c>
      <c r="C2933">
        <v>158.99289864428599</v>
      </c>
      <c r="D2933">
        <v>9.6931838858591099</v>
      </c>
      <c r="E2933">
        <v>4.87801631603738</v>
      </c>
      <c r="F2933">
        <v>0.37578492660263302</v>
      </c>
      <c r="G2933">
        <v>0.92685849500121598</v>
      </c>
      <c r="H2933">
        <v>9.0443864229764994</v>
      </c>
      <c r="I2933">
        <v>3.1667262969588501</v>
      </c>
    </row>
    <row r="2934" spans="1:9" x14ac:dyDescent="0.25">
      <c r="A2934">
        <v>2932</v>
      </c>
      <c r="B2934">
        <v>49.456322795341102</v>
      </c>
      <c r="C2934">
        <v>145.851301115241</v>
      </c>
      <c r="D2934">
        <v>11.603337596714301</v>
      </c>
      <c r="E2934">
        <v>4.5868401995161197</v>
      </c>
      <c r="F2934">
        <v>0.31546906966382898</v>
      </c>
      <c r="G2934">
        <v>0.92319125644907596</v>
      </c>
      <c r="H2934">
        <v>14.9610552763819</v>
      </c>
      <c r="I2934">
        <v>3.4272058823529399</v>
      </c>
    </row>
    <row r="2935" spans="1:9" x14ac:dyDescent="0.25">
      <c r="A2935">
        <v>2933</v>
      </c>
      <c r="B2935">
        <v>72.443131462333795</v>
      </c>
      <c r="C2935">
        <v>182.968423393373</v>
      </c>
      <c r="D2935">
        <v>12.0597393213214</v>
      </c>
      <c r="E2935">
        <v>5.10121081873511</v>
      </c>
      <c r="F2935">
        <v>0.42941429924492502</v>
      </c>
      <c r="G2935">
        <v>0.927635745708009</v>
      </c>
      <c r="H2935">
        <v>10.6691394658753</v>
      </c>
      <c r="I2935">
        <v>3.0154509522098398</v>
      </c>
    </row>
    <row r="2936" spans="1:9" x14ac:dyDescent="0.25">
      <c r="A2936">
        <v>2934</v>
      </c>
      <c r="B2936">
        <v>53.821819914244799</v>
      </c>
      <c r="C2936">
        <v>162.98156367360801</v>
      </c>
      <c r="D2936">
        <v>12.6248573338592</v>
      </c>
      <c r="E2936">
        <v>4.9896788126001104</v>
      </c>
      <c r="F2936">
        <v>0.34693943254447601</v>
      </c>
      <c r="G2936">
        <v>0.92188455116442902</v>
      </c>
      <c r="H2936">
        <v>15.168055555555499</v>
      </c>
      <c r="I2936">
        <v>3.37453703703703</v>
      </c>
    </row>
    <row r="2937" spans="1:9" x14ac:dyDescent="0.25">
      <c r="A2937">
        <v>2935</v>
      </c>
      <c r="B2937">
        <v>57.344416873449099</v>
      </c>
      <c r="C2937">
        <v>163.01574993942299</v>
      </c>
      <c r="D2937">
        <v>17.206683661450299</v>
      </c>
      <c r="E2937">
        <v>5.2328151423506597</v>
      </c>
      <c r="F2937">
        <v>0.35893365019418999</v>
      </c>
      <c r="G2937">
        <v>0.91989609806272299</v>
      </c>
      <c r="H2937">
        <v>15.058295964125501</v>
      </c>
      <c r="I2937">
        <v>3.0112697220135201</v>
      </c>
    </row>
    <row r="2938" spans="1:9" x14ac:dyDescent="0.25">
      <c r="A2938">
        <v>2936</v>
      </c>
      <c r="B2938">
        <v>65.470691163604499</v>
      </c>
      <c r="C2938">
        <v>188.92188599577699</v>
      </c>
      <c r="D2938">
        <v>15.9190528959512</v>
      </c>
      <c r="E2938">
        <v>13.9024785113407</v>
      </c>
      <c r="F2938">
        <v>0.40138976674659299</v>
      </c>
      <c r="G2938">
        <v>0.88229480194829202</v>
      </c>
      <c r="H2938">
        <v>15.076612903225801</v>
      </c>
      <c r="I2938">
        <v>6.08456843940714</v>
      </c>
    </row>
    <row r="2939" spans="1:9" x14ac:dyDescent="0.25">
      <c r="A2939">
        <v>2937</v>
      </c>
      <c r="B2939">
        <v>60.6064030131826</v>
      </c>
      <c r="C2939">
        <v>175.53518251681001</v>
      </c>
      <c r="D2939">
        <v>15.174579684654899</v>
      </c>
      <c r="E2939">
        <v>4.5466111394460604</v>
      </c>
      <c r="F2939">
        <v>0.37172685510262798</v>
      </c>
      <c r="G2939">
        <v>0.95639518576103699</v>
      </c>
      <c r="H2939">
        <v>16.443356643356601</v>
      </c>
      <c r="I2939">
        <v>2.7684918347742502</v>
      </c>
    </row>
    <row r="2940" spans="1:9" x14ac:dyDescent="0.25">
      <c r="A2940">
        <v>2938</v>
      </c>
      <c r="B2940">
        <v>69.811480362537694</v>
      </c>
      <c r="C2940">
        <v>169.66814720812101</v>
      </c>
      <c r="D2940">
        <v>14.3875823824417</v>
      </c>
      <c r="E2940">
        <v>5.8040537165989097</v>
      </c>
      <c r="F2940">
        <v>0.40436238835920801</v>
      </c>
      <c r="G2940">
        <v>0.90437564308454699</v>
      </c>
      <c r="H2940">
        <v>16.7641996557659</v>
      </c>
      <c r="I2940">
        <v>3.81508379888268</v>
      </c>
    </row>
    <row r="2941" spans="1:9" x14ac:dyDescent="0.25">
      <c r="A2941">
        <v>2939</v>
      </c>
      <c r="B2941">
        <v>73.877496671105106</v>
      </c>
      <c r="C2941">
        <v>195.81114740710399</v>
      </c>
      <c r="D2941">
        <v>18.748767547377401</v>
      </c>
      <c r="E2941">
        <v>5.5067854381569203</v>
      </c>
      <c r="F2941">
        <v>0.44692128863189801</v>
      </c>
      <c r="G2941">
        <v>0.95686987094151899</v>
      </c>
      <c r="H2941">
        <v>16.2792682926829</v>
      </c>
      <c r="I2941">
        <v>3.2722411278561001</v>
      </c>
    </row>
    <row r="2942" spans="1:9" x14ac:dyDescent="0.25">
      <c r="A2942">
        <v>2940</v>
      </c>
      <c r="B2942">
        <v>47.09375</v>
      </c>
      <c r="C2942">
        <v>182.67893593919601</v>
      </c>
      <c r="D2942">
        <v>15.9027073871667</v>
      </c>
      <c r="E2942">
        <v>5.2054595658046701</v>
      </c>
      <c r="F2942">
        <v>0.300944970317154</v>
      </c>
      <c r="G2942">
        <v>0.93453678579858002</v>
      </c>
      <c r="H2942">
        <v>15.5101809954751</v>
      </c>
      <c r="I2942">
        <v>2.81046173716499</v>
      </c>
    </row>
    <row r="2943" spans="1:9" x14ac:dyDescent="0.25">
      <c r="A2943">
        <v>2941</v>
      </c>
      <c r="B2943">
        <v>36.448598130841098</v>
      </c>
      <c r="C2943">
        <v>199.05866209262399</v>
      </c>
      <c r="D2943">
        <v>15.3299876346994</v>
      </c>
      <c r="E2943">
        <v>4.5011517025214598</v>
      </c>
      <c r="F2943">
        <v>0.23146688630127299</v>
      </c>
      <c r="G2943">
        <v>0.95122920377995801</v>
      </c>
      <c r="H2943">
        <v>19.680597014925301</v>
      </c>
      <c r="I2943">
        <v>3.3961835529304798</v>
      </c>
    </row>
    <row r="2944" spans="1:9" x14ac:dyDescent="0.25">
      <c r="A2944">
        <v>2942</v>
      </c>
      <c r="B2944">
        <v>51.811126065500197</v>
      </c>
      <c r="C2944">
        <v>175.779980942874</v>
      </c>
      <c r="D2944">
        <v>17.129091633927501</v>
      </c>
      <c r="E2944">
        <v>5.56619589640923</v>
      </c>
      <c r="F2944">
        <v>0.292402472840881</v>
      </c>
      <c r="G2944">
        <v>0.95968037497423797</v>
      </c>
      <c r="H2944">
        <v>21.370816599732201</v>
      </c>
      <c r="I2944">
        <v>3.7712750508277599</v>
      </c>
    </row>
    <row r="2945" spans="1:9" x14ac:dyDescent="0.25">
      <c r="A2945">
        <v>2943</v>
      </c>
      <c r="B2945">
        <v>66.572753623188405</v>
      </c>
      <c r="C2945">
        <v>182.76732782369101</v>
      </c>
      <c r="D2945">
        <v>14.1171109952547</v>
      </c>
      <c r="E2945">
        <v>7.6352828434278104</v>
      </c>
      <c r="F2945">
        <v>0.377465189386261</v>
      </c>
      <c r="G2945">
        <v>0.927241138898942</v>
      </c>
      <c r="H2945">
        <v>16.3878887070376</v>
      </c>
      <c r="I2945">
        <v>3.2821938113766902</v>
      </c>
    </row>
    <row r="2946" spans="1:9" x14ac:dyDescent="0.25">
      <c r="A2946">
        <v>2944</v>
      </c>
      <c r="B2946">
        <v>93.437045327364302</v>
      </c>
      <c r="C2946">
        <v>149.26314049586699</v>
      </c>
      <c r="D2946">
        <v>14.122132308137999</v>
      </c>
      <c r="E2946">
        <v>12.9263078551218</v>
      </c>
      <c r="F2946">
        <v>0.50461950543483003</v>
      </c>
      <c r="G2946">
        <v>0.882067659605417</v>
      </c>
      <c r="H2946">
        <v>15.3223787167449</v>
      </c>
      <c r="I2946">
        <v>5.7741219963031396</v>
      </c>
    </row>
    <row r="2947" spans="1:9" x14ac:dyDescent="0.25">
      <c r="A2947">
        <v>2945</v>
      </c>
      <c r="B2947">
        <v>41.0842379504993</v>
      </c>
      <c r="C2947">
        <v>190.95090679038299</v>
      </c>
      <c r="D2947">
        <v>17.054453640830399</v>
      </c>
      <c r="E2947">
        <v>4.6254155284468599</v>
      </c>
      <c r="F2947">
        <v>0.23409199646061399</v>
      </c>
      <c r="G2947">
        <v>0.95197549856656505</v>
      </c>
      <c r="H2947">
        <v>20.312258064516101</v>
      </c>
      <c r="I2947">
        <v>2.9229668495110901</v>
      </c>
    </row>
    <row r="2948" spans="1:9" x14ac:dyDescent="0.25">
      <c r="A2948">
        <v>2946</v>
      </c>
      <c r="B2948">
        <v>56.056213017751404</v>
      </c>
      <c r="C2948">
        <v>151.62964403812401</v>
      </c>
      <c r="D2948">
        <v>21.646940554334801</v>
      </c>
      <c r="E2948">
        <v>2.2644569909016101</v>
      </c>
      <c r="F2948">
        <v>0.33350709222472902</v>
      </c>
      <c r="G2948">
        <v>0.97790094656343096</v>
      </c>
      <c r="H2948">
        <v>15.9489216799091</v>
      </c>
      <c r="I2948">
        <v>2.3773274917853202</v>
      </c>
    </row>
    <row r="2949" spans="1:9" x14ac:dyDescent="0.25">
      <c r="A2949">
        <v>2947</v>
      </c>
      <c r="B2949">
        <v>53.437766209181198</v>
      </c>
      <c r="C2949">
        <v>159.228419010669</v>
      </c>
      <c r="D2949">
        <v>24.967599129147001</v>
      </c>
      <c r="E2949">
        <v>8.8993023475179598</v>
      </c>
      <c r="F2949">
        <v>0.31537680878650698</v>
      </c>
      <c r="G2949">
        <v>0.89464302280110897</v>
      </c>
      <c r="H2949">
        <v>18.731197771587698</v>
      </c>
      <c r="I2949">
        <v>5.7288384023451799</v>
      </c>
    </row>
    <row r="2950" spans="1:9" x14ac:dyDescent="0.25">
      <c r="A2950">
        <v>2948</v>
      </c>
      <c r="B2950">
        <v>48.336179295624298</v>
      </c>
      <c r="C2950">
        <v>123.558212996389</v>
      </c>
      <c r="D2950">
        <v>20.186063630913502</v>
      </c>
      <c r="E2950">
        <v>5.1553990656624196</v>
      </c>
      <c r="F2950">
        <v>0.27431521917983698</v>
      </c>
      <c r="G2950">
        <v>0.94517921433749896</v>
      </c>
      <c r="H2950">
        <v>21.7951441578148</v>
      </c>
      <c r="I2950">
        <v>3.1797316384180698</v>
      </c>
    </row>
    <row r="2951" spans="1:9" x14ac:dyDescent="0.25">
      <c r="A2951">
        <v>2949</v>
      </c>
      <c r="B2951">
        <v>101.38476190476101</v>
      </c>
      <c r="C2951">
        <v>154.79729875161399</v>
      </c>
      <c r="D2951">
        <v>23.1564154679489</v>
      </c>
      <c r="E2951">
        <v>4.9853175752130401</v>
      </c>
      <c r="F2951">
        <v>0.58054493838128696</v>
      </c>
      <c r="G2951">
        <v>0.95133816324866805</v>
      </c>
      <c r="H2951">
        <v>15.713157894736799</v>
      </c>
      <c r="I2951">
        <v>3.3209595517422499</v>
      </c>
    </row>
    <row r="2952" spans="1:9" x14ac:dyDescent="0.25">
      <c r="A2952">
        <v>2950</v>
      </c>
      <c r="B2952">
        <v>50.531607465382301</v>
      </c>
      <c r="C2952">
        <v>128.423037190082</v>
      </c>
      <c r="D2952">
        <v>17.466672326122801</v>
      </c>
      <c r="E2952">
        <v>23.099838696412299</v>
      </c>
      <c r="F2952">
        <v>0.28925664575876697</v>
      </c>
      <c r="G2952">
        <v>0.77482100795623299</v>
      </c>
      <c r="H2952">
        <v>20.914516129032201</v>
      </c>
      <c r="I2952">
        <v>10.7269624573378</v>
      </c>
    </row>
    <row r="2953" spans="1:9" x14ac:dyDescent="0.25">
      <c r="A2953">
        <v>2951</v>
      </c>
      <c r="B2953">
        <v>66.774047186932805</v>
      </c>
      <c r="C2953">
        <v>168.65655853314499</v>
      </c>
      <c r="D2953">
        <v>17.583060281052799</v>
      </c>
      <c r="E2953">
        <v>4.8451511251662103</v>
      </c>
      <c r="F2953">
        <v>0.35810506519644503</v>
      </c>
      <c r="G2953">
        <v>0.941540467810693</v>
      </c>
      <c r="H2953">
        <v>19.6196990424076</v>
      </c>
      <c r="I2953">
        <v>2.9049360146252199</v>
      </c>
    </row>
    <row r="2954" spans="1:9" x14ac:dyDescent="0.25">
      <c r="A2954">
        <v>2952</v>
      </c>
      <c r="B2954">
        <v>73.008298755186701</v>
      </c>
      <c r="C2954">
        <v>152.543404870991</v>
      </c>
      <c r="D2954">
        <v>17.7938182157949</v>
      </c>
      <c r="E2954">
        <v>5.58982888036806</v>
      </c>
      <c r="F2954">
        <v>0.39486698184515201</v>
      </c>
      <c r="G2954">
        <v>0.92339249781437505</v>
      </c>
      <c r="H2954">
        <v>16.261460101867499</v>
      </c>
      <c r="I2954">
        <v>3.8832054560954798</v>
      </c>
    </row>
    <row r="2955" spans="1:9" x14ac:dyDescent="0.25">
      <c r="A2955">
        <v>2953</v>
      </c>
      <c r="B2955">
        <v>73.999325463743602</v>
      </c>
      <c r="C2955">
        <v>170.698711595639</v>
      </c>
      <c r="D2955">
        <v>19.4774050670344</v>
      </c>
      <c r="E2955">
        <v>8.4668015079543704</v>
      </c>
      <c r="F2955">
        <v>0.41726551678749801</v>
      </c>
      <c r="G2955">
        <v>0.922625086319661</v>
      </c>
      <c r="H2955">
        <v>12.9549356223175</v>
      </c>
      <c r="I2955">
        <v>4.2495876855415</v>
      </c>
    </row>
    <row r="2956" spans="1:9" x14ac:dyDescent="0.25">
      <c r="A2956">
        <v>2954</v>
      </c>
      <c r="B2956">
        <v>62.117146905999</v>
      </c>
      <c r="C2956">
        <v>159.86727493917201</v>
      </c>
      <c r="D2956">
        <v>17.6051929520588</v>
      </c>
      <c r="E2956">
        <v>4.7188367798196502</v>
      </c>
      <c r="F2956">
        <v>0.347819853566813</v>
      </c>
      <c r="G2956">
        <v>0.92272612577052604</v>
      </c>
      <c r="H2956">
        <v>16.792963464140701</v>
      </c>
      <c r="I2956">
        <v>3.3082024432809698</v>
      </c>
    </row>
    <row r="2957" spans="1:9" x14ac:dyDescent="0.25">
      <c r="A2957">
        <v>2955</v>
      </c>
      <c r="B2957">
        <v>51.154420921544201</v>
      </c>
      <c r="C2957">
        <v>165.461781121087</v>
      </c>
      <c r="D2957">
        <v>14.803746670716</v>
      </c>
      <c r="E2957">
        <v>4.3488732451013696</v>
      </c>
      <c r="F2957">
        <v>0.29245163121912998</v>
      </c>
      <c r="G2957">
        <v>0.93615960101798401</v>
      </c>
      <c r="H2957">
        <v>16.4409857328145</v>
      </c>
      <c r="I2957">
        <v>2.6764705882352899</v>
      </c>
    </row>
    <row r="2958" spans="1:9" x14ac:dyDescent="0.25">
      <c r="A2958">
        <v>2956</v>
      </c>
      <c r="B2958">
        <v>67.8933766900564</v>
      </c>
      <c r="C2958">
        <v>189.698800342759</v>
      </c>
      <c r="D2958">
        <v>15.5134198152937</v>
      </c>
      <c r="E2958">
        <v>3.1905532583973502</v>
      </c>
      <c r="F2958">
        <v>0.41371949220230098</v>
      </c>
      <c r="G2958">
        <v>0.95677369912523202</v>
      </c>
      <c r="H2958">
        <v>9.9513444302176701</v>
      </c>
      <c r="I2958">
        <v>2.52390271176963</v>
      </c>
    </row>
    <row r="2959" spans="1:9" x14ac:dyDescent="0.25">
      <c r="A2959">
        <v>2957</v>
      </c>
      <c r="B2959">
        <v>56.076866764275202</v>
      </c>
      <c r="C2959">
        <v>173.15134633240399</v>
      </c>
      <c r="D2959">
        <v>16.591838760742601</v>
      </c>
      <c r="E2959">
        <v>11.4293679782014</v>
      </c>
      <c r="F2959">
        <v>0.344351076376403</v>
      </c>
      <c r="G2959">
        <v>0.91362941290712196</v>
      </c>
      <c r="H2959">
        <v>14.4411111111111</v>
      </c>
      <c r="I2959">
        <v>6.4116564417177901</v>
      </c>
    </row>
    <row r="2960" spans="1:9" x14ac:dyDescent="0.25">
      <c r="A2960">
        <v>2958</v>
      </c>
      <c r="B2960">
        <v>63.4993039443155</v>
      </c>
      <c r="C2960">
        <v>183.685929648241</v>
      </c>
      <c r="D2960">
        <v>13.3373983374231</v>
      </c>
      <c r="E2960">
        <v>4.7227921542904401</v>
      </c>
      <c r="F2960">
        <v>0.39618046305911597</v>
      </c>
      <c r="G2960">
        <v>0.95061312996507497</v>
      </c>
      <c r="H2960">
        <v>15.1426573426573</v>
      </c>
      <c r="I2960">
        <v>3.0014383315354101</v>
      </c>
    </row>
    <row r="2961" spans="1:9" x14ac:dyDescent="0.25">
      <c r="A2961">
        <v>2959</v>
      </c>
      <c r="B2961">
        <v>118.093137254901</v>
      </c>
      <c r="C2961">
        <v>177.356469440832</v>
      </c>
      <c r="D2961">
        <v>13.6903483950277</v>
      </c>
      <c r="E2961">
        <v>6.4252385376708903</v>
      </c>
      <c r="F2961">
        <v>0.61035086020814</v>
      </c>
      <c r="G2961">
        <v>0.92646552536249804</v>
      </c>
      <c r="H2961">
        <v>14.296052631578901</v>
      </c>
      <c r="I2961">
        <v>4.8903666427030901</v>
      </c>
    </row>
    <row r="2962" spans="1:9" x14ac:dyDescent="0.25">
      <c r="A2962">
        <v>2960</v>
      </c>
      <c r="B2962">
        <v>104.878986099754</v>
      </c>
      <c r="C2962">
        <v>169.177917463787</v>
      </c>
      <c r="D2962">
        <v>21.734706278806001</v>
      </c>
      <c r="E2962">
        <v>12.8509564910948</v>
      </c>
      <c r="F2962">
        <v>0.53024414213676496</v>
      </c>
      <c r="G2962">
        <v>0.89989266499508902</v>
      </c>
      <c r="H2962">
        <v>9.8834196891191706</v>
      </c>
      <c r="I2962">
        <v>4.6590389016018303</v>
      </c>
    </row>
    <row r="2963" spans="1:9" x14ac:dyDescent="0.25">
      <c r="A2963">
        <v>2961</v>
      </c>
      <c r="B2963">
        <v>107.25859106529199</v>
      </c>
      <c r="C2963">
        <v>173.33590989399201</v>
      </c>
      <c r="D2963">
        <v>33.489742545246003</v>
      </c>
      <c r="E2963">
        <v>9.7711002208272202</v>
      </c>
      <c r="F2963">
        <v>0.55020131727532495</v>
      </c>
      <c r="G2963">
        <v>0.90458783442677504</v>
      </c>
      <c r="H2963">
        <v>12.0544959128065</v>
      </c>
      <c r="I2963">
        <v>5.8414582450190702</v>
      </c>
    </row>
    <row r="2964" spans="1:9" x14ac:dyDescent="0.25">
      <c r="A2964">
        <v>2962</v>
      </c>
      <c r="B2964">
        <v>92.793685756240805</v>
      </c>
      <c r="C2964">
        <v>160.07923712151</v>
      </c>
      <c r="D2964">
        <v>19.200408128950901</v>
      </c>
      <c r="E2964">
        <v>11.549352694766601</v>
      </c>
      <c r="F2964">
        <v>0.48918501490178601</v>
      </c>
      <c r="G2964">
        <v>0.864747358195047</v>
      </c>
      <c r="H2964">
        <v>15.491134751773</v>
      </c>
      <c r="I2964">
        <v>6.08837890625</v>
      </c>
    </row>
    <row r="2965" spans="1:9" x14ac:dyDescent="0.25">
      <c r="A2965">
        <v>2963</v>
      </c>
      <c r="B2965">
        <v>62.539094650205698</v>
      </c>
      <c r="C2965">
        <v>176.338777979431</v>
      </c>
      <c r="D2965">
        <v>14.658545535114699</v>
      </c>
      <c r="E2965">
        <v>9.8512310896435604</v>
      </c>
      <c r="F2965">
        <v>0.35436661142789899</v>
      </c>
      <c r="G2965">
        <v>0.89117497889912201</v>
      </c>
      <c r="H2965">
        <v>13.729970326409401</v>
      </c>
      <c r="I2965">
        <v>4.84125475285171</v>
      </c>
    </row>
    <row r="2966" spans="1:9" x14ac:dyDescent="0.25">
      <c r="A2966">
        <v>2964</v>
      </c>
      <c r="B2966">
        <v>74.821903242955798</v>
      </c>
      <c r="C2966">
        <v>139.485246544456</v>
      </c>
      <c r="D2966">
        <v>17.931841799946898</v>
      </c>
      <c r="E2966">
        <v>7.6900425357115401</v>
      </c>
      <c r="F2966">
        <v>0.444885652866023</v>
      </c>
      <c r="G2966">
        <v>0.888858129192442</v>
      </c>
      <c r="H2966">
        <v>13.6233062330623</v>
      </c>
      <c r="I2966">
        <v>3.5918495297805602</v>
      </c>
    </row>
    <row r="2967" spans="1:9" x14ac:dyDescent="0.25">
      <c r="A2967">
        <v>2965</v>
      </c>
      <c r="B2967">
        <v>113.86077235772299</v>
      </c>
      <c r="C2967">
        <v>146.82154779969599</v>
      </c>
      <c r="D2967">
        <v>14.8829759586986</v>
      </c>
      <c r="E2967">
        <v>5.2944002285755003</v>
      </c>
      <c r="F2967">
        <v>0.66853077836806696</v>
      </c>
      <c r="G2967">
        <v>0.93070461744581101</v>
      </c>
      <c r="H2967">
        <v>9.6886792452830193</v>
      </c>
      <c r="I2967">
        <v>3.4645110410094602</v>
      </c>
    </row>
    <row r="2968" spans="1:9" x14ac:dyDescent="0.25">
      <c r="A2968">
        <v>2966</v>
      </c>
      <c r="B2968">
        <v>103.574051407588</v>
      </c>
      <c r="C2968">
        <v>184.35460055096399</v>
      </c>
      <c r="D2968">
        <v>18.651272755106</v>
      </c>
      <c r="E2968">
        <v>7.6486977982192803</v>
      </c>
      <c r="F2968">
        <v>0.50199382198731901</v>
      </c>
      <c r="G2968">
        <v>0.90292458993087599</v>
      </c>
      <c r="H2968">
        <v>11.681506849314999</v>
      </c>
      <c r="I2968">
        <v>5.1874492832025902</v>
      </c>
    </row>
    <row r="2969" spans="1:9" x14ac:dyDescent="0.25">
      <c r="A2969">
        <v>2967</v>
      </c>
      <c r="B2969">
        <v>127.998595505617</v>
      </c>
      <c r="C2969">
        <v>96.131747483989002</v>
      </c>
      <c r="D2969">
        <v>14.7508489533272</v>
      </c>
      <c r="E2969">
        <v>20.520469961265501</v>
      </c>
      <c r="F2969">
        <v>0.59862452490739804</v>
      </c>
      <c r="G2969">
        <v>0.66160701776655695</v>
      </c>
      <c r="H2969">
        <v>8.2161785216178504</v>
      </c>
      <c r="I2969">
        <v>10.466386554621799</v>
      </c>
    </row>
    <row r="2970" spans="1:9" x14ac:dyDescent="0.25">
      <c r="A2970">
        <v>2968</v>
      </c>
      <c r="B2970">
        <v>70.123059229442205</v>
      </c>
      <c r="C2970">
        <v>202.02405130945999</v>
      </c>
      <c r="D2970">
        <v>15.2029714969637</v>
      </c>
      <c r="E2970">
        <v>3.80882808760055</v>
      </c>
      <c r="F2970">
        <v>0.41390375842071597</v>
      </c>
      <c r="G2970">
        <v>0.95349002846751796</v>
      </c>
      <c r="H2970">
        <v>16.739999999999998</v>
      </c>
      <c r="I2970">
        <v>2.4315619967793798</v>
      </c>
    </row>
    <row r="2971" spans="1:9" x14ac:dyDescent="0.25">
      <c r="A2971">
        <v>2969</v>
      </c>
      <c r="B2971">
        <v>66.351203501094005</v>
      </c>
      <c r="C2971">
        <v>164.537285525736</v>
      </c>
      <c r="D2971">
        <v>16.337431470146601</v>
      </c>
      <c r="E2971">
        <v>4.7665515019937299</v>
      </c>
      <c r="F2971">
        <v>0.38260847767733303</v>
      </c>
      <c r="G2971">
        <v>0.93495557933687001</v>
      </c>
      <c r="H2971">
        <v>17.382488479262602</v>
      </c>
      <c r="I2971">
        <v>3.8601376720901102</v>
      </c>
    </row>
    <row r="2972" spans="1:9" x14ac:dyDescent="0.25">
      <c r="A2972">
        <v>2970</v>
      </c>
      <c r="B2972">
        <v>159.51189995966101</v>
      </c>
      <c r="C2972">
        <v>156.04510599909699</v>
      </c>
      <c r="D2972">
        <v>23.855719662370198</v>
      </c>
      <c r="E2972">
        <v>4.8501723716092</v>
      </c>
      <c r="F2972">
        <v>0.85576217212835903</v>
      </c>
      <c r="G2972">
        <v>0.93310605395772295</v>
      </c>
      <c r="H2972">
        <v>12.208221626452101</v>
      </c>
      <c r="I2972">
        <v>3.8142003981419998</v>
      </c>
    </row>
    <row r="2973" spans="1:9" x14ac:dyDescent="0.25">
      <c r="A2973">
        <v>2971</v>
      </c>
      <c r="B2973">
        <v>101.80491474423199</v>
      </c>
      <c r="C2973">
        <v>127.3</v>
      </c>
      <c r="D2973">
        <v>16.1802954794763</v>
      </c>
      <c r="E2973">
        <v>14.7152552010552</v>
      </c>
      <c r="F2973">
        <v>0.51894561051802401</v>
      </c>
      <c r="G2973">
        <v>0.69998287295918704</v>
      </c>
      <c r="H2973">
        <v>14.915472779369599</v>
      </c>
      <c r="I2973">
        <v>9.7147826086956499</v>
      </c>
    </row>
    <row r="2974" spans="1:9" x14ac:dyDescent="0.25">
      <c r="A2974">
        <v>2972</v>
      </c>
      <c r="B2974">
        <v>79.654699049630395</v>
      </c>
      <c r="C2974">
        <v>199.81769119389199</v>
      </c>
      <c r="D2974">
        <v>17.985036799202501</v>
      </c>
      <c r="E2974">
        <v>5.3041803932131</v>
      </c>
      <c r="F2974">
        <v>0.44398002815064702</v>
      </c>
      <c r="G2974">
        <v>0.95017085601705198</v>
      </c>
      <c r="H2974">
        <v>18.813471502590598</v>
      </c>
      <c r="I2974">
        <v>2.740234375</v>
      </c>
    </row>
    <row r="2975" spans="1:9" x14ac:dyDescent="0.25">
      <c r="A2975">
        <v>2973</v>
      </c>
      <c r="B2975">
        <v>94.354567307692307</v>
      </c>
      <c r="C2975">
        <v>194.05309593831899</v>
      </c>
      <c r="D2975">
        <v>13.562462453166299</v>
      </c>
      <c r="E2975">
        <v>3.5041226348693399</v>
      </c>
      <c r="F2975">
        <v>0.48140147325572002</v>
      </c>
      <c r="G2975">
        <v>0.94745900207494205</v>
      </c>
      <c r="H2975">
        <v>16.690515806988302</v>
      </c>
      <c r="I2975">
        <v>2.5935870698644399</v>
      </c>
    </row>
    <row r="2976" spans="1:9" x14ac:dyDescent="0.25">
      <c r="A2976">
        <v>2974</v>
      </c>
      <c r="B2976">
        <v>86.357142857142804</v>
      </c>
      <c r="C2976">
        <v>142.67395401432299</v>
      </c>
      <c r="D2976">
        <v>17.639247070521002</v>
      </c>
      <c r="E2976">
        <v>6.4097424617004597</v>
      </c>
      <c r="F2976">
        <v>0.46825437830963101</v>
      </c>
      <c r="G2976">
        <v>0.92074157522042099</v>
      </c>
      <c r="H2976">
        <v>12.298717948717901</v>
      </c>
      <c r="I2976">
        <v>4.26250534416417</v>
      </c>
    </row>
    <row r="2977" spans="1:9" x14ac:dyDescent="0.25">
      <c r="A2977">
        <v>2975</v>
      </c>
      <c r="B2977">
        <v>74.037179487179401</v>
      </c>
      <c r="C2977">
        <v>153.03896928154299</v>
      </c>
      <c r="D2977">
        <v>17.2030826767521</v>
      </c>
      <c r="E2977">
        <v>5.5890519277376196</v>
      </c>
      <c r="F2977">
        <v>0.412592243347706</v>
      </c>
      <c r="G2977">
        <v>0.929655284590574</v>
      </c>
      <c r="H2977">
        <v>16.793867120954001</v>
      </c>
      <c r="I2977">
        <v>3.5604825562438802</v>
      </c>
    </row>
    <row r="2978" spans="1:9" x14ac:dyDescent="0.25">
      <c r="A2978">
        <v>2976</v>
      </c>
      <c r="B2978">
        <v>70.760669456066907</v>
      </c>
      <c r="C2978">
        <v>167.393100681909</v>
      </c>
      <c r="D2978">
        <v>18.516408000533001</v>
      </c>
      <c r="E2978">
        <v>7.66885756723737</v>
      </c>
      <c r="F2978">
        <v>0.45962178935827003</v>
      </c>
      <c r="G2978">
        <v>0.90067776228479401</v>
      </c>
      <c r="H2978">
        <v>15.0833333333333</v>
      </c>
      <c r="I2978">
        <v>4.0498442367601202</v>
      </c>
    </row>
    <row r="2979" spans="1:9" x14ac:dyDescent="0.25">
      <c r="A2979">
        <v>2977</v>
      </c>
      <c r="B2979">
        <v>49.573362208987497</v>
      </c>
      <c r="C2979">
        <v>156.52362100818101</v>
      </c>
      <c r="D2979">
        <v>14.3255106070621</v>
      </c>
      <c r="E2979">
        <v>11.7123653780952</v>
      </c>
      <c r="F2979">
        <v>0.32387884135238398</v>
      </c>
      <c r="G2979">
        <v>0.87156363592585695</v>
      </c>
      <c r="H2979">
        <v>18.074344023323601</v>
      </c>
      <c r="I2979">
        <v>6.3142389525368197</v>
      </c>
    </row>
    <row r="2980" spans="1:9" x14ac:dyDescent="0.25">
      <c r="A2980">
        <v>2978</v>
      </c>
      <c r="B2980">
        <v>44.580034423407902</v>
      </c>
      <c r="C2980">
        <v>150.189284704551</v>
      </c>
      <c r="D2980">
        <v>15.146569913613501</v>
      </c>
      <c r="E2980">
        <v>6.08517374626883</v>
      </c>
      <c r="F2980">
        <v>0.314305111039964</v>
      </c>
      <c r="G2980">
        <v>0.89667857412299001</v>
      </c>
      <c r="H2980">
        <v>17.648985959438299</v>
      </c>
      <c r="I2980">
        <v>3.4071015689512798</v>
      </c>
    </row>
    <row r="2981" spans="1:9" x14ac:dyDescent="0.25">
      <c r="A2981">
        <v>2979</v>
      </c>
      <c r="B2981">
        <v>50.915581031787298</v>
      </c>
      <c r="C2981">
        <v>163.437463126843</v>
      </c>
      <c r="D2981">
        <v>16.930233018509998</v>
      </c>
      <c r="E2981">
        <v>8.6236151414037092</v>
      </c>
      <c r="F2981">
        <v>0.39314267237967498</v>
      </c>
      <c r="G2981">
        <v>0.91306379874480303</v>
      </c>
      <c r="H2981">
        <v>14.7693389592123</v>
      </c>
      <c r="I2981">
        <v>4.4925613188580602</v>
      </c>
    </row>
    <row r="2982" spans="1:9" x14ac:dyDescent="0.25">
      <c r="A2982">
        <v>2980</v>
      </c>
      <c r="B2982">
        <v>40.531345565749199</v>
      </c>
      <c r="C2982">
        <v>196.44784914555001</v>
      </c>
      <c r="D2982">
        <v>13.088580674046</v>
      </c>
      <c r="E2982">
        <v>3.8102948542700501</v>
      </c>
      <c r="F2982">
        <v>0.31778608201897401</v>
      </c>
      <c r="G2982">
        <v>0.95483109604622796</v>
      </c>
      <c r="H2982">
        <v>12.981818181818101</v>
      </c>
      <c r="I2982">
        <v>3.2857142857142798</v>
      </c>
    </row>
    <row r="2983" spans="1:9" x14ac:dyDescent="0.25">
      <c r="A2983">
        <v>2981</v>
      </c>
      <c r="B2983">
        <v>35.649626651349799</v>
      </c>
      <c r="C2983">
        <v>190.28306168764101</v>
      </c>
      <c r="D2983">
        <v>12.6013472711624</v>
      </c>
      <c r="E2983">
        <v>11.313759917695499</v>
      </c>
      <c r="F2983">
        <v>0.276850399976098</v>
      </c>
      <c r="G2983">
        <v>0.92718960333245004</v>
      </c>
      <c r="H2983">
        <v>16.232812500000001</v>
      </c>
      <c r="I2983">
        <v>5.3760035682426404</v>
      </c>
    </row>
    <row r="2984" spans="1:9" x14ac:dyDescent="0.25">
      <c r="A2984">
        <v>2982</v>
      </c>
      <c r="B2984">
        <v>67.222314737718506</v>
      </c>
      <c r="C2984">
        <v>196.18303721086099</v>
      </c>
      <c r="D2984">
        <v>15.5952030981046</v>
      </c>
      <c r="E2984">
        <v>4.4203405472990802</v>
      </c>
      <c r="F2984">
        <v>0.37360412401559601</v>
      </c>
      <c r="G2984">
        <v>0.95071093954336505</v>
      </c>
      <c r="H2984">
        <v>18.0392561983471</v>
      </c>
      <c r="I2984">
        <v>2.7252039501932099</v>
      </c>
    </row>
    <row r="2985" spans="1:9" x14ac:dyDescent="0.25">
      <c r="A2985">
        <v>2983</v>
      </c>
      <c r="B2985">
        <v>100.124825662482</v>
      </c>
      <c r="C2985">
        <v>138.845479523747</v>
      </c>
      <c r="D2985">
        <v>18.851483266400699</v>
      </c>
      <c r="E2985">
        <v>4.45376191556264</v>
      </c>
      <c r="F2985">
        <v>0.48359465899558102</v>
      </c>
      <c r="G2985">
        <v>0.95421043754141699</v>
      </c>
      <c r="H2985">
        <v>16.700564971751401</v>
      </c>
      <c r="I2985">
        <v>2.9925499492041898</v>
      </c>
    </row>
    <row r="2986" spans="1:9" x14ac:dyDescent="0.25">
      <c r="A2986">
        <v>2984</v>
      </c>
      <c r="B2986">
        <v>51.689583333333303</v>
      </c>
      <c r="C2986">
        <v>203.86942328617999</v>
      </c>
      <c r="D2986">
        <v>14.3016787998142</v>
      </c>
      <c r="E2986">
        <v>4.2301743680689201</v>
      </c>
      <c r="F2986">
        <v>0.31309153003922802</v>
      </c>
      <c r="G2986">
        <v>0.96495582845546501</v>
      </c>
      <c r="H2986">
        <v>19.5059347181008</v>
      </c>
      <c r="I2986">
        <v>2.2900312608544602</v>
      </c>
    </row>
    <row r="2987" spans="1:9" x14ac:dyDescent="0.25">
      <c r="A2987">
        <v>2985</v>
      </c>
      <c r="B2987">
        <v>40.326348640214</v>
      </c>
      <c r="C2987">
        <v>147.384572308553</v>
      </c>
      <c r="D2987">
        <v>9.6722968910734792</v>
      </c>
      <c r="E2987">
        <v>9.2318024598689892</v>
      </c>
      <c r="F2987">
        <v>0.37200307113351999</v>
      </c>
      <c r="G2987">
        <v>0.88062612985976796</v>
      </c>
      <c r="H2987">
        <v>5.8231907894736796</v>
      </c>
      <c r="I2987">
        <v>4.5012106537530201</v>
      </c>
    </row>
    <row r="2988" spans="1:9" x14ac:dyDescent="0.25">
      <c r="A2988">
        <v>2986</v>
      </c>
      <c r="B2988">
        <v>43.863154087292003</v>
      </c>
      <c r="C2988">
        <v>197.901698113207</v>
      </c>
      <c r="D2988">
        <v>7.9018551716807002</v>
      </c>
      <c r="E2988">
        <v>4.5889486755247297</v>
      </c>
      <c r="F2988">
        <v>0.455876167882935</v>
      </c>
      <c r="G2988">
        <v>0.95312345714911195</v>
      </c>
      <c r="H2988">
        <v>4.9990701999070204</v>
      </c>
      <c r="I2988">
        <v>2.96306186025812</v>
      </c>
    </row>
    <row r="2989" spans="1:9" x14ac:dyDescent="0.25">
      <c r="A2989">
        <v>2987</v>
      </c>
      <c r="B2989">
        <v>43.660980148883297</v>
      </c>
      <c r="C2989">
        <v>168.882145377558</v>
      </c>
      <c r="D2989">
        <v>9.6882301022040895</v>
      </c>
      <c r="E2989">
        <v>5.2376133370455298</v>
      </c>
      <c r="F2989">
        <v>0.43403644523538598</v>
      </c>
      <c r="G2989">
        <v>0.94086210177558005</v>
      </c>
      <c r="H2989">
        <v>4.3834498834498801</v>
      </c>
      <c r="I2989">
        <v>3.1146711635750401</v>
      </c>
    </row>
    <row r="2990" spans="1:9" x14ac:dyDescent="0.25">
      <c r="A2990">
        <v>2988</v>
      </c>
      <c r="B2990">
        <v>38.362522463649697</v>
      </c>
      <c r="C2990">
        <v>181.71914325337701</v>
      </c>
      <c r="D2990">
        <v>8.2120102299331599</v>
      </c>
      <c r="E2990">
        <v>4.8583630764171097</v>
      </c>
      <c r="F2990">
        <v>0.36927772200048498</v>
      </c>
      <c r="G2990">
        <v>0.96372620805115705</v>
      </c>
      <c r="H2990">
        <v>6.8056558363417503</v>
      </c>
      <c r="I2990">
        <v>2.7206833637419101</v>
      </c>
    </row>
    <row r="2991" spans="1:9" x14ac:dyDescent="0.25">
      <c r="A2991">
        <v>2989</v>
      </c>
      <c r="B2991">
        <v>40.018843283582001</v>
      </c>
      <c r="C2991">
        <v>163.25138668779701</v>
      </c>
      <c r="D2991">
        <v>7.3988590390625397</v>
      </c>
      <c r="E2991">
        <v>6.9341478893876198</v>
      </c>
      <c r="F2991">
        <v>0.39142811231255498</v>
      </c>
      <c r="G2991">
        <v>0.91076253120236506</v>
      </c>
      <c r="H2991">
        <v>6.08670520231213</v>
      </c>
      <c r="I2991">
        <v>4.44351648351648</v>
      </c>
    </row>
    <row r="2992" spans="1:9" x14ac:dyDescent="0.25">
      <c r="A2992">
        <v>2990</v>
      </c>
      <c r="B2992">
        <v>36.2675744141861</v>
      </c>
      <c r="C2992">
        <v>131.77683423913001</v>
      </c>
      <c r="D2992">
        <v>8.4450483076360605</v>
      </c>
      <c r="E2992">
        <v>17.6401644223494</v>
      </c>
      <c r="F2992">
        <v>0.31357470108534402</v>
      </c>
      <c r="G2992">
        <v>0.79912165497363197</v>
      </c>
      <c r="H2992">
        <v>7.8763557483730997</v>
      </c>
      <c r="I2992">
        <v>10.2335456475583</v>
      </c>
    </row>
    <row r="2993" spans="1:9" x14ac:dyDescent="0.25">
      <c r="A2993">
        <v>2991</v>
      </c>
      <c r="B2993">
        <v>48.493968636911902</v>
      </c>
      <c r="C2993">
        <v>161.815041993016</v>
      </c>
      <c r="D2993">
        <v>11.3497272485565</v>
      </c>
      <c r="E2993">
        <v>9.1063955424747398</v>
      </c>
      <c r="F2993">
        <v>0.44754871084784897</v>
      </c>
      <c r="G2993">
        <v>0.94411109204764398</v>
      </c>
      <c r="H2993">
        <v>8.2462488967343308</v>
      </c>
      <c r="I2993">
        <v>4.1477526694810001</v>
      </c>
    </row>
    <row r="2994" spans="1:9" x14ac:dyDescent="0.25">
      <c r="A2994">
        <v>2992</v>
      </c>
      <c r="B2994">
        <v>40.909090909090899</v>
      </c>
      <c r="C2994">
        <v>159.78091473743601</v>
      </c>
      <c r="D2994">
        <v>9.7492140010946393</v>
      </c>
      <c r="E2994">
        <v>15.959434652980599</v>
      </c>
      <c r="F2994">
        <v>0.36035891969390499</v>
      </c>
      <c r="G2994">
        <v>0.88782193286175604</v>
      </c>
      <c r="H2994">
        <v>6.4749362786745897</v>
      </c>
      <c r="I2994">
        <v>7.8521994134897302</v>
      </c>
    </row>
    <row r="2995" spans="1:9" x14ac:dyDescent="0.25">
      <c r="A2995">
        <v>2993</v>
      </c>
      <c r="B2995">
        <v>41.500154083204897</v>
      </c>
      <c r="C2995">
        <v>165.82871165644099</v>
      </c>
      <c r="D2995">
        <v>9.9469354778236596</v>
      </c>
      <c r="E2995">
        <v>12.749328775654799</v>
      </c>
      <c r="F2995">
        <v>0.35994944285579</v>
      </c>
      <c r="G2995">
        <v>0.89411952935078798</v>
      </c>
      <c r="H2995">
        <v>8.4295845997973604</v>
      </c>
      <c r="I2995">
        <v>4.3989145183174996</v>
      </c>
    </row>
    <row r="2996" spans="1:9" x14ac:dyDescent="0.25">
      <c r="A2996">
        <v>2994</v>
      </c>
      <c r="B2996">
        <v>84.156867845993702</v>
      </c>
      <c r="C2996">
        <v>166.55795902786599</v>
      </c>
      <c r="D2996">
        <v>13.5244836051845</v>
      </c>
      <c r="E2996">
        <v>3.3856795501626702</v>
      </c>
      <c r="F2996">
        <v>0.54910664907222795</v>
      </c>
      <c r="G2996">
        <v>0.94624436400368295</v>
      </c>
      <c r="H2996">
        <v>7.7028145695364199</v>
      </c>
      <c r="I2996">
        <v>2.95206828627708</v>
      </c>
    </row>
    <row r="2997" spans="1:9" x14ac:dyDescent="0.25">
      <c r="A2997">
        <v>2995</v>
      </c>
      <c r="B2997">
        <v>70.701795702089996</v>
      </c>
      <c r="C2997">
        <v>196.622111388196</v>
      </c>
      <c r="D2997">
        <v>13.1409661882143</v>
      </c>
      <c r="E2997">
        <v>4.60510503498781</v>
      </c>
      <c r="F2997">
        <v>0.440062114050501</v>
      </c>
      <c r="G2997">
        <v>0.94958938278319605</v>
      </c>
      <c r="H2997">
        <v>9.9430814524043107</v>
      </c>
      <c r="I2997">
        <v>2.9005591054313098</v>
      </c>
    </row>
    <row r="2998" spans="1:9" x14ac:dyDescent="0.25">
      <c r="A2998">
        <v>2996</v>
      </c>
      <c r="B2998">
        <v>72.959183673469298</v>
      </c>
      <c r="C2998">
        <v>150.18787137364501</v>
      </c>
      <c r="D2998">
        <v>19.8490866364452</v>
      </c>
      <c r="E2998">
        <v>5.3279882346608201</v>
      </c>
      <c r="F2998">
        <v>0.46114258134272601</v>
      </c>
      <c r="G2998">
        <v>0.90202436866559799</v>
      </c>
      <c r="H2998">
        <v>16.505535055350499</v>
      </c>
      <c r="I2998">
        <v>3.84227129337539</v>
      </c>
    </row>
    <row r="2999" spans="1:9" x14ac:dyDescent="0.25">
      <c r="A2999">
        <v>2997</v>
      </c>
      <c r="B2999">
        <v>95.395243488108704</v>
      </c>
      <c r="C2999">
        <v>154.85768822905601</v>
      </c>
      <c r="D2999">
        <v>10.220394640952801</v>
      </c>
      <c r="E2999">
        <v>1.8757541460646201</v>
      </c>
      <c r="F2999">
        <v>0.64494885233939203</v>
      </c>
      <c r="G2999">
        <v>0.97573840014368096</v>
      </c>
      <c r="H2999">
        <v>5.2301101591187198</v>
      </c>
      <c r="I2999">
        <v>2.05362272582189</v>
      </c>
    </row>
    <row r="3000" spans="1:9" x14ac:dyDescent="0.25">
      <c r="A3000">
        <v>2998</v>
      </c>
      <c r="B3000">
        <v>58.049810046433002</v>
      </c>
      <c r="C3000">
        <v>154.83130197061101</v>
      </c>
      <c r="D3000">
        <v>12.9079627064178</v>
      </c>
      <c r="E3000">
        <v>6.5717898755695403</v>
      </c>
      <c r="F3000">
        <v>0.38236084575670298</v>
      </c>
      <c r="G3000">
        <v>0.91261479851498595</v>
      </c>
      <c r="H3000">
        <v>10.8901960784313</v>
      </c>
      <c r="I3000">
        <v>3.7704304429195199</v>
      </c>
    </row>
    <row r="3001" spans="1:9" x14ac:dyDescent="0.25">
      <c r="A3001">
        <v>2999</v>
      </c>
      <c r="B3001">
        <v>45.5473180731124</v>
      </c>
      <c r="C3001">
        <v>119.23972334594799</v>
      </c>
      <c r="D3001">
        <v>13.7051681957558</v>
      </c>
      <c r="E3001">
        <v>7.8530532958378902</v>
      </c>
      <c r="F3001">
        <v>0.31934998043214402</v>
      </c>
      <c r="G3001">
        <v>0.871660902123498</v>
      </c>
      <c r="H3001">
        <v>8.7621878715814496</v>
      </c>
      <c r="I3001">
        <v>5.38040629095675</v>
      </c>
    </row>
    <row r="3002" spans="1:9" x14ac:dyDescent="0.25">
      <c r="A3002">
        <v>3000</v>
      </c>
      <c r="B3002">
        <v>71.473952434880999</v>
      </c>
      <c r="C3002">
        <v>127.88380108321</v>
      </c>
      <c r="D3002">
        <v>22.329412495802501</v>
      </c>
      <c r="E3002">
        <v>24.826949837528801</v>
      </c>
      <c r="F3002">
        <v>0.401737865422366</v>
      </c>
      <c r="G3002">
        <v>0.72729648902158395</v>
      </c>
      <c r="H3002">
        <v>12.194552529182801</v>
      </c>
      <c r="I3002">
        <v>14.8003714020427</v>
      </c>
    </row>
    <row r="3003" spans="1:9" x14ac:dyDescent="0.25">
      <c r="A3003">
        <v>3001</v>
      </c>
      <c r="B3003">
        <v>50.2088495575221</v>
      </c>
      <c r="C3003">
        <v>156.45306725794501</v>
      </c>
      <c r="D3003">
        <v>13.914972883836199</v>
      </c>
      <c r="E3003">
        <v>5.6848282786668296</v>
      </c>
      <c r="F3003">
        <v>0.31684046262140397</v>
      </c>
      <c r="G3003">
        <v>0.88054623392594</v>
      </c>
      <c r="H3003">
        <v>16.381609195402199</v>
      </c>
      <c r="I3003">
        <v>3.63846153846153</v>
      </c>
    </row>
    <row r="3004" spans="1:9" x14ac:dyDescent="0.25">
      <c r="A3004">
        <v>3002</v>
      </c>
      <c r="B3004">
        <v>52.878450009139002</v>
      </c>
      <c r="C3004">
        <v>180.1650682941</v>
      </c>
      <c r="D3004">
        <v>11.816842096330401</v>
      </c>
      <c r="E3004">
        <v>6.0186970431598503</v>
      </c>
      <c r="F3004">
        <v>0.34938549853065398</v>
      </c>
      <c r="G3004">
        <v>0.937031973993941</v>
      </c>
      <c r="H3004">
        <v>5.6398305084745699</v>
      </c>
      <c r="I3004">
        <v>4.4067635903918996</v>
      </c>
    </row>
    <row r="3005" spans="1:9" x14ac:dyDescent="0.25">
      <c r="A3005">
        <v>3003</v>
      </c>
      <c r="B3005">
        <v>71.842126957955401</v>
      </c>
      <c r="C3005">
        <v>148.82332907620199</v>
      </c>
      <c r="D3005">
        <v>13.8788560089002</v>
      </c>
      <c r="E3005">
        <v>8.3145044388780391</v>
      </c>
      <c r="F3005">
        <v>0.41244804058135698</v>
      </c>
      <c r="G3005">
        <v>0.86814501555763701</v>
      </c>
      <c r="H3005">
        <v>9.3706020328381499</v>
      </c>
      <c r="I3005">
        <v>5.43459428241409</v>
      </c>
    </row>
    <row r="3006" spans="1:9" x14ac:dyDescent="0.25">
      <c r="A3006">
        <v>3004</v>
      </c>
      <c r="B3006">
        <v>40.947841105354001</v>
      </c>
      <c r="C3006">
        <v>192.53339740509301</v>
      </c>
      <c r="D3006">
        <v>12.0514029168768</v>
      </c>
      <c r="E3006">
        <v>3.7748331289655401</v>
      </c>
      <c r="F3006">
        <v>0.26735961814453102</v>
      </c>
      <c r="G3006">
        <v>0.96883026215375101</v>
      </c>
      <c r="H3006">
        <v>15.1984216459977</v>
      </c>
      <c r="I3006">
        <v>2.5338983050847399</v>
      </c>
    </row>
    <row r="3007" spans="1:9" x14ac:dyDescent="0.25">
      <c r="A3007">
        <v>3005</v>
      </c>
      <c r="B3007">
        <v>72.260365853658499</v>
      </c>
      <c r="C3007">
        <v>188.88012535910099</v>
      </c>
      <c r="D3007">
        <v>13.7633709662261</v>
      </c>
      <c r="E3007">
        <v>4.6317507546816197</v>
      </c>
      <c r="F3007">
        <v>0.43843484679503902</v>
      </c>
      <c r="G3007">
        <v>0.94960688816240302</v>
      </c>
      <c r="H3007">
        <v>15.199667221297799</v>
      </c>
      <c r="I3007">
        <v>2.92956163357062</v>
      </c>
    </row>
    <row r="3008" spans="1:9" x14ac:dyDescent="0.25">
      <c r="A3008">
        <v>3006</v>
      </c>
      <c r="B3008">
        <v>71.723449750534499</v>
      </c>
      <c r="C3008">
        <v>176.452556703798</v>
      </c>
      <c r="D3008">
        <v>16.919786830471601</v>
      </c>
      <c r="E3008">
        <v>4.1087416554849101</v>
      </c>
      <c r="F3008">
        <v>0.45007083108393098</v>
      </c>
      <c r="G3008">
        <v>0.95675834763686396</v>
      </c>
      <c r="H3008">
        <v>14.3263274336283</v>
      </c>
      <c r="I3008">
        <v>2.8305304010349199</v>
      </c>
    </row>
    <row r="3009" spans="1:9" x14ac:dyDescent="0.25">
      <c r="A3009">
        <v>3007</v>
      </c>
      <c r="B3009">
        <v>88.699186991869894</v>
      </c>
      <c r="C3009">
        <v>147.60167253521101</v>
      </c>
      <c r="D3009">
        <v>23.0751262991175</v>
      </c>
      <c r="E3009">
        <v>15.3891497588793</v>
      </c>
      <c r="F3009">
        <v>0.49118493112452799</v>
      </c>
      <c r="G3009">
        <v>0.81735346281861398</v>
      </c>
      <c r="H3009">
        <v>17.5975855130784</v>
      </c>
      <c r="I3009">
        <v>8.0171821305841906</v>
      </c>
    </row>
    <row r="3010" spans="1:9" x14ac:dyDescent="0.25">
      <c r="A3010">
        <v>3008</v>
      </c>
      <c r="B3010">
        <v>59.014148559878699</v>
      </c>
      <c r="C3010">
        <v>157.72197546531299</v>
      </c>
      <c r="D3010">
        <v>15.5069562352781</v>
      </c>
      <c r="E3010">
        <v>4.5222713760588498</v>
      </c>
      <c r="F3010">
        <v>0.33236119260038399</v>
      </c>
      <c r="G3010">
        <v>0.94122935183013501</v>
      </c>
      <c r="H3010">
        <v>18.278020378457001</v>
      </c>
      <c r="I3010">
        <v>3.3947635993899299</v>
      </c>
    </row>
    <row r="3011" spans="1:9" x14ac:dyDescent="0.25">
      <c r="A3011">
        <v>3009</v>
      </c>
      <c r="B3011">
        <v>63.573259438863801</v>
      </c>
      <c r="C3011">
        <v>147.09234176676</v>
      </c>
      <c r="D3011">
        <v>11.0442673782353</v>
      </c>
      <c r="E3011">
        <v>11.5541883111347</v>
      </c>
      <c r="F3011">
        <v>0.37573851635334499</v>
      </c>
      <c r="G3011">
        <v>0.862414989457436</v>
      </c>
      <c r="H3011">
        <v>11.676991150442401</v>
      </c>
      <c r="I3011">
        <v>3.82661548304542</v>
      </c>
    </row>
    <row r="3012" spans="1:9" x14ac:dyDescent="0.25">
      <c r="A3012">
        <v>3010</v>
      </c>
      <c r="B3012">
        <v>51.096012695893599</v>
      </c>
      <c r="C3012">
        <v>132.60389116887001</v>
      </c>
      <c r="D3012">
        <v>9.8987487648058696</v>
      </c>
      <c r="E3012">
        <v>8.3886421776198699</v>
      </c>
      <c r="F3012">
        <v>0.34531817679587201</v>
      </c>
      <c r="G3012">
        <v>0.83117904746111704</v>
      </c>
      <c r="H3012">
        <v>9.0538461538461501</v>
      </c>
      <c r="I3012">
        <v>6.2199681782020599</v>
      </c>
    </row>
    <row r="3013" spans="1:9" x14ac:dyDescent="0.25">
      <c r="A3013">
        <v>3011</v>
      </c>
      <c r="B3013">
        <v>58.371452420701097</v>
      </c>
      <c r="C3013">
        <v>104.986025262026</v>
      </c>
      <c r="D3013">
        <v>19.068887150432101</v>
      </c>
      <c r="E3013">
        <v>6.9298569085766299</v>
      </c>
      <c r="F3013">
        <v>0.32291601903795702</v>
      </c>
      <c r="G3013">
        <v>0.88536651198604999</v>
      </c>
      <c r="H3013">
        <v>21.4536679536679</v>
      </c>
      <c r="I3013">
        <v>5.0108349267049004</v>
      </c>
    </row>
    <row r="3014" spans="1:9" x14ac:dyDescent="0.25">
      <c r="A3014">
        <v>3012</v>
      </c>
      <c r="B3014">
        <v>76.645933014354</v>
      </c>
      <c r="C3014">
        <v>164.461003602245</v>
      </c>
      <c r="D3014">
        <v>14.2851825395896</v>
      </c>
      <c r="E3014">
        <v>2.9617383196770599</v>
      </c>
      <c r="F3014">
        <v>0.41292713905901302</v>
      </c>
      <c r="G3014">
        <v>0.96436206922050804</v>
      </c>
      <c r="H3014">
        <v>11.264122137404501</v>
      </c>
      <c r="I3014">
        <v>2.61524206624971</v>
      </c>
    </row>
    <row r="3015" spans="1:9" x14ac:dyDescent="0.25">
      <c r="A3015">
        <v>3013</v>
      </c>
      <c r="B3015">
        <v>74.916201117318394</v>
      </c>
      <c r="C3015">
        <v>188.27220216606401</v>
      </c>
      <c r="D3015">
        <v>14.2423388099843</v>
      </c>
      <c r="E3015">
        <v>3.5448353764331699</v>
      </c>
      <c r="F3015">
        <v>0.47290474819529399</v>
      </c>
      <c r="G3015">
        <v>0.96339787963762302</v>
      </c>
      <c r="H3015">
        <v>6.3183856502242097</v>
      </c>
      <c r="I3015">
        <v>2.7642222952975901</v>
      </c>
    </row>
    <row r="3016" spans="1:9" x14ac:dyDescent="0.25">
      <c r="A3016">
        <v>3014</v>
      </c>
      <c r="B3016">
        <v>51.891792995295297</v>
      </c>
      <c r="C3016">
        <v>135.88544326887899</v>
      </c>
      <c r="D3016">
        <v>21.840013742841801</v>
      </c>
      <c r="E3016">
        <v>5.0918606203742298</v>
      </c>
      <c r="F3016">
        <v>0.31076620703185898</v>
      </c>
      <c r="G3016">
        <v>0.91638020763861805</v>
      </c>
      <c r="H3016">
        <v>18.331436699857701</v>
      </c>
      <c r="I3016">
        <v>3.9534270650263599</v>
      </c>
    </row>
    <row r="3017" spans="1:9" x14ac:dyDescent="0.25">
      <c r="A3017">
        <v>3015</v>
      </c>
      <c r="B3017">
        <v>47.596829590488703</v>
      </c>
      <c r="C3017">
        <v>153.87589533693901</v>
      </c>
      <c r="D3017">
        <v>9.6315581298806308</v>
      </c>
      <c r="E3017">
        <v>4.8672425922531799</v>
      </c>
      <c r="F3017">
        <v>0.39112251381434499</v>
      </c>
      <c r="G3017">
        <v>0.92350083122682902</v>
      </c>
      <c r="H3017">
        <v>8.1217712177121708</v>
      </c>
      <c r="I3017">
        <v>4.5339421613394197</v>
      </c>
    </row>
    <row r="3018" spans="1:9" x14ac:dyDescent="0.25">
      <c r="A3018">
        <v>3016</v>
      </c>
      <c r="B3018">
        <v>95.745132743362802</v>
      </c>
      <c r="C3018">
        <v>180.47829518547701</v>
      </c>
      <c r="D3018">
        <v>17.4433748416794</v>
      </c>
      <c r="E3018">
        <v>6.3910425376394402</v>
      </c>
      <c r="F3018">
        <v>0.577660558041868</v>
      </c>
      <c r="G3018">
        <v>0.92659970003766901</v>
      </c>
      <c r="H3018">
        <v>10.055619930475</v>
      </c>
      <c r="I3018">
        <v>3.6058732612055602</v>
      </c>
    </row>
    <row r="3019" spans="1:9" x14ac:dyDescent="0.25">
      <c r="A3019">
        <v>3017</v>
      </c>
      <c r="B3019">
        <v>58.345864661654097</v>
      </c>
      <c r="C3019">
        <v>139.92338461538401</v>
      </c>
      <c r="D3019">
        <v>16.293027424000599</v>
      </c>
      <c r="E3019">
        <v>17.8679422668664</v>
      </c>
      <c r="F3019">
        <v>0.36321744380682403</v>
      </c>
      <c r="G3019">
        <v>0.82350731749073203</v>
      </c>
      <c r="H3019">
        <v>12.8807947019867</v>
      </c>
      <c r="I3019">
        <v>5.2950819672131102</v>
      </c>
    </row>
    <row r="3020" spans="1:9" x14ac:dyDescent="0.25">
      <c r="A3020">
        <v>3018</v>
      </c>
      <c r="B3020">
        <v>30.041267501842299</v>
      </c>
      <c r="C3020">
        <v>190.725664781614</v>
      </c>
      <c r="D3020">
        <v>13.5200849259076</v>
      </c>
      <c r="E3020">
        <v>4.1195951665997503</v>
      </c>
      <c r="F3020">
        <v>0.17676850821911799</v>
      </c>
      <c r="G3020">
        <v>0.95166244626455898</v>
      </c>
      <c r="H3020">
        <v>17.0975903614457</v>
      </c>
      <c r="I3020">
        <v>2.93327480245829</v>
      </c>
    </row>
    <row r="3021" spans="1:9" x14ac:dyDescent="0.25">
      <c r="A3021">
        <v>3019</v>
      </c>
      <c r="B3021">
        <v>58.477436823104597</v>
      </c>
      <c r="C3021">
        <v>129.316916206987</v>
      </c>
      <c r="D3021">
        <v>13.951176338501201</v>
      </c>
      <c r="E3021">
        <v>7.0049166679291002</v>
      </c>
      <c r="F3021">
        <v>0.364176113392014</v>
      </c>
      <c r="G3021">
        <v>0.85868651625067405</v>
      </c>
      <c r="H3021">
        <v>8.2037351443123896</v>
      </c>
      <c r="I3021">
        <v>3.6557849255880899</v>
      </c>
    </row>
    <row r="3022" spans="1:9" x14ac:dyDescent="0.25">
      <c r="A3022">
        <v>3020</v>
      </c>
      <c r="B3022">
        <v>92.968211527034995</v>
      </c>
      <c r="C3022">
        <v>170.07795598657199</v>
      </c>
      <c r="D3022">
        <v>13.094128789053601</v>
      </c>
      <c r="E3022">
        <v>4.5890300735115597</v>
      </c>
      <c r="F3022">
        <v>0.46482951109295201</v>
      </c>
      <c r="G3022">
        <v>0.92816004122225504</v>
      </c>
      <c r="H3022">
        <v>14.244939271254999</v>
      </c>
      <c r="I3022">
        <v>3.5726573110004498</v>
      </c>
    </row>
    <row r="3023" spans="1:9" x14ac:dyDescent="0.25">
      <c r="A3023">
        <v>3021</v>
      </c>
      <c r="B3023">
        <v>55.241953805376703</v>
      </c>
      <c r="C3023">
        <v>188.61376773515499</v>
      </c>
      <c r="D3023">
        <v>13.3153916956456</v>
      </c>
      <c r="E3023">
        <v>12.4575605207388</v>
      </c>
      <c r="F3023">
        <v>0.32573641387917301</v>
      </c>
      <c r="G3023">
        <v>0.91486280300287903</v>
      </c>
      <c r="H3023">
        <v>16.3243902439024</v>
      </c>
      <c r="I3023">
        <v>5.0494148244473296</v>
      </c>
    </row>
    <row r="3024" spans="1:9" x14ac:dyDescent="0.25">
      <c r="A3024">
        <v>3022</v>
      </c>
      <c r="B3024">
        <v>86.794606741573006</v>
      </c>
      <c r="C3024">
        <v>154.85719450469901</v>
      </c>
      <c r="D3024">
        <v>14.947836419007</v>
      </c>
      <c r="E3024">
        <v>17.314689676914899</v>
      </c>
      <c r="F3024">
        <v>0.52410288314831499</v>
      </c>
      <c r="G3024">
        <v>0.83243988457900298</v>
      </c>
      <c r="H3024">
        <v>6.0797101449275299</v>
      </c>
      <c r="I3024">
        <v>8.0437116564417099</v>
      </c>
    </row>
    <row r="3025" spans="1:9" x14ac:dyDescent="0.25">
      <c r="A3025">
        <v>3023</v>
      </c>
      <c r="B3025">
        <v>44.480801616705897</v>
      </c>
      <c r="C3025">
        <v>175.75509429186101</v>
      </c>
      <c r="D3025">
        <v>9.9046847819891006</v>
      </c>
      <c r="E3025">
        <v>5.7089372028577197</v>
      </c>
      <c r="F3025">
        <v>0.332507531882689</v>
      </c>
      <c r="G3025">
        <v>0.93745922940803705</v>
      </c>
      <c r="H3025">
        <v>8.4293159609120494</v>
      </c>
      <c r="I3025">
        <v>3.2813891362422001</v>
      </c>
    </row>
    <row r="3026" spans="1:9" x14ac:dyDescent="0.25">
      <c r="A3026">
        <v>3024</v>
      </c>
      <c r="B3026">
        <v>46.961027344748203</v>
      </c>
      <c r="C3026">
        <v>166.058576233183</v>
      </c>
      <c r="D3026">
        <v>8.5959290709861893</v>
      </c>
      <c r="E3026">
        <v>4.0397672023423796</v>
      </c>
      <c r="F3026">
        <v>0.33060279721062802</v>
      </c>
      <c r="G3026">
        <v>0.94540636694216196</v>
      </c>
      <c r="H3026">
        <v>7.7776617954070897</v>
      </c>
      <c r="I3026">
        <v>3.30324221233312</v>
      </c>
    </row>
    <row r="3027" spans="1:9" x14ac:dyDescent="0.25">
      <c r="A3027">
        <v>3025</v>
      </c>
      <c r="B3027">
        <v>40.916718847839697</v>
      </c>
      <c r="C3027">
        <v>203.911914090843</v>
      </c>
      <c r="D3027">
        <v>12.5646960360716</v>
      </c>
      <c r="E3027">
        <v>8.7876109332381294</v>
      </c>
      <c r="F3027">
        <v>0.24858456789757599</v>
      </c>
      <c r="G3027">
        <v>0.94593815937923897</v>
      </c>
      <c r="H3027">
        <v>15.2260061919504</v>
      </c>
      <c r="I3027">
        <v>2.71317494600431</v>
      </c>
    </row>
    <row r="3028" spans="1:9" x14ac:dyDescent="0.25">
      <c r="A3028">
        <v>3026</v>
      </c>
      <c r="B3028">
        <v>50.848148148148098</v>
      </c>
      <c r="C3028">
        <v>137.03398120736199</v>
      </c>
      <c r="D3028">
        <v>12.7536382492776</v>
      </c>
      <c r="E3028">
        <v>5.5625606707025899</v>
      </c>
      <c r="F3028">
        <v>0.328887078489292</v>
      </c>
      <c r="G3028">
        <v>0.93703400493943401</v>
      </c>
      <c r="H3028">
        <v>16.074781225139201</v>
      </c>
      <c r="I3028">
        <v>3.3792325056433401</v>
      </c>
    </row>
    <row r="3029" spans="1:9" x14ac:dyDescent="0.25">
      <c r="A3029">
        <v>3027</v>
      </c>
      <c r="B3029">
        <v>76.410550458715505</v>
      </c>
      <c r="C3029">
        <v>183.42291285801301</v>
      </c>
      <c r="D3029">
        <v>16.293754283823201</v>
      </c>
      <c r="E3029">
        <v>4.6635642039781597</v>
      </c>
      <c r="F3029">
        <v>0.42128582791826402</v>
      </c>
      <c r="G3029">
        <v>0.94724082631330198</v>
      </c>
      <c r="H3029">
        <v>11.744565217391299</v>
      </c>
      <c r="I3029">
        <v>2.91851106639839</v>
      </c>
    </row>
    <row r="3030" spans="1:9" x14ac:dyDescent="0.25">
      <c r="A3030">
        <v>3028</v>
      </c>
      <c r="B3030">
        <v>53.143426294820699</v>
      </c>
      <c r="C3030">
        <v>195.51799453958799</v>
      </c>
      <c r="D3030">
        <v>16.753831467829102</v>
      </c>
      <c r="E3030">
        <v>6.4767362562562996</v>
      </c>
      <c r="F3030">
        <v>0.32161326624267</v>
      </c>
      <c r="G3030">
        <v>0.94793662254597599</v>
      </c>
      <c r="H3030">
        <v>15.301639344262201</v>
      </c>
      <c r="I3030">
        <v>3.2599104859335002</v>
      </c>
    </row>
    <row r="3031" spans="1:9" x14ac:dyDescent="0.25">
      <c r="A3031">
        <v>3029</v>
      </c>
      <c r="B3031">
        <v>47.707522356654302</v>
      </c>
      <c r="C3031">
        <v>185.467753965491</v>
      </c>
      <c r="D3031">
        <v>17.604925283269701</v>
      </c>
      <c r="E3031">
        <v>4.7121025265380903</v>
      </c>
      <c r="F3031">
        <v>0.27979354427286202</v>
      </c>
      <c r="G3031">
        <v>0.96614702205817105</v>
      </c>
      <c r="H3031">
        <v>18.7602739726027</v>
      </c>
      <c r="I3031">
        <v>2.7359621451104101</v>
      </c>
    </row>
    <row r="3032" spans="1:9" x14ac:dyDescent="0.25">
      <c r="A3032">
        <v>3030</v>
      </c>
      <c r="B3032">
        <v>51.176205243867997</v>
      </c>
      <c r="C3032">
        <v>168.25429975429901</v>
      </c>
      <c r="D3032">
        <v>14.153164259729801</v>
      </c>
      <c r="E3032">
        <v>24.862431323989998</v>
      </c>
      <c r="F3032">
        <v>0.35478866999606401</v>
      </c>
      <c r="G3032">
        <v>0.83286598361596298</v>
      </c>
      <c r="H3032">
        <v>13.674228675136099</v>
      </c>
      <c r="I3032">
        <v>8.2072072072071993</v>
      </c>
    </row>
    <row r="3033" spans="1:9" x14ac:dyDescent="0.25">
      <c r="A3033">
        <v>3031</v>
      </c>
      <c r="B3033">
        <v>86.677143929442593</v>
      </c>
      <c r="C3033">
        <v>195.27701428186401</v>
      </c>
      <c r="D3033">
        <v>11.121668231281101</v>
      </c>
      <c r="E3033">
        <v>13.286909506968099</v>
      </c>
      <c r="F3033">
        <v>0.50738092996036899</v>
      </c>
      <c r="G3033">
        <v>0.92095241829208796</v>
      </c>
      <c r="H3033">
        <v>3.52231404958677</v>
      </c>
      <c r="I3033">
        <v>4.0729366602687103</v>
      </c>
    </row>
    <row r="3034" spans="1:9" x14ac:dyDescent="0.25">
      <c r="A3034">
        <v>3032</v>
      </c>
      <c r="B3034">
        <v>60.244271087274498</v>
      </c>
      <c r="C3034">
        <v>203.202838063439</v>
      </c>
      <c r="D3034">
        <v>14.6752364441928</v>
      </c>
      <c r="E3034">
        <v>11.595351608454701</v>
      </c>
      <c r="F3034">
        <v>0.37146837620519002</v>
      </c>
      <c r="G3034">
        <v>0.91752698382845399</v>
      </c>
      <c r="H3034">
        <v>14.4449339207048</v>
      </c>
      <c r="I3034">
        <v>3.69728601252609</v>
      </c>
    </row>
    <row r="3035" spans="1:9" x14ac:dyDescent="0.25">
      <c r="A3035">
        <v>3033</v>
      </c>
      <c r="B3035">
        <v>84.344115622849202</v>
      </c>
      <c r="C3035">
        <v>196.29991443240101</v>
      </c>
      <c r="D3035">
        <v>13.8712480511776</v>
      </c>
      <c r="E3035">
        <v>6.9390044834564604</v>
      </c>
      <c r="F3035">
        <v>0.454046059963293</v>
      </c>
      <c r="G3035">
        <v>0.93093035629776799</v>
      </c>
      <c r="H3035">
        <v>7.3964041095890396</v>
      </c>
      <c r="I3035">
        <v>3.9079273327828199</v>
      </c>
    </row>
    <row r="3036" spans="1:9" x14ac:dyDescent="0.25">
      <c r="A3036">
        <v>3034</v>
      </c>
      <c r="B3036">
        <v>46.3548493876199</v>
      </c>
      <c r="C3036">
        <v>186.48557478916999</v>
      </c>
      <c r="D3036">
        <v>13.360155099232999</v>
      </c>
      <c r="E3036">
        <v>5.1922122870206104</v>
      </c>
      <c r="F3036">
        <v>0.28950975285870301</v>
      </c>
      <c r="G3036">
        <v>0.94020170298513495</v>
      </c>
      <c r="H3036">
        <v>17.852409638554199</v>
      </c>
      <c r="I3036">
        <v>3.0861466821885899</v>
      </c>
    </row>
    <row r="3037" spans="1:9" x14ac:dyDescent="0.25">
      <c r="A3037">
        <v>3035</v>
      </c>
      <c r="B3037">
        <v>41.402236589201401</v>
      </c>
      <c r="C3037">
        <v>114.00702247191001</v>
      </c>
      <c r="D3037">
        <v>9.4758312110285008</v>
      </c>
      <c r="E3037">
        <v>4.8130114373231203</v>
      </c>
      <c r="F3037">
        <v>0.27762216562483799</v>
      </c>
      <c r="G3037">
        <v>0.90897565740914399</v>
      </c>
      <c r="H3037">
        <v>7.69092169092169</v>
      </c>
      <c r="I3037">
        <v>3.3765718067504902</v>
      </c>
    </row>
    <row r="3038" spans="1:9" x14ac:dyDescent="0.25">
      <c r="A3038">
        <v>3036</v>
      </c>
      <c r="B3038">
        <v>78.232142857142804</v>
      </c>
      <c r="C3038">
        <v>174.40602505998399</v>
      </c>
      <c r="D3038">
        <v>13.580582491373001</v>
      </c>
      <c r="E3038">
        <v>9.7379504504068297</v>
      </c>
      <c r="F3038">
        <v>0.45621094687941299</v>
      </c>
      <c r="G3038">
        <v>0.92198787995750198</v>
      </c>
      <c r="H3038">
        <v>12.2317429406037</v>
      </c>
      <c r="I3038">
        <v>4.2563049853372403</v>
      </c>
    </row>
    <row r="3039" spans="1:9" x14ac:dyDescent="0.25">
      <c r="A3039">
        <v>3037</v>
      </c>
      <c r="B3039">
        <v>41.484143102640203</v>
      </c>
      <c r="C3039">
        <v>148.25927927927901</v>
      </c>
      <c r="D3039">
        <v>9.6710837573268194</v>
      </c>
      <c r="E3039">
        <v>14.0336397461815</v>
      </c>
      <c r="F3039">
        <v>0.38483485741062601</v>
      </c>
      <c r="G3039">
        <v>0.85786605788141701</v>
      </c>
      <c r="H3039">
        <v>5.1929499072356204</v>
      </c>
      <c r="I3039">
        <v>7.7127031019202299</v>
      </c>
    </row>
    <row r="3040" spans="1:9" x14ac:dyDescent="0.25">
      <c r="A3040">
        <v>3038</v>
      </c>
      <c r="B3040">
        <v>69.3169757033248</v>
      </c>
      <c r="C3040">
        <v>164.347028862478</v>
      </c>
      <c r="D3040">
        <v>12.504695008175499</v>
      </c>
      <c r="E3040">
        <v>9.5024138922776693</v>
      </c>
      <c r="F3040">
        <v>0.39176350788675801</v>
      </c>
      <c r="G3040">
        <v>0.88188293545074803</v>
      </c>
      <c r="H3040">
        <v>7.9474683544303799</v>
      </c>
      <c r="I3040">
        <v>5.8473954512105601</v>
      </c>
    </row>
    <row r="3041" spans="1:9" x14ac:dyDescent="0.25">
      <c r="A3041">
        <v>3039</v>
      </c>
      <c r="B3041">
        <v>44.674047373841397</v>
      </c>
      <c r="C3041">
        <v>149.96654275092899</v>
      </c>
      <c r="D3041">
        <v>12.7787895515781</v>
      </c>
      <c r="E3041">
        <v>5.9813523370363999</v>
      </c>
      <c r="F3041">
        <v>0.30293542054321398</v>
      </c>
      <c r="G3041">
        <v>0.91672804558577703</v>
      </c>
      <c r="H3041">
        <v>16.1164069660861</v>
      </c>
      <c r="I3041">
        <v>4.3663464723418297</v>
      </c>
    </row>
    <row r="3042" spans="1:9" x14ac:dyDescent="0.25">
      <c r="A3042">
        <v>3040</v>
      </c>
      <c r="B3042">
        <v>48.979186834462702</v>
      </c>
      <c r="C3042">
        <v>155.95589798087099</v>
      </c>
      <c r="D3042">
        <v>10.3504914987723</v>
      </c>
      <c r="E3042">
        <v>7.8120411998159902</v>
      </c>
      <c r="F3042">
        <v>0.29664499739926697</v>
      </c>
      <c r="G3042">
        <v>0.91885781944074896</v>
      </c>
      <c r="H3042">
        <v>12.8037542662116</v>
      </c>
      <c r="I3042">
        <v>4.6539729036982704</v>
      </c>
    </row>
    <row r="3043" spans="1:9" x14ac:dyDescent="0.25">
      <c r="A3043">
        <v>3041</v>
      </c>
      <c r="B3043">
        <v>56.405696902654803</v>
      </c>
      <c r="C3043">
        <v>164.60645888096099</v>
      </c>
      <c r="D3043">
        <v>11.442162206173199</v>
      </c>
      <c r="E3043">
        <v>8.1760705426448794</v>
      </c>
      <c r="F3043">
        <v>0.34989870984760302</v>
      </c>
      <c r="G3043">
        <v>0.91585363063862402</v>
      </c>
      <c r="H3043">
        <v>10.473887814313301</v>
      </c>
      <c r="I3043">
        <v>4.0059770114942497</v>
      </c>
    </row>
    <row r="3044" spans="1:9" x14ac:dyDescent="0.25">
      <c r="A3044">
        <v>3042</v>
      </c>
      <c r="B3044">
        <v>68.082065906210303</v>
      </c>
      <c r="C3044">
        <v>171.29365402907999</v>
      </c>
      <c r="D3044">
        <v>12.2080577720618</v>
      </c>
      <c r="E3044">
        <v>6.8595722884388097</v>
      </c>
      <c r="F3044">
        <v>0.434153550392048</v>
      </c>
      <c r="G3044">
        <v>0.94466226072800696</v>
      </c>
      <c r="H3044">
        <v>12.5</v>
      </c>
      <c r="I3044">
        <v>3.13268496005557</v>
      </c>
    </row>
    <row r="3045" spans="1:9" x14ac:dyDescent="0.25">
      <c r="A3045">
        <v>3043</v>
      </c>
      <c r="B3045">
        <v>64.1560913705583</v>
      </c>
      <c r="C3045">
        <v>177.46040961135299</v>
      </c>
      <c r="D3045">
        <v>17.9992879428188</v>
      </c>
      <c r="E3045">
        <v>7.9970415687639003</v>
      </c>
      <c r="F3045">
        <v>0.37037970367527301</v>
      </c>
      <c r="G3045">
        <v>0.93774518292375797</v>
      </c>
      <c r="H3045">
        <v>22.538461538461501</v>
      </c>
      <c r="I3045">
        <v>3.6965489884966201</v>
      </c>
    </row>
    <row r="3046" spans="1:9" x14ac:dyDescent="0.25">
      <c r="A3046">
        <v>3044</v>
      </c>
      <c r="B3046">
        <v>65.166069295101494</v>
      </c>
      <c r="C3046">
        <v>157.26544289044199</v>
      </c>
      <c r="D3046">
        <v>15.8047720652159</v>
      </c>
      <c r="E3046">
        <v>5.1425818869048303</v>
      </c>
      <c r="F3046">
        <v>0.39638721730894799</v>
      </c>
      <c r="G3046">
        <v>0.87819800085217803</v>
      </c>
      <c r="H3046">
        <v>14.4885993485342</v>
      </c>
      <c r="I3046">
        <v>3.9006526468455398</v>
      </c>
    </row>
    <row r="3047" spans="1:9" x14ac:dyDescent="0.25">
      <c r="A3047">
        <v>3045</v>
      </c>
      <c r="B3047">
        <v>57.265350089766599</v>
      </c>
      <c r="C3047">
        <v>217.72717343818201</v>
      </c>
      <c r="D3047">
        <v>14.4491544146204</v>
      </c>
      <c r="E3047">
        <v>2.6189583211078098</v>
      </c>
      <c r="F3047">
        <v>0.35770825153105701</v>
      </c>
      <c r="G3047">
        <v>0.96988780636104099</v>
      </c>
      <c r="H3047">
        <v>16.331325301204799</v>
      </c>
      <c r="I3047">
        <v>2.24765478424015</v>
      </c>
    </row>
    <row r="3048" spans="1:9" x14ac:dyDescent="0.25">
      <c r="A3048">
        <v>3046</v>
      </c>
      <c r="B3048">
        <v>101.83223140495799</v>
      </c>
      <c r="C3048">
        <v>192.00051440329199</v>
      </c>
      <c r="D3048">
        <v>15.791485910205999</v>
      </c>
      <c r="E3048">
        <v>4.25911832409321</v>
      </c>
      <c r="F3048">
        <v>0.63078378438628702</v>
      </c>
      <c r="G3048">
        <v>0.93766743880220405</v>
      </c>
      <c r="H3048">
        <v>13.7408163265306</v>
      </c>
      <c r="I3048">
        <v>2.71336107258437</v>
      </c>
    </row>
    <row r="3049" spans="1:9" x14ac:dyDescent="0.25">
      <c r="A3049">
        <v>3047</v>
      </c>
      <c r="B3049">
        <v>40.303443649373797</v>
      </c>
      <c r="C3049">
        <v>164.64543429844099</v>
      </c>
      <c r="D3049">
        <v>9.6616418204784509</v>
      </c>
      <c r="E3049">
        <v>5.8811452039020704</v>
      </c>
      <c r="F3049">
        <v>0.37175377564177398</v>
      </c>
      <c r="G3049">
        <v>0.91021009401994502</v>
      </c>
      <c r="H3049">
        <v>5.8820132013201301</v>
      </c>
      <c r="I3049">
        <v>3.0934449093444898</v>
      </c>
    </row>
    <row r="3050" spans="1:9" x14ac:dyDescent="0.25">
      <c r="A3050">
        <v>3048</v>
      </c>
      <c r="B3050">
        <v>59.897157190635397</v>
      </c>
      <c r="C3050">
        <v>147.693482410689</v>
      </c>
      <c r="D3050">
        <v>13.381223752298199</v>
      </c>
      <c r="E3050">
        <v>18.640217919533701</v>
      </c>
      <c r="F3050">
        <v>0.37620677215402598</v>
      </c>
      <c r="G3050">
        <v>0.85777744836798397</v>
      </c>
      <c r="H3050">
        <v>13.773732119635801</v>
      </c>
      <c r="I3050">
        <v>6.9538885065381901</v>
      </c>
    </row>
    <row r="3051" spans="1:9" x14ac:dyDescent="0.25">
      <c r="A3051">
        <v>3049</v>
      </c>
      <c r="B3051">
        <v>76.844454072790299</v>
      </c>
      <c r="C3051">
        <v>181.951724137931</v>
      </c>
      <c r="D3051">
        <v>13.5469713533152</v>
      </c>
      <c r="E3051">
        <v>7.7875789247133502</v>
      </c>
      <c r="F3051">
        <v>0.46340608475842499</v>
      </c>
      <c r="G3051">
        <v>0.94399271461196099</v>
      </c>
      <c r="H3051">
        <v>9.46684709066305</v>
      </c>
      <c r="I3051">
        <v>3.2639331210190998</v>
      </c>
    </row>
    <row r="3052" spans="1:9" x14ac:dyDescent="0.25">
      <c r="A3052">
        <v>3050</v>
      </c>
      <c r="B3052">
        <v>66.948717948717899</v>
      </c>
      <c r="C3052">
        <v>113.264334862385</v>
      </c>
      <c r="D3052">
        <v>13.484370526380999</v>
      </c>
      <c r="E3052">
        <v>8.4619067362290004</v>
      </c>
      <c r="F3052">
        <v>0.400289395474621</v>
      </c>
      <c r="G3052">
        <v>0.886388951074218</v>
      </c>
      <c r="H3052">
        <v>17.988077496274201</v>
      </c>
      <c r="I3052">
        <v>5.4010315925209502</v>
      </c>
    </row>
    <row r="3053" spans="1:9" x14ac:dyDescent="0.25">
      <c r="A3053">
        <v>3051</v>
      </c>
      <c r="B3053">
        <v>94.283544303797399</v>
      </c>
      <c r="C3053">
        <v>155.37158935879901</v>
      </c>
      <c r="D3053">
        <v>8.9815436220359697</v>
      </c>
      <c r="E3053">
        <v>6.5748044595490098</v>
      </c>
      <c r="F3053">
        <v>0.663542227810896</v>
      </c>
      <c r="G3053">
        <v>0.91186290501288703</v>
      </c>
      <c r="H3053">
        <v>9.2216808769792902</v>
      </c>
      <c r="I3053">
        <v>4.41981695185037</v>
      </c>
    </row>
    <row r="3054" spans="1:9" x14ac:dyDescent="0.25">
      <c r="A3054">
        <v>3052</v>
      </c>
      <c r="B3054">
        <v>70.253652694610693</v>
      </c>
      <c r="C3054">
        <v>154.79690618762399</v>
      </c>
      <c r="D3054">
        <v>13.1033513270132</v>
      </c>
      <c r="E3054">
        <v>15.4521239362393</v>
      </c>
      <c r="F3054">
        <v>0.44008521244105803</v>
      </c>
      <c r="G3054">
        <v>0.88676831647412002</v>
      </c>
      <c r="H3054">
        <v>7.81415174765558</v>
      </c>
      <c r="I3054">
        <v>4.5505754088431196</v>
      </c>
    </row>
    <row r="3055" spans="1:9" x14ac:dyDescent="0.25">
      <c r="A3055">
        <v>3053</v>
      </c>
      <c r="B3055">
        <v>51.708940527766799</v>
      </c>
      <c r="C3055">
        <v>148.80891134588799</v>
      </c>
      <c r="D3055">
        <v>12.682071510225599</v>
      </c>
      <c r="E3055">
        <v>6.0056820102174999</v>
      </c>
      <c r="F3055">
        <v>0.34087158361541497</v>
      </c>
      <c r="G3055">
        <v>0.94842335750686801</v>
      </c>
      <c r="H3055">
        <v>10.0924050632911</v>
      </c>
      <c r="I3055">
        <v>3.23830175758959</v>
      </c>
    </row>
    <row r="3056" spans="1:9" x14ac:dyDescent="0.25">
      <c r="A3056">
        <v>3054</v>
      </c>
      <c r="B3056">
        <v>77.929752066115697</v>
      </c>
      <c r="C3056">
        <v>163.151520417028</v>
      </c>
      <c r="D3056">
        <v>16.207592854771999</v>
      </c>
      <c r="E3056">
        <v>6.2208957341566</v>
      </c>
      <c r="F3056">
        <v>0.45148739272310501</v>
      </c>
      <c r="G3056">
        <v>0.90225000234163999</v>
      </c>
      <c r="H3056">
        <v>17.352132049518499</v>
      </c>
      <c r="I3056">
        <v>4.0729632945389396</v>
      </c>
    </row>
    <row r="3057" spans="1:9" x14ac:dyDescent="0.25">
      <c r="A3057">
        <v>3055</v>
      </c>
      <c r="B3057">
        <v>48.106232558139503</v>
      </c>
      <c r="C3057">
        <v>154.95660058026999</v>
      </c>
      <c r="D3057">
        <v>8.4474445422715796</v>
      </c>
      <c r="E3057">
        <v>4.34232993407048</v>
      </c>
      <c r="F3057">
        <v>0.33823960412889797</v>
      </c>
      <c r="G3057">
        <v>0.91346012695257495</v>
      </c>
      <c r="H3057">
        <v>10.3560283687943</v>
      </c>
      <c r="I3057">
        <v>3.6598870056497099</v>
      </c>
    </row>
    <row r="3058" spans="1:9" x14ac:dyDescent="0.25">
      <c r="A3058">
        <v>3056</v>
      </c>
      <c r="B3058">
        <v>145.82804674457401</v>
      </c>
      <c r="C3058">
        <v>163.16431434047701</v>
      </c>
      <c r="D3058">
        <v>22.383920147278701</v>
      </c>
      <c r="E3058">
        <v>6.7661515675850801</v>
      </c>
      <c r="F3058">
        <v>0.78178701770576997</v>
      </c>
      <c r="G3058">
        <v>0.93892278739006496</v>
      </c>
      <c r="H3058">
        <v>8.4429469901168002</v>
      </c>
      <c r="I3058">
        <v>4.1416861826697797</v>
      </c>
    </row>
    <row r="3059" spans="1:9" x14ac:dyDescent="0.25">
      <c r="A3059">
        <v>3057</v>
      </c>
      <c r="B3059">
        <v>55.4080566952629</v>
      </c>
      <c r="C3059">
        <v>164.44094309680301</v>
      </c>
      <c r="D3059">
        <v>15.1470916324492</v>
      </c>
      <c r="E3059">
        <v>11.460649615601501</v>
      </c>
      <c r="F3059">
        <v>0.32748936977561499</v>
      </c>
      <c r="G3059">
        <v>0.90163221637136703</v>
      </c>
      <c r="H3059">
        <v>16.8892773892773</v>
      </c>
      <c r="I3059">
        <v>6.0830341113105897</v>
      </c>
    </row>
    <row r="3060" spans="1:9" x14ac:dyDescent="0.25">
      <c r="A3060">
        <v>3058</v>
      </c>
      <c r="B3060">
        <v>74.633579126488897</v>
      </c>
      <c r="C3060">
        <v>173.610249081257</v>
      </c>
      <c r="D3060">
        <v>12.729198597946001</v>
      </c>
      <c r="E3060">
        <v>4.8962899909006596</v>
      </c>
      <c r="F3060">
        <v>0.48535584181054298</v>
      </c>
      <c r="G3060">
        <v>0.94475689145886099</v>
      </c>
      <c r="H3060">
        <v>7.84772065955383</v>
      </c>
      <c r="I3060">
        <v>2.6960087479496901</v>
      </c>
    </row>
    <row r="3061" spans="1:9" x14ac:dyDescent="0.25">
      <c r="A3061">
        <v>3059</v>
      </c>
      <c r="B3061">
        <v>58.053385883195901</v>
      </c>
      <c r="C3061">
        <v>185.07259701492501</v>
      </c>
      <c r="D3061">
        <v>12.820943172876801</v>
      </c>
      <c r="E3061">
        <v>5.5858014138185998</v>
      </c>
      <c r="F3061">
        <v>0.34026364297566503</v>
      </c>
      <c r="G3061">
        <v>0.92968874676073199</v>
      </c>
      <c r="H3061">
        <v>14.403118040089</v>
      </c>
      <c r="I3061">
        <v>3.2189922480620101</v>
      </c>
    </row>
    <row r="3062" spans="1:9" x14ac:dyDescent="0.25">
      <c r="A3062">
        <v>3060</v>
      </c>
      <c r="B3062">
        <v>108.07572540693501</v>
      </c>
      <c r="C3062">
        <v>129.870419123841</v>
      </c>
      <c r="D3062">
        <v>15.780807889693699</v>
      </c>
      <c r="E3062">
        <v>2.9153323794149002</v>
      </c>
      <c r="F3062">
        <v>0.60754044330151502</v>
      </c>
      <c r="G3062">
        <v>0.97192732126958103</v>
      </c>
      <c r="H3062">
        <v>11.3133208255159</v>
      </c>
      <c r="I3062">
        <v>2.6663702649831</v>
      </c>
    </row>
    <row r="3063" spans="1:9" x14ac:dyDescent="0.25">
      <c r="A3063">
        <v>3061</v>
      </c>
      <c r="B3063">
        <v>28.142661555312099</v>
      </c>
      <c r="C3063">
        <v>179.49780123131001</v>
      </c>
      <c r="D3063">
        <v>8.8183207137615707</v>
      </c>
      <c r="E3063">
        <v>9.8634362284722208</v>
      </c>
      <c r="F3063">
        <v>0.199956208628708</v>
      </c>
      <c r="G3063">
        <v>0.88414887446039803</v>
      </c>
      <c r="H3063">
        <v>8.7777777777777697</v>
      </c>
      <c r="I3063">
        <v>4.7829893683552198</v>
      </c>
    </row>
    <row r="3064" spans="1:9" x14ac:dyDescent="0.25">
      <c r="A3064">
        <v>3062</v>
      </c>
      <c r="B3064">
        <v>66.662341822841498</v>
      </c>
      <c r="C3064">
        <v>206.40201971627701</v>
      </c>
      <c r="D3064">
        <v>14.2759256424692</v>
      </c>
      <c r="E3064">
        <v>5.1990395989754798</v>
      </c>
      <c r="F3064">
        <v>0.38633381107530101</v>
      </c>
      <c r="G3064">
        <v>0.95350348559443199</v>
      </c>
      <c r="H3064">
        <v>4.7412223667100104</v>
      </c>
      <c r="I3064">
        <v>3.56088154269972</v>
      </c>
    </row>
    <row r="3065" spans="1:9" x14ac:dyDescent="0.25">
      <c r="A3065">
        <v>3063</v>
      </c>
      <c r="B3065">
        <v>94.665883458646604</v>
      </c>
      <c r="C3065">
        <v>192.00124103695501</v>
      </c>
      <c r="D3065">
        <v>16.238377033841299</v>
      </c>
      <c r="E3065">
        <v>7.65583631478634</v>
      </c>
      <c r="F3065">
        <v>0.54370854115501399</v>
      </c>
      <c r="G3065">
        <v>0.93806110228586403</v>
      </c>
      <c r="H3065">
        <v>10.413073713490901</v>
      </c>
      <c r="I3065">
        <v>3.9697717458358999</v>
      </c>
    </row>
    <row r="3066" spans="1:9" x14ac:dyDescent="0.25">
      <c r="A3066">
        <v>3064</v>
      </c>
      <c r="B3066">
        <v>45.5420195439739</v>
      </c>
      <c r="C3066">
        <v>176.53752725007701</v>
      </c>
      <c r="D3066">
        <v>12.3564339157227</v>
      </c>
      <c r="E3066">
        <v>19.644443253026601</v>
      </c>
      <c r="F3066">
        <v>0.29018775366710198</v>
      </c>
      <c r="G3066">
        <v>0.86701055958034701</v>
      </c>
      <c r="H3066">
        <v>13.7334035827186</v>
      </c>
      <c r="I3066">
        <v>8.4097693351424692</v>
      </c>
    </row>
    <row r="3067" spans="1:9" x14ac:dyDescent="0.25">
      <c r="A3067">
        <v>3065</v>
      </c>
      <c r="B3067">
        <v>74.034702730288302</v>
      </c>
      <c r="C3067">
        <v>148.04725813642401</v>
      </c>
      <c r="D3067">
        <v>14.8884709796347</v>
      </c>
      <c r="E3067">
        <v>4.6794239768408401</v>
      </c>
      <c r="F3067">
        <v>0.47212189060778398</v>
      </c>
      <c r="G3067">
        <v>0.924914948126627</v>
      </c>
      <c r="H3067">
        <v>10.1887445887445</v>
      </c>
      <c r="I3067">
        <v>2.7985480943738601</v>
      </c>
    </row>
    <row r="3068" spans="1:9" x14ac:dyDescent="0.25">
      <c r="A3068">
        <v>3066</v>
      </c>
      <c r="B3068">
        <v>50.079681274900402</v>
      </c>
      <c r="C3068">
        <v>141.26560549313299</v>
      </c>
      <c r="D3068">
        <v>12.9561636602369</v>
      </c>
      <c r="E3068">
        <v>12.7579131367423</v>
      </c>
      <c r="F3068">
        <v>0.31149983425433397</v>
      </c>
      <c r="G3068">
        <v>0.87953788073773498</v>
      </c>
      <c r="H3068">
        <v>16.185144124168499</v>
      </c>
      <c r="I3068">
        <v>5.0100603621730304</v>
      </c>
    </row>
    <row r="3069" spans="1:9" x14ac:dyDescent="0.25">
      <c r="A3069">
        <v>3067</v>
      </c>
      <c r="B3069">
        <v>53.020441537203503</v>
      </c>
      <c r="C3069">
        <v>195.07439185366701</v>
      </c>
      <c r="D3069">
        <v>11.1992712219177</v>
      </c>
      <c r="E3069">
        <v>6.7320297723974001</v>
      </c>
      <c r="F3069">
        <v>0.37537891571985499</v>
      </c>
      <c r="G3069">
        <v>0.95247848301305305</v>
      </c>
      <c r="H3069">
        <v>9.1056838365896908</v>
      </c>
      <c r="I3069">
        <v>2.7340036563071299</v>
      </c>
    </row>
    <row r="3070" spans="1:9" x14ac:dyDescent="0.25">
      <c r="A3070">
        <v>3068</v>
      </c>
      <c r="B3070">
        <v>74.3741319444444</v>
      </c>
      <c r="C3070">
        <v>154.75774560174301</v>
      </c>
      <c r="D3070">
        <v>17.7921484402946</v>
      </c>
      <c r="E3070">
        <v>5.2893992457136596</v>
      </c>
      <c r="F3070">
        <v>0.41895076977120599</v>
      </c>
      <c r="G3070">
        <v>0.92658089001505795</v>
      </c>
      <c r="H3070">
        <v>17.406746031746</v>
      </c>
      <c r="I3070">
        <v>3.55993872079662</v>
      </c>
    </row>
    <row r="3071" spans="1:9" x14ac:dyDescent="0.25">
      <c r="A3071">
        <v>3069</v>
      </c>
      <c r="B3071">
        <v>45.895823331732998</v>
      </c>
      <c r="C3071">
        <v>136.573688271604</v>
      </c>
      <c r="D3071">
        <v>18.288801650210999</v>
      </c>
      <c r="E3071">
        <v>5.9498912461571098</v>
      </c>
      <c r="F3071">
        <v>0.282441215904986</v>
      </c>
      <c r="G3071">
        <v>0.82385657086378705</v>
      </c>
      <c r="H3071">
        <v>17.633879781420699</v>
      </c>
      <c r="I3071">
        <v>3.7359900373599002</v>
      </c>
    </row>
    <row r="3072" spans="1:9" x14ac:dyDescent="0.25">
      <c r="A3072">
        <v>3070</v>
      </c>
      <c r="B3072">
        <v>91.970731707317</v>
      </c>
      <c r="C3072">
        <v>169.69526488513799</v>
      </c>
      <c r="D3072">
        <v>13.8424980810235</v>
      </c>
      <c r="E3072">
        <v>10.9584431918042</v>
      </c>
      <c r="F3072">
        <v>0.478306116101269</v>
      </c>
      <c r="G3072">
        <v>0.89327348068962198</v>
      </c>
      <c r="H3072">
        <v>15.444291609353501</v>
      </c>
      <c r="I3072">
        <v>5.12083333333333</v>
      </c>
    </row>
    <row r="3073" spans="1:9" x14ac:dyDescent="0.25">
      <c r="A3073">
        <v>3071</v>
      </c>
      <c r="B3073">
        <v>49.4773519163763</v>
      </c>
      <c r="C3073">
        <v>186.05420318078501</v>
      </c>
      <c r="D3073">
        <v>13.473163775319099</v>
      </c>
      <c r="E3073">
        <v>4.4169257847651897</v>
      </c>
      <c r="F3073">
        <v>0.30185358506981702</v>
      </c>
      <c r="G3073">
        <v>0.95788773595932397</v>
      </c>
      <c r="H3073">
        <v>13.565992865636099</v>
      </c>
      <c r="I3073">
        <v>2.7965811965811902</v>
      </c>
    </row>
    <row r="3074" spans="1:9" x14ac:dyDescent="0.25">
      <c r="A3074">
        <v>3072</v>
      </c>
      <c r="B3074">
        <v>84.442193900773702</v>
      </c>
      <c r="C3074">
        <v>190.162652980655</v>
      </c>
      <c r="D3074">
        <v>13.2251761369428</v>
      </c>
      <c r="E3074">
        <v>2.93097234438086</v>
      </c>
      <c r="F3074">
        <v>0.47116059525772702</v>
      </c>
      <c r="G3074">
        <v>0.96387625826545398</v>
      </c>
      <c r="H3074">
        <v>10.3012326656394</v>
      </c>
      <c r="I3074">
        <v>2.4687229749207198</v>
      </c>
    </row>
    <row r="3075" spans="1:9" x14ac:dyDescent="0.25">
      <c r="A3075">
        <v>3073</v>
      </c>
      <c r="B3075">
        <v>57.555427749820197</v>
      </c>
      <c r="C3075">
        <v>163.413627992633</v>
      </c>
      <c r="D3075">
        <v>11.608032758804001</v>
      </c>
      <c r="E3075">
        <v>9.5671032381749601</v>
      </c>
      <c r="F3075">
        <v>0.372524303102234</v>
      </c>
      <c r="G3075">
        <v>0.87447616186037602</v>
      </c>
      <c r="H3075">
        <v>7.3414492753623097</v>
      </c>
      <c r="I3075">
        <v>4.3302277432712204</v>
      </c>
    </row>
    <row r="3076" spans="1:9" x14ac:dyDescent="0.25">
      <c r="A3076">
        <v>3074</v>
      </c>
      <c r="B3076">
        <v>101.09937518595601</v>
      </c>
      <c r="C3076">
        <v>144.45611114001699</v>
      </c>
      <c r="D3076">
        <v>13.5697785472296</v>
      </c>
      <c r="E3076">
        <v>5.59215204652953</v>
      </c>
      <c r="F3076">
        <v>0.56152001883649105</v>
      </c>
      <c r="G3076">
        <v>0.93479028486136595</v>
      </c>
      <c r="H3076">
        <v>6.9147894221351596</v>
      </c>
      <c r="I3076">
        <v>3.5024648530217202</v>
      </c>
    </row>
    <row r="3077" spans="1:9" x14ac:dyDescent="0.25">
      <c r="A3077">
        <v>3075</v>
      </c>
      <c r="B3077">
        <v>96.722294654498</v>
      </c>
      <c r="C3077">
        <v>189.583000739098</v>
      </c>
      <c r="D3077">
        <v>11.3132388187593</v>
      </c>
      <c r="E3077">
        <v>5.6094978726791096</v>
      </c>
      <c r="F3077">
        <v>0.62587880678887498</v>
      </c>
      <c r="G3077">
        <v>0.94809807683614</v>
      </c>
      <c r="H3077">
        <v>7.2689295039164401</v>
      </c>
      <c r="I3077">
        <v>3.4266666666666601</v>
      </c>
    </row>
    <row r="3078" spans="1:9" x14ac:dyDescent="0.25">
      <c r="A3078">
        <v>3076</v>
      </c>
      <c r="B3078">
        <v>42.333493589743497</v>
      </c>
      <c r="C3078">
        <v>136.931658783232</v>
      </c>
      <c r="D3078">
        <v>10.742193049502401</v>
      </c>
      <c r="E3078">
        <v>5.5914917340953902</v>
      </c>
      <c r="F3078">
        <v>0.268148507826241</v>
      </c>
      <c r="G3078">
        <v>0.91696645829550405</v>
      </c>
      <c r="H3078">
        <v>8.1412903225806392</v>
      </c>
      <c r="I3078">
        <v>4.1958174904942904</v>
      </c>
    </row>
    <row r="3079" spans="1:9" x14ac:dyDescent="0.25">
      <c r="A3079">
        <v>3077</v>
      </c>
      <c r="B3079">
        <v>68.281698938163601</v>
      </c>
      <c r="C3079">
        <v>185.466321243523</v>
      </c>
      <c r="D3079">
        <v>14.245854866372801</v>
      </c>
      <c r="E3079">
        <v>3.82726658443615</v>
      </c>
      <c r="F3079">
        <v>0.43445488958060702</v>
      </c>
      <c r="G3079">
        <v>0.95448160571188301</v>
      </c>
      <c r="H3079">
        <v>14.9604519774011</v>
      </c>
      <c r="I3079">
        <v>2.5929339477726501</v>
      </c>
    </row>
    <row r="3080" spans="1:9" x14ac:dyDescent="0.25">
      <c r="A3080">
        <v>3078</v>
      </c>
      <c r="B3080">
        <v>44.662584679520499</v>
      </c>
      <c r="C3080">
        <v>159.881905796117</v>
      </c>
      <c r="D3080">
        <v>14.934196877056401</v>
      </c>
      <c r="E3080">
        <v>5.0799934433388501</v>
      </c>
      <c r="F3080">
        <v>0.27450591368042299</v>
      </c>
      <c r="G3080">
        <v>0.91981437075425598</v>
      </c>
      <c r="H3080">
        <v>15.425602660016599</v>
      </c>
      <c r="I3080">
        <v>3.4913831197525398</v>
      </c>
    </row>
    <row r="3081" spans="1:9" x14ac:dyDescent="0.25">
      <c r="A3081">
        <v>3079</v>
      </c>
      <c r="B3081">
        <v>77.1533135509396</v>
      </c>
      <c r="C3081">
        <v>219.54809641811201</v>
      </c>
      <c r="D3081">
        <v>15.4629803623915</v>
      </c>
      <c r="E3081">
        <v>9.3997536480965795</v>
      </c>
      <c r="F3081">
        <v>0.40444099021158098</v>
      </c>
      <c r="G3081">
        <v>0.938627936990312</v>
      </c>
      <c r="H3081">
        <v>8.5628078817733897</v>
      </c>
      <c r="I3081">
        <v>4.1050884955752203</v>
      </c>
    </row>
    <row r="3082" spans="1:9" x14ac:dyDescent="0.25">
      <c r="A3082">
        <v>3080</v>
      </c>
      <c r="B3082">
        <v>101.664268585131</v>
      </c>
      <c r="C3082">
        <v>142.63325819316799</v>
      </c>
      <c r="D3082">
        <v>12.340201367432099</v>
      </c>
      <c r="E3082">
        <v>7.8832883788897998</v>
      </c>
      <c r="F3082">
        <v>0.54392240432957495</v>
      </c>
      <c r="G3082">
        <v>0.91343056726791305</v>
      </c>
      <c r="H3082">
        <v>14.1139564660691</v>
      </c>
      <c r="I3082">
        <v>4.2684391080617496</v>
      </c>
    </row>
    <row r="3083" spans="1:9" x14ac:dyDescent="0.25">
      <c r="A3083">
        <v>3081</v>
      </c>
      <c r="B3083">
        <v>49.961374533830501</v>
      </c>
      <c r="C3083">
        <v>148.695675734258</v>
      </c>
      <c r="D3083">
        <v>11.717203623895299</v>
      </c>
      <c r="E3083">
        <v>8.8556176253721208</v>
      </c>
      <c r="F3083">
        <v>0.30602487587388499</v>
      </c>
      <c r="G3083">
        <v>0.892898367933457</v>
      </c>
      <c r="H3083">
        <v>13.747891283973701</v>
      </c>
      <c r="I3083">
        <v>5.5431282346175896</v>
      </c>
    </row>
    <row r="3084" spans="1:9" x14ac:dyDescent="0.25">
      <c r="A3084">
        <v>3082</v>
      </c>
      <c r="B3084">
        <v>106.330143540669</v>
      </c>
      <c r="C3084">
        <v>194.26043530113299</v>
      </c>
      <c r="D3084">
        <v>18.616090113686202</v>
      </c>
      <c r="E3084">
        <v>5.3591358296766796</v>
      </c>
      <c r="F3084">
        <v>0.54716860582819504</v>
      </c>
      <c r="G3084">
        <v>0.94435153212380296</v>
      </c>
      <c r="H3084">
        <v>13.3658969804618</v>
      </c>
      <c r="I3084">
        <v>3.3686305732483999</v>
      </c>
    </row>
    <row r="3085" spans="1:9" x14ac:dyDescent="0.25">
      <c r="A3085">
        <v>3083</v>
      </c>
      <c r="B3085">
        <v>50.3364005412719</v>
      </c>
      <c r="C3085">
        <v>129.62408516300701</v>
      </c>
      <c r="D3085">
        <v>14.6852300687612</v>
      </c>
      <c r="E3085">
        <v>4.4585328358070999</v>
      </c>
      <c r="F3085">
        <v>0.38049698202834098</v>
      </c>
      <c r="G3085">
        <v>0.921726322905151</v>
      </c>
      <c r="H3085">
        <v>9.8136792452830193</v>
      </c>
      <c r="I3085">
        <v>3.1579545454545399</v>
      </c>
    </row>
    <row r="3086" spans="1:9" x14ac:dyDescent="0.25">
      <c r="A3086">
        <v>3084</v>
      </c>
      <c r="B3086">
        <v>60.150566648677803</v>
      </c>
      <c r="C3086">
        <v>162.892795883361</v>
      </c>
      <c r="D3086">
        <v>12.7160655341444</v>
      </c>
      <c r="E3086">
        <v>6.3629501856201003</v>
      </c>
      <c r="F3086">
        <v>0.36475047723432502</v>
      </c>
      <c r="G3086">
        <v>0.90053382486515698</v>
      </c>
      <c r="H3086">
        <v>10.186311787072199</v>
      </c>
      <c r="I3086">
        <v>4.4541832669322696</v>
      </c>
    </row>
    <row r="3087" spans="1:9" x14ac:dyDescent="0.25">
      <c r="A3087">
        <v>3085</v>
      </c>
      <c r="B3087">
        <v>55.706995606623799</v>
      </c>
      <c r="C3087">
        <v>201.20185268190599</v>
      </c>
      <c r="D3087">
        <v>12.9898310136718</v>
      </c>
      <c r="E3087">
        <v>2.9183391809196602</v>
      </c>
      <c r="F3087">
        <v>0.32374747637287399</v>
      </c>
      <c r="G3087">
        <v>0.96339973234910203</v>
      </c>
      <c r="H3087">
        <v>10.4</v>
      </c>
      <c r="I3087">
        <v>2.4415696420870998</v>
      </c>
    </row>
    <row r="3088" spans="1:9" x14ac:dyDescent="0.25">
      <c r="A3088">
        <v>3086</v>
      </c>
      <c r="B3088">
        <v>64.550596782563503</v>
      </c>
      <c r="C3088">
        <v>101.570022710068</v>
      </c>
      <c r="D3088">
        <v>16.877851360152199</v>
      </c>
      <c r="E3088">
        <v>9.0723299656867198</v>
      </c>
      <c r="F3088">
        <v>0.377528758958454</v>
      </c>
      <c r="G3088">
        <v>0.83115294845403498</v>
      </c>
      <c r="H3088">
        <v>16.892647058823499</v>
      </c>
      <c r="I3088">
        <v>5.7957359009628604</v>
      </c>
    </row>
    <row r="3089" spans="1:9" x14ac:dyDescent="0.25">
      <c r="A3089">
        <v>3087</v>
      </c>
      <c r="B3089">
        <v>87.853140916808101</v>
      </c>
      <c r="C3089">
        <v>165.53219213081201</v>
      </c>
      <c r="D3089">
        <v>22.2008043985143</v>
      </c>
      <c r="E3089">
        <v>12.407639813902399</v>
      </c>
      <c r="F3089">
        <v>0.47702515874309398</v>
      </c>
      <c r="G3089">
        <v>0.87998641579579395</v>
      </c>
      <c r="H3089">
        <v>14.8004338394793</v>
      </c>
      <c r="I3089">
        <v>4.4049230769230698</v>
      </c>
    </row>
    <row r="3090" spans="1:9" x14ac:dyDescent="0.25">
      <c r="A3090">
        <v>3088</v>
      </c>
      <c r="B3090">
        <v>89.392588883324905</v>
      </c>
      <c r="C3090">
        <v>193.85921787709401</v>
      </c>
      <c r="D3090">
        <v>18.623865810414401</v>
      </c>
      <c r="E3090">
        <v>10.426216497355799</v>
      </c>
      <c r="F3090">
        <v>0.52019001945881405</v>
      </c>
      <c r="G3090">
        <v>0.93324754869203697</v>
      </c>
      <c r="H3090">
        <v>12.218375499334201</v>
      </c>
      <c r="I3090">
        <v>3.35427666314677</v>
      </c>
    </row>
    <row r="3091" spans="1:9" x14ac:dyDescent="0.25">
      <c r="A3091">
        <v>3089</v>
      </c>
      <c r="B3091">
        <v>72.544858870967701</v>
      </c>
      <c r="C3091">
        <v>178.19885327078401</v>
      </c>
      <c r="D3091">
        <v>19.909143521161599</v>
      </c>
      <c r="E3091">
        <v>9.4210195753729202</v>
      </c>
      <c r="F3091">
        <v>0.47321557045888302</v>
      </c>
      <c r="G3091">
        <v>0.92248754242055797</v>
      </c>
      <c r="H3091">
        <v>8.8129496402877692</v>
      </c>
      <c r="I3091">
        <v>3.9424372320881802</v>
      </c>
    </row>
    <row r="3092" spans="1:9" x14ac:dyDescent="0.25">
      <c r="A3092">
        <v>3090</v>
      </c>
      <c r="B3092">
        <v>119.403446528129</v>
      </c>
      <c r="C3092">
        <v>178.11891891891801</v>
      </c>
      <c r="D3092">
        <v>18.266746498901998</v>
      </c>
      <c r="E3092">
        <v>6.2588739465152896</v>
      </c>
      <c r="F3092">
        <v>0.62409959927807002</v>
      </c>
      <c r="G3092">
        <v>0.92835466246027099</v>
      </c>
      <c r="H3092">
        <v>9.8351648351648304</v>
      </c>
      <c r="I3092">
        <v>4.1970728386657497</v>
      </c>
    </row>
    <row r="3093" spans="1:9" x14ac:dyDescent="0.25">
      <c r="A3093">
        <v>3091</v>
      </c>
      <c r="B3093">
        <v>69.8697217675941</v>
      </c>
      <c r="C3093">
        <v>215.43507773155201</v>
      </c>
      <c r="D3093">
        <v>14.511873904173701</v>
      </c>
      <c r="E3093">
        <v>5.3819822136598399</v>
      </c>
      <c r="F3093">
        <v>0.433019509174978</v>
      </c>
      <c r="G3093">
        <v>0.941022751516153</v>
      </c>
      <c r="H3093">
        <v>9.6406080347448402</v>
      </c>
      <c r="I3093">
        <v>2.6211393273850301</v>
      </c>
    </row>
    <row r="3094" spans="1:9" x14ac:dyDescent="0.25">
      <c r="A3094">
        <v>3092</v>
      </c>
      <c r="B3094">
        <v>64.110825845100507</v>
      </c>
      <c r="C3094">
        <v>195.91946833463601</v>
      </c>
      <c r="D3094">
        <v>11.323467781368301</v>
      </c>
      <c r="E3094">
        <v>21.988174823899499</v>
      </c>
      <c r="F3094">
        <v>0.36732973467978303</v>
      </c>
      <c r="G3094">
        <v>0.882097563636146</v>
      </c>
      <c r="H3094">
        <v>14.136604774535799</v>
      </c>
      <c r="I3094">
        <v>7.7241379310344804</v>
      </c>
    </row>
    <row r="3095" spans="1:9" x14ac:dyDescent="0.25">
      <c r="A3095">
        <v>3093</v>
      </c>
      <c r="B3095">
        <v>19.733997700268301</v>
      </c>
      <c r="C3095">
        <v>200.38758926372799</v>
      </c>
      <c r="D3095">
        <v>7.2977887829623098</v>
      </c>
      <c r="E3095">
        <v>3.2382963933026701</v>
      </c>
      <c r="F3095">
        <v>0.19909948961853899</v>
      </c>
      <c r="G3095">
        <v>0.96947796010149101</v>
      </c>
      <c r="H3095">
        <v>13.027811366384499</v>
      </c>
      <c r="I3095">
        <v>2.4896223205171801</v>
      </c>
    </row>
    <row r="3096" spans="1:9" x14ac:dyDescent="0.25">
      <c r="A3096">
        <v>3094</v>
      </c>
      <c r="B3096">
        <v>58.737936772046503</v>
      </c>
      <c r="C3096">
        <v>158.142537938739</v>
      </c>
      <c r="D3096">
        <v>11.873779824629899</v>
      </c>
      <c r="E3096">
        <v>5.8115261490073902</v>
      </c>
      <c r="F3096">
        <v>0.441208767176196</v>
      </c>
      <c r="G3096">
        <v>0.87782302647155197</v>
      </c>
      <c r="H3096">
        <v>6.0498533724340096</v>
      </c>
      <c r="I3096">
        <v>4.0438485804416402</v>
      </c>
    </row>
    <row r="3097" spans="1:9" x14ac:dyDescent="0.25">
      <c r="A3097">
        <v>3095</v>
      </c>
      <c r="B3097">
        <v>67.524041811846601</v>
      </c>
      <c r="C3097">
        <v>163.01926813471499</v>
      </c>
      <c r="D3097">
        <v>14.500941229994099</v>
      </c>
      <c r="E3097">
        <v>5.0116882021288598</v>
      </c>
      <c r="F3097">
        <v>0.41734432145359701</v>
      </c>
      <c r="G3097">
        <v>0.92314105332843299</v>
      </c>
      <c r="H3097">
        <v>14.298039215686201</v>
      </c>
      <c r="I3097">
        <v>3.5130718954248299</v>
      </c>
    </row>
    <row r="3098" spans="1:9" x14ac:dyDescent="0.25">
      <c r="A3098">
        <v>3096</v>
      </c>
      <c r="B3098">
        <v>72.9311693390692</v>
      </c>
      <c r="C3098">
        <v>195.60469834490101</v>
      </c>
      <c r="D3098">
        <v>12.4816625104081</v>
      </c>
      <c r="E3098">
        <v>3.6055748682524702</v>
      </c>
      <c r="F3098">
        <v>0.41152964779972001</v>
      </c>
      <c r="G3098">
        <v>0.95672476611703605</v>
      </c>
      <c r="H3098">
        <v>10.617891816920899</v>
      </c>
      <c r="I3098">
        <v>2.6732981038234298</v>
      </c>
    </row>
    <row r="3099" spans="1:9" x14ac:dyDescent="0.25">
      <c r="A3099">
        <v>3097</v>
      </c>
      <c r="B3099">
        <v>67.662302236770302</v>
      </c>
      <c r="C3099">
        <v>197.15153760652001</v>
      </c>
      <c r="D3099">
        <v>19.499604330823701</v>
      </c>
      <c r="E3099">
        <v>3.5437780363619602</v>
      </c>
      <c r="F3099">
        <v>0.42417725662325201</v>
      </c>
      <c r="G3099">
        <v>0.96324109329351904</v>
      </c>
      <c r="H3099">
        <v>10.705128205128201</v>
      </c>
      <c r="I3099">
        <v>2.6451109028428599</v>
      </c>
    </row>
    <row r="3100" spans="1:9" x14ac:dyDescent="0.25">
      <c r="A3100">
        <v>3098</v>
      </c>
      <c r="B3100">
        <v>61.457472178060399</v>
      </c>
      <c r="C3100">
        <v>150.93186627168799</v>
      </c>
      <c r="D3100">
        <v>13.615554579946201</v>
      </c>
      <c r="E3100">
        <v>14.6496398207171</v>
      </c>
      <c r="F3100">
        <v>0.42575250619177102</v>
      </c>
      <c r="G3100">
        <v>0.83800920086818598</v>
      </c>
      <c r="H3100">
        <v>9.0075093867334104</v>
      </c>
      <c r="I3100">
        <v>9.4731585518102293</v>
      </c>
    </row>
    <row r="3101" spans="1:9" x14ac:dyDescent="0.25">
      <c r="A3101">
        <v>3099</v>
      </c>
      <c r="B3101">
        <v>115.793448084397</v>
      </c>
      <c r="C3101">
        <v>127.74705721324899</v>
      </c>
      <c r="D3101">
        <v>15.2514763430508</v>
      </c>
      <c r="E3101">
        <v>7.80518826348038</v>
      </c>
      <c r="F3101">
        <v>0.58904835915062104</v>
      </c>
      <c r="G3101">
        <v>0.79433587909835401</v>
      </c>
      <c r="H3101">
        <v>7.53125</v>
      </c>
      <c r="I3101">
        <v>5.3955954323001603</v>
      </c>
    </row>
    <row r="3102" spans="1:9" x14ac:dyDescent="0.25">
      <c r="A3102">
        <v>3100</v>
      </c>
      <c r="B3102">
        <v>87.556803170409495</v>
      </c>
      <c r="C3102">
        <v>156.97561227653199</v>
      </c>
      <c r="D3102">
        <v>20.093533186319799</v>
      </c>
      <c r="E3102">
        <v>3.9830197159164902</v>
      </c>
      <c r="F3102">
        <v>0.50906083058981499</v>
      </c>
      <c r="G3102">
        <v>0.935951416429886</v>
      </c>
      <c r="H3102">
        <v>10.6243194192377</v>
      </c>
      <c r="I3102">
        <v>2.91719143576826</v>
      </c>
    </row>
    <row r="3103" spans="1:9" x14ac:dyDescent="0.25">
      <c r="A3103">
        <v>3101</v>
      </c>
      <c r="B3103">
        <v>91.388420666910903</v>
      </c>
      <c r="C3103">
        <v>159.70636363636299</v>
      </c>
      <c r="D3103">
        <v>19.700638591144401</v>
      </c>
      <c r="E3103">
        <v>22.756660472656499</v>
      </c>
      <c r="F3103">
        <v>0.48370464028457699</v>
      </c>
      <c r="G3103">
        <v>0.74636201295211901</v>
      </c>
      <c r="H3103">
        <v>5.9445910290237398</v>
      </c>
      <c r="I3103">
        <v>8.6575963718820805</v>
      </c>
    </row>
    <row r="3104" spans="1:9" x14ac:dyDescent="0.25">
      <c r="A3104">
        <v>3102</v>
      </c>
      <c r="B3104">
        <v>94.183062446535502</v>
      </c>
      <c r="C3104">
        <v>177.18234165067099</v>
      </c>
      <c r="D3104">
        <v>19.327682285052301</v>
      </c>
      <c r="E3104">
        <v>8.8888228463459509</v>
      </c>
      <c r="F3104">
        <v>0.57992858315022999</v>
      </c>
      <c r="G3104">
        <v>0.94500090234543299</v>
      </c>
      <c r="H3104">
        <v>14.269005847953199</v>
      </c>
      <c r="I3104">
        <v>3.1285189718482198</v>
      </c>
    </row>
    <row r="3105" spans="1:9" x14ac:dyDescent="0.25">
      <c r="A3105">
        <v>3103</v>
      </c>
      <c r="B3105">
        <v>66.529897909577002</v>
      </c>
      <c r="C3105">
        <v>167.67684553809599</v>
      </c>
      <c r="D3105">
        <v>13.6849119972566</v>
      </c>
      <c r="E3105">
        <v>5.0039937099946998</v>
      </c>
      <c r="F3105">
        <v>0.38347355950815998</v>
      </c>
      <c r="G3105">
        <v>0.89713080931727396</v>
      </c>
      <c r="H3105">
        <v>16.917105263157801</v>
      </c>
      <c r="I3105">
        <v>3.03235908141962</v>
      </c>
    </row>
    <row r="3106" spans="1:9" x14ac:dyDescent="0.25">
      <c r="A3106">
        <v>3104</v>
      </c>
      <c r="B3106">
        <v>93.618756936736901</v>
      </c>
      <c r="C3106">
        <v>189.00385141011299</v>
      </c>
      <c r="D3106">
        <v>14.2919279394404</v>
      </c>
      <c r="E3106">
        <v>2.14746686596111</v>
      </c>
      <c r="F3106">
        <v>0.50559010684427097</v>
      </c>
      <c r="G3106">
        <v>0.96691343164961496</v>
      </c>
      <c r="H3106">
        <v>15.3545878693623</v>
      </c>
      <c r="I3106">
        <v>2.1259100642398199</v>
      </c>
    </row>
    <row r="3107" spans="1:9" x14ac:dyDescent="0.25">
      <c r="A3107">
        <v>3105</v>
      </c>
      <c r="B3107">
        <v>46.126901140684403</v>
      </c>
      <c r="C3107">
        <v>157.54574019852799</v>
      </c>
      <c r="D3107">
        <v>17.982817070434301</v>
      </c>
      <c r="E3107">
        <v>5.0068114241709996</v>
      </c>
      <c r="F3107">
        <v>0.26431286538209797</v>
      </c>
      <c r="G3107">
        <v>0.94566993085738005</v>
      </c>
      <c r="H3107">
        <v>17.144628099173499</v>
      </c>
      <c r="I3107">
        <v>3.2909456740442602</v>
      </c>
    </row>
    <row r="3108" spans="1:9" x14ac:dyDescent="0.25">
      <c r="A3108">
        <v>3106</v>
      </c>
      <c r="B3108">
        <v>88.379346680716495</v>
      </c>
      <c r="C3108">
        <v>183.586023883237</v>
      </c>
      <c r="D3108">
        <v>24.201721524667999</v>
      </c>
      <c r="E3108">
        <v>5.6925187766684697</v>
      </c>
      <c r="F3108">
        <v>0.48333197539652301</v>
      </c>
      <c r="G3108">
        <v>0.94864334282103402</v>
      </c>
      <c r="H3108">
        <v>20.374371859296399</v>
      </c>
      <c r="I3108">
        <v>3.1119544592030302</v>
      </c>
    </row>
    <row r="3109" spans="1:9" x14ac:dyDescent="0.25">
      <c r="A3109">
        <v>3107</v>
      </c>
      <c r="B3109">
        <v>76.021668971876394</v>
      </c>
      <c r="C3109">
        <v>168.783415502602</v>
      </c>
      <c r="D3109">
        <v>16.768485413708799</v>
      </c>
      <c r="E3109">
        <v>3.1418786112018</v>
      </c>
      <c r="F3109">
        <v>0.42143659500770497</v>
      </c>
      <c r="G3109">
        <v>0.95586625028600702</v>
      </c>
      <c r="H3109">
        <v>11.742857142857099</v>
      </c>
      <c r="I3109">
        <v>2.4330745706892398</v>
      </c>
    </row>
    <row r="3110" spans="1:9" x14ac:dyDescent="0.25">
      <c r="A3110">
        <v>3108</v>
      </c>
      <c r="B3110">
        <v>70.787587122469304</v>
      </c>
      <c r="C3110">
        <v>127.917714884696</v>
      </c>
      <c r="D3110">
        <v>14.9293063170616</v>
      </c>
      <c r="E3110">
        <v>7.8053521804494901</v>
      </c>
      <c r="F3110">
        <v>0.43901985377136898</v>
      </c>
      <c r="G3110">
        <v>0.85630154755822796</v>
      </c>
      <c r="H3110">
        <v>12.6895424836601</v>
      </c>
      <c r="I3110">
        <v>5.2306238185255198</v>
      </c>
    </row>
    <row r="3111" spans="1:9" x14ac:dyDescent="0.25">
      <c r="A3111">
        <v>3109</v>
      </c>
      <c r="B3111">
        <v>67.204228083785793</v>
      </c>
      <c r="C3111">
        <v>195.121473121473</v>
      </c>
      <c r="D3111">
        <v>13.134190954831199</v>
      </c>
      <c r="E3111">
        <v>10.860255486896399</v>
      </c>
      <c r="F3111">
        <v>0.42779356568187898</v>
      </c>
      <c r="G3111">
        <v>0.93378761938888</v>
      </c>
      <c r="H3111">
        <v>9.5732248520710002</v>
      </c>
      <c r="I3111">
        <v>4.8192011212333501</v>
      </c>
    </row>
    <row r="3112" spans="1:9" x14ac:dyDescent="0.25">
      <c r="A3112">
        <v>3110</v>
      </c>
      <c r="B3112">
        <v>50.9619870410367</v>
      </c>
      <c r="C3112">
        <v>118.721971746318</v>
      </c>
      <c r="D3112">
        <v>10.329070612759599</v>
      </c>
      <c r="E3112">
        <v>4.4687010202450397</v>
      </c>
      <c r="F3112">
        <v>0.29172466272373798</v>
      </c>
      <c r="G3112">
        <v>0.94104327805213595</v>
      </c>
      <c r="H3112">
        <v>17.918032786885199</v>
      </c>
      <c r="I3112">
        <v>3.8319467554076501</v>
      </c>
    </row>
    <row r="3113" spans="1:9" x14ac:dyDescent="0.25">
      <c r="A3113">
        <v>3111</v>
      </c>
      <c r="B3113">
        <v>50.630364806866901</v>
      </c>
      <c r="C3113">
        <v>188.89512323020401</v>
      </c>
      <c r="D3113">
        <v>14.3671642452714</v>
      </c>
      <c r="E3113">
        <v>5.6751338789787003</v>
      </c>
      <c r="F3113">
        <v>0.31955277469216298</v>
      </c>
      <c r="G3113">
        <v>0.95447454695095202</v>
      </c>
      <c r="H3113">
        <v>13.037037037037001</v>
      </c>
      <c r="I3113">
        <v>3.0444805194805098</v>
      </c>
    </row>
    <row r="3114" spans="1:9" x14ac:dyDescent="0.25">
      <c r="A3114">
        <v>3112</v>
      </c>
      <c r="B3114">
        <v>57.210690929769598</v>
      </c>
      <c r="C3114">
        <v>162.04144855402001</v>
      </c>
      <c r="D3114">
        <v>16.200749411551499</v>
      </c>
      <c r="E3114">
        <v>4.2090219139693099</v>
      </c>
      <c r="F3114">
        <v>0.42387380750586301</v>
      </c>
      <c r="G3114">
        <v>0.942898383065357</v>
      </c>
      <c r="H3114">
        <v>8.7970873786407697</v>
      </c>
      <c r="I3114">
        <v>3.14969259556268</v>
      </c>
    </row>
    <row r="3115" spans="1:9" x14ac:dyDescent="0.25">
      <c r="A3115">
        <v>3113</v>
      </c>
      <c r="B3115">
        <v>50.0678905438171</v>
      </c>
      <c r="C3115">
        <v>158.99499499499399</v>
      </c>
      <c r="D3115">
        <v>13.006468954198599</v>
      </c>
      <c r="E3115">
        <v>10.804430141643699</v>
      </c>
      <c r="F3115">
        <v>0.31508806604870898</v>
      </c>
      <c r="G3115">
        <v>0.87344911197184005</v>
      </c>
      <c r="H3115">
        <v>16.2870056497175</v>
      </c>
      <c r="I3115">
        <v>5.1861604409063</v>
      </c>
    </row>
    <row r="3116" spans="1:9" x14ac:dyDescent="0.25">
      <c r="A3116">
        <v>3114</v>
      </c>
      <c r="B3116">
        <v>95.168585526315795</v>
      </c>
      <c r="C3116">
        <v>116.35365538620501</v>
      </c>
      <c r="D3116">
        <v>18.632977803213599</v>
      </c>
      <c r="E3116">
        <v>4.4911821461130597</v>
      </c>
      <c r="F3116">
        <v>0.51770200129295296</v>
      </c>
      <c r="G3116">
        <v>0.92478844292698104</v>
      </c>
      <c r="H3116">
        <v>14.6413255360623</v>
      </c>
      <c r="I3116">
        <v>3.56352201257861</v>
      </c>
    </row>
    <row r="3117" spans="1:9" x14ac:dyDescent="0.25">
      <c r="A3117">
        <v>3115</v>
      </c>
      <c r="B3117">
        <v>73.986933128362793</v>
      </c>
      <c r="C3117">
        <v>201.076088770231</v>
      </c>
      <c r="D3117">
        <v>17.015225308097001</v>
      </c>
      <c r="E3117">
        <v>4.5288865300643399</v>
      </c>
      <c r="F3117">
        <v>0.42256813506088198</v>
      </c>
      <c r="G3117">
        <v>0.953348580615064</v>
      </c>
      <c r="H3117">
        <v>15.565483476132099</v>
      </c>
      <c r="I3117">
        <v>2.92798353909465</v>
      </c>
    </row>
    <row r="3118" spans="1:9" x14ac:dyDescent="0.25">
      <c r="A3118">
        <v>3116</v>
      </c>
      <c r="B3118">
        <v>65.611962616822396</v>
      </c>
      <c r="C3118">
        <v>180.99385088393501</v>
      </c>
      <c r="D3118">
        <v>16.9737919718943</v>
      </c>
      <c r="E3118">
        <v>3.7299540071882298</v>
      </c>
      <c r="F3118">
        <v>0.363955702662069</v>
      </c>
      <c r="G3118">
        <v>0.94754285179284703</v>
      </c>
      <c r="H3118">
        <v>19.5366132723112</v>
      </c>
      <c r="I3118">
        <v>2.6593886462882002</v>
      </c>
    </row>
    <row r="3119" spans="1:9" x14ac:dyDescent="0.25">
      <c r="A3119">
        <v>3117</v>
      </c>
      <c r="B3119">
        <v>51.461706783369799</v>
      </c>
      <c r="C3119">
        <v>156.38317327574299</v>
      </c>
      <c r="D3119">
        <v>11.104277949141499</v>
      </c>
      <c r="E3119">
        <v>7.043897509342</v>
      </c>
      <c r="F3119">
        <v>0.330452295146411</v>
      </c>
      <c r="G3119">
        <v>0.91053583391938797</v>
      </c>
      <c r="H3119">
        <v>13.684073107049599</v>
      </c>
      <c r="I3119">
        <v>3.3899855560905099</v>
      </c>
    </row>
    <row r="3120" spans="1:9" x14ac:dyDescent="0.25">
      <c r="A3120">
        <v>3118</v>
      </c>
      <c r="B3120">
        <v>49.786393006461402</v>
      </c>
      <c r="C3120">
        <v>154.02790519877601</v>
      </c>
      <c r="D3120">
        <v>12.0413255360448</v>
      </c>
      <c r="E3120">
        <v>8.5507337105043</v>
      </c>
      <c r="F3120">
        <v>0.28932738266529601</v>
      </c>
      <c r="G3120">
        <v>0.86463009267109703</v>
      </c>
      <c r="H3120">
        <v>13.3645083932853</v>
      </c>
      <c r="I3120">
        <v>5.0520833333333304</v>
      </c>
    </row>
    <row r="3121" spans="1:9" x14ac:dyDescent="0.25">
      <c r="A3121">
        <v>3119</v>
      </c>
      <c r="B3121">
        <v>45.373719107896299</v>
      </c>
      <c r="C3121">
        <v>191.843846949327</v>
      </c>
      <c r="D3121">
        <v>16.5896889142597</v>
      </c>
      <c r="E3121">
        <v>7.1425448647619998</v>
      </c>
      <c r="F3121">
        <v>0.35217903411387902</v>
      </c>
      <c r="G3121">
        <v>0.93365942689387604</v>
      </c>
      <c r="H3121">
        <v>15.964630225080301</v>
      </c>
      <c r="I3121">
        <v>4.0032908268202299</v>
      </c>
    </row>
    <row r="3122" spans="1:9" x14ac:dyDescent="0.25">
      <c r="A3122">
        <v>3120</v>
      </c>
      <c r="B3122">
        <v>88.278831480270298</v>
      </c>
      <c r="C3122">
        <v>140.215434083601</v>
      </c>
      <c r="D3122">
        <v>15.7915651013119</v>
      </c>
      <c r="E3122">
        <v>15.0417496070915</v>
      </c>
      <c r="F3122">
        <v>0.48951267690635097</v>
      </c>
      <c r="G3122">
        <v>0.71502875815128297</v>
      </c>
      <c r="H3122">
        <v>8.6579572446555808</v>
      </c>
      <c r="I3122">
        <v>11.481481481481399</v>
      </c>
    </row>
    <row r="3123" spans="1:9" x14ac:dyDescent="0.25">
      <c r="A3123">
        <v>3121</v>
      </c>
      <c r="B3123">
        <v>67.519727891156407</v>
      </c>
      <c r="C3123">
        <v>194.66210653753001</v>
      </c>
      <c r="D3123">
        <v>12.6486425976523</v>
      </c>
      <c r="E3123">
        <v>6.8563780538783998</v>
      </c>
      <c r="F3123">
        <v>0.44725656919656098</v>
      </c>
      <c r="G3123">
        <v>0.94342491348479296</v>
      </c>
      <c r="H3123">
        <v>7.1169724770642198</v>
      </c>
      <c r="I3123">
        <v>3.6953748006379499</v>
      </c>
    </row>
    <row r="3124" spans="1:9" x14ac:dyDescent="0.25">
      <c r="A3124">
        <v>3122</v>
      </c>
      <c r="B3124">
        <v>100.70997103847699</v>
      </c>
      <c r="C3124">
        <v>171.031687995124</v>
      </c>
      <c r="D3124">
        <v>15.946197418871501</v>
      </c>
      <c r="E3124">
        <v>5.2757509392826298</v>
      </c>
      <c r="F3124">
        <v>0.47771685877043701</v>
      </c>
      <c r="G3124">
        <v>0.94656154075593801</v>
      </c>
      <c r="H3124">
        <v>11.777923784494</v>
      </c>
      <c r="I3124">
        <v>3.2092555331991899</v>
      </c>
    </row>
    <row r="3125" spans="1:9" x14ac:dyDescent="0.25">
      <c r="A3125">
        <v>3123</v>
      </c>
      <c r="B3125">
        <v>50.944427196522803</v>
      </c>
      <c r="C3125">
        <v>151.78703193832499</v>
      </c>
      <c r="D3125">
        <v>14.3787531306475</v>
      </c>
      <c r="E3125">
        <v>4.3681985900239697</v>
      </c>
      <c r="F3125">
        <v>0.31816688046657798</v>
      </c>
      <c r="G3125">
        <v>0.93342409302908902</v>
      </c>
      <c r="H3125">
        <v>14.942190669371101</v>
      </c>
      <c r="I3125">
        <v>2.9065729640347202</v>
      </c>
    </row>
    <row r="3126" spans="1:9" x14ac:dyDescent="0.25">
      <c r="A3126">
        <v>3124</v>
      </c>
      <c r="B3126">
        <v>46.237839545167397</v>
      </c>
      <c r="C3126">
        <v>154.11727980021101</v>
      </c>
      <c r="D3126">
        <v>10.901817423152901</v>
      </c>
      <c r="E3126">
        <v>6.4384348722542102</v>
      </c>
      <c r="F3126">
        <v>0.29003672571907901</v>
      </c>
      <c r="G3126">
        <v>0.93966034194592996</v>
      </c>
      <c r="H3126">
        <v>18.096280087527301</v>
      </c>
      <c r="I3126">
        <v>3.9748347737671499</v>
      </c>
    </row>
    <row r="3127" spans="1:9" x14ac:dyDescent="0.25">
      <c r="A3127">
        <v>3125</v>
      </c>
      <c r="B3127">
        <v>76.268423219431796</v>
      </c>
      <c r="C3127">
        <v>185.258598007893</v>
      </c>
      <c r="D3127">
        <v>15.322886657584201</v>
      </c>
      <c r="E3127">
        <v>2.85277963610215</v>
      </c>
      <c r="F3127">
        <v>0.43833492902987897</v>
      </c>
      <c r="G3127">
        <v>0.96422483027907901</v>
      </c>
      <c r="H3127">
        <v>15.0833333333333</v>
      </c>
      <c r="I3127">
        <v>2.6053097345132699</v>
      </c>
    </row>
    <row r="3128" spans="1:9" x14ac:dyDescent="0.25">
      <c r="A3128">
        <v>3126</v>
      </c>
      <c r="B3128">
        <v>30.327483047466998</v>
      </c>
      <c r="C3128">
        <v>143.356661408289</v>
      </c>
      <c r="D3128">
        <v>13.7920931491053</v>
      </c>
      <c r="E3128">
        <v>4.4304459961587899</v>
      </c>
      <c r="F3128">
        <v>0.17781550182514499</v>
      </c>
      <c r="G3128">
        <v>0.94092058141835699</v>
      </c>
      <c r="H3128">
        <v>17.617458279845899</v>
      </c>
      <c r="I3128">
        <v>3.1826958782027401</v>
      </c>
    </row>
    <row r="3129" spans="1:9" x14ac:dyDescent="0.25">
      <c r="A3129">
        <v>3127</v>
      </c>
      <c r="B3129">
        <v>66.584349368210994</v>
      </c>
      <c r="C3129">
        <v>119.219760312151</v>
      </c>
      <c r="D3129">
        <v>14.1029691431761</v>
      </c>
      <c r="E3129">
        <v>7.3365165951423696</v>
      </c>
      <c r="F3129">
        <v>0.39509779878746298</v>
      </c>
      <c r="G3129">
        <v>0.79414536037497496</v>
      </c>
      <c r="H3129">
        <v>11.386100386100299</v>
      </c>
      <c r="I3129">
        <v>3.6096153846153798</v>
      </c>
    </row>
    <row r="3130" spans="1:9" x14ac:dyDescent="0.25">
      <c r="A3130">
        <v>3128</v>
      </c>
      <c r="B3130">
        <v>41.181376215407603</v>
      </c>
      <c r="C3130">
        <v>173.205962933118</v>
      </c>
      <c r="D3130">
        <v>15.0524517062605</v>
      </c>
      <c r="E3130">
        <v>5.0990318300421604</v>
      </c>
      <c r="F3130">
        <v>0.253075301178323</v>
      </c>
      <c r="G3130">
        <v>0.95233426413330502</v>
      </c>
      <c r="H3130">
        <v>19.754534461910499</v>
      </c>
      <c r="I3130">
        <v>3.2890327494287801</v>
      </c>
    </row>
    <row r="3131" spans="1:9" x14ac:dyDescent="0.25">
      <c r="A3131">
        <v>3129</v>
      </c>
      <c r="B3131">
        <v>86.3883792048929</v>
      </c>
      <c r="C3131">
        <v>102.527660430496</v>
      </c>
      <c r="D3131">
        <v>15.1428028877163</v>
      </c>
      <c r="E3131">
        <v>7.3151181032692101</v>
      </c>
      <c r="F3131">
        <v>0.448762001660858</v>
      </c>
      <c r="G3131">
        <v>0.90171462892879595</v>
      </c>
      <c r="H3131">
        <v>10.7924743443557</v>
      </c>
      <c r="I3131">
        <v>3.9772623919963599</v>
      </c>
    </row>
    <row r="3132" spans="1:9" x14ac:dyDescent="0.25">
      <c r="A3132">
        <v>3130</v>
      </c>
      <c r="B3132">
        <v>119.622241835834</v>
      </c>
      <c r="C3132">
        <v>205.34238505747101</v>
      </c>
      <c r="D3132">
        <v>22.743791904006599</v>
      </c>
      <c r="E3132">
        <v>2.76188904431551</v>
      </c>
      <c r="F3132">
        <v>0.71992181550197898</v>
      </c>
      <c r="G3132">
        <v>0.95923365650440695</v>
      </c>
      <c r="H3132">
        <v>9.4470079307858601</v>
      </c>
      <c r="I3132">
        <v>2.2258660508083099</v>
      </c>
    </row>
    <row r="3133" spans="1:9" x14ac:dyDescent="0.25">
      <c r="A3133">
        <v>3131</v>
      </c>
      <c r="B3133">
        <v>48.740790899241603</v>
      </c>
      <c r="C3133">
        <v>202.682424827142</v>
      </c>
      <c r="D3133">
        <v>11.274268838200401</v>
      </c>
      <c r="E3133">
        <v>4.0570340757524397</v>
      </c>
      <c r="F3133">
        <v>0.35564181819542701</v>
      </c>
      <c r="G3133">
        <v>0.96119489306203798</v>
      </c>
      <c r="H3133">
        <v>9.3783917118894902</v>
      </c>
      <c r="I3133">
        <v>2.6140819964349302</v>
      </c>
    </row>
    <row r="3134" spans="1:9" x14ac:dyDescent="0.25">
      <c r="A3134">
        <v>3132</v>
      </c>
      <c r="B3134">
        <v>49.071411568674101</v>
      </c>
      <c r="C3134">
        <v>150.61501362969099</v>
      </c>
      <c r="D3134">
        <v>7.7976762835074798</v>
      </c>
      <c r="E3134">
        <v>7.7276068709669197</v>
      </c>
      <c r="F3134">
        <v>0.30220386297859297</v>
      </c>
      <c r="G3134">
        <v>0.89759398865301698</v>
      </c>
      <c r="H3134">
        <v>12.192205491585399</v>
      </c>
      <c r="I3134">
        <v>5.65294924554183</v>
      </c>
    </row>
    <row r="3135" spans="1:9" x14ac:dyDescent="0.25">
      <c r="A3135">
        <v>3133</v>
      </c>
      <c r="B3135">
        <v>95.242038216560502</v>
      </c>
      <c r="C3135">
        <v>153.46516129032199</v>
      </c>
      <c r="D3135">
        <v>21.093953258441399</v>
      </c>
      <c r="E3135">
        <v>13.019702655285499</v>
      </c>
      <c r="F3135">
        <v>0.52782393309869702</v>
      </c>
      <c r="G3135">
        <v>0.88251874550159304</v>
      </c>
      <c r="H3135">
        <v>10.1454880294659</v>
      </c>
      <c r="I3135">
        <v>5.0916496945010099</v>
      </c>
    </row>
    <row r="3136" spans="1:9" x14ac:dyDescent="0.25">
      <c r="A3136">
        <v>3134</v>
      </c>
      <c r="B3136">
        <v>68.264778936910005</v>
      </c>
      <c r="C3136">
        <v>173.295337811141</v>
      </c>
      <c r="D3136">
        <v>15.380484418804601</v>
      </c>
      <c r="E3136">
        <v>9.5431548048568899</v>
      </c>
      <c r="F3136">
        <v>0.44667893163758399</v>
      </c>
      <c r="G3136">
        <v>0.90893896829117005</v>
      </c>
      <c r="H3136">
        <v>11.7567164179104</v>
      </c>
      <c r="I3136">
        <v>3.7412236710130302</v>
      </c>
    </row>
    <row r="3137" spans="1:9" x14ac:dyDescent="0.25">
      <c r="A3137">
        <v>3135</v>
      </c>
      <c r="B3137">
        <v>81.795731707317003</v>
      </c>
      <c r="C3137">
        <v>138.17638083612999</v>
      </c>
      <c r="D3137">
        <v>10.143530021342301</v>
      </c>
      <c r="E3137">
        <v>18.7167184177619</v>
      </c>
      <c r="F3137">
        <v>0.58510188961167398</v>
      </c>
      <c r="G3137">
        <v>0.80160015456556399</v>
      </c>
      <c r="H3137">
        <v>11.8222222222222</v>
      </c>
      <c r="I3137">
        <v>8.6033444816053493</v>
      </c>
    </row>
    <row r="3138" spans="1:9" x14ac:dyDescent="0.25">
      <c r="A3138">
        <v>3136</v>
      </c>
      <c r="B3138">
        <v>65.572902796271606</v>
      </c>
      <c r="C3138">
        <v>149.574391171993</v>
      </c>
      <c r="D3138">
        <v>16.2098529394762</v>
      </c>
      <c r="E3138">
        <v>2.5124845445714601</v>
      </c>
      <c r="F3138">
        <v>0.37402373475003697</v>
      </c>
      <c r="G3138">
        <v>0.97118713555075897</v>
      </c>
      <c r="H3138">
        <v>10.2405660377358</v>
      </c>
      <c r="I3138">
        <v>2.3541773449512999</v>
      </c>
    </row>
    <row r="3139" spans="1:9" x14ac:dyDescent="0.25">
      <c r="A3139">
        <v>3137</v>
      </c>
      <c r="B3139">
        <v>95.524889729048496</v>
      </c>
      <c r="C3139">
        <v>198.23586497890199</v>
      </c>
      <c r="D3139">
        <v>9.1213124496338391</v>
      </c>
      <c r="E3139">
        <v>9.0617001664047496</v>
      </c>
      <c r="F3139">
        <v>0.69645043497864501</v>
      </c>
      <c r="G3139">
        <v>0.91050138221115196</v>
      </c>
      <c r="H3139">
        <v>7.4007490636704096</v>
      </c>
      <c r="I3139">
        <v>4.1601685985247601</v>
      </c>
    </row>
    <row r="3140" spans="1:9" x14ac:dyDescent="0.25">
      <c r="A3140">
        <v>3138</v>
      </c>
      <c r="B3140">
        <v>48.002221235006601</v>
      </c>
      <c r="C3140">
        <v>204.85040263127999</v>
      </c>
      <c r="D3140">
        <v>11.2984037214146</v>
      </c>
      <c r="E3140">
        <v>3.2916472641431702</v>
      </c>
      <c r="F3140">
        <v>0.34239478022266701</v>
      </c>
      <c r="G3140">
        <v>0.962487349457124</v>
      </c>
      <c r="H3140">
        <v>8.7824427480916007</v>
      </c>
      <c r="I3140">
        <v>2.5752293577981602</v>
      </c>
    </row>
    <row r="3141" spans="1:9" x14ac:dyDescent="0.25">
      <c r="A3141">
        <v>3139</v>
      </c>
      <c r="B3141">
        <v>65.491186839012897</v>
      </c>
      <c r="C3141">
        <v>146.57871740662401</v>
      </c>
      <c r="D3141">
        <v>13.2868566934676</v>
      </c>
      <c r="E3141">
        <v>5.5545699059245504</v>
      </c>
      <c r="F3141">
        <v>0.40145891641364501</v>
      </c>
      <c r="G3141">
        <v>0.91838257491377595</v>
      </c>
      <c r="H3141">
        <v>14.9974937343358</v>
      </c>
      <c r="I3141">
        <v>3.92619132927266</v>
      </c>
    </row>
    <row r="3142" spans="1:9" x14ac:dyDescent="0.25">
      <c r="A3142">
        <v>3140</v>
      </c>
      <c r="B3142">
        <v>61.653151344841397</v>
      </c>
      <c r="C3142">
        <v>164.43116462976201</v>
      </c>
      <c r="D3142">
        <v>13.6412768120805</v>
      </c>
      <c r="E3142">
        <v>5.8156843766428201</v>
      </c>
      <c r="F3142">
        <v>0.34540085660214198</v>
      </c>
      <c r="G3142">
        <v>0.90458836693445799</v>
      </c>
      <c r="H3142">
        <v>14.439374185136799</v>
      </c>
      <c r="I3142">
        <v>3.9342638451148102</v>
      </c>
    </row>
    <row r="3143" spans="1:9" x14ac:dyDescent="0.25">
      <c r="A3143">
        <v>3141</v>
      </c>
      <c r="B3143">
        <v>84.207656612528993</v>
      </c>
      <c r="C3143">
        <v>203.14557539423899</v>
      </c>
      <c r="D3143">
        <v>22.1890168862571</v>
      </c>
      <c r="E3143">
        <v>3.9768716250196401</v>
      </c>
      <c r="F3143">
        <v>0.49373298971328999</v>
      </c>
      <c r="G3143">
        <v>0.95969524441453902</v>
      </c>
      <c r="H3143">
        <v>20.965517241379299</v>
      </c>
      <c r="I3143">
        <v>2.9312899966318602</v>
      </c>
    </row>
    <row r="3144" spans="1:9" x14ac:dyDescent="0.25">
      <c r="A3144">
        <v>3142</v>
      </c>
      <c r="B3144">
        <v>67.714825581395303</v>
      </c>
      <c r="C3144">
        <v>123.74002280501701</v>
      </c>
      <c r="D3144">
        <v>14.693192181456199</v>
      </c>
      <c r="E3144">
        <v>27.445576398638899</v>
      </c>
      <c r="F3144">
        <v>0.363802973478558</v>
      </c>
      <c r="G3144">
        <v>0.77281797689954101</v>
      </c>
      <c r="H3144">
        <v>16.380664652567901</v>
      </c>
      <c r="I3144">
        <v>8.54155495978552</v>
      </c>
    </row>
    <row r="3145" spans="1:9" x14ac:dyDescent="0.25">
      <c r="A3145">
        <v>3143</v>
      </c>
      <c r="B3145">
        <v>51.9480730223123</v>
      </c>
      <c r="C3145">
        <v>147.17877906976699</v>
      </c>
      <c r="D3145">
        <v>12.6147689184891</v>
      </c>
      <c r="E3145">
        <v>7.11294218129499</v>
      </c>
      <c r="F3145">
        <v>0.30497342392421301</v>
      </c>
      <c r="G3145">
        <v>0.87900277675911398</v>
      </c>
      <c r="H3145">
        <v>17.325330132052802</v>
      </c>
      <c r="I3145">
        <v>5.0220801859383997</v>
      </c>
    </row>
    <row r="3146" spans="1:9" x14ac:dyDescent="0.25">
      <c r="A3146">
        <v>3144</v>
      </c>
      <c r="B3146">
        <v>74.855166051660504</v>
      </c>
      <c r="C3146">
        <v>142.380524664955</v>
      </c>
      <c r="D3146">
        <v>14.835794361783201</v>
      </c>
      <c r="E3146">
        <v>8.2281359507840008</v>
      </c>
      <c r="F3146">
        <v>0.51736336113413095</v>
      </c>
      <c r="G3146">
        <v>0.84312420790659903</v>
      </c>
      <c r="H3146">
        <v>10.9293286219081</v>
      </c>
      <c r="I3146">
        <v>4.6440206595152898</v>
      </c>
    </row>
    <row r="3147" spans="1:9" x14ac:dyDescent="0.25">
      <c r="A3147">
        <v>3145</v>
      </c>
      <c r="B3147">
        <v>84.651259164807101</v>
      </c>
      <c r="C3147">
        <v>196.46516043288401</v>
      </c>
      <c r="D3147">
        <v>14.096512335818501</v>
      </c>
      <c r="E3147">
        <v>6.9913065024261698</v>
      </c>
      <c r="F3147">
        <v>0.56354766389100097</v>
      </c>
      <c r="G3147">
        <v>0.94066125733347195</v>
      </c>
      <c r="H3147">
        <v>8.9853801169590604</v>
      </c>
      <c r="I3147">
        <v>3.0244399185335999</v>
      </c>
    </row>
    <row r="3148" spans="1:9" x14ac:dyDescent="0.25">
      <c r="A3148">
        <v>3146</v>
      </c>
      <c r="B3148">
        <v>78.662509170946393</v>
      </c>
      <c r="C3148">
        <v>152.91619371925799</v>
      </c>
      <c r="D3148">
        <v>15.527800749452799</v>
      </c>
      <c r="E3148">
        <v>7.6695598246215502</v>
      </c>
      <c r="F3148">
        <v>0.50710184397314595</v>
      </c>
      <c r="G3148">
        <v>0.92742670604572197</v>
      </c>
      <c r="H3148">
        <v>4.4257632789627701</v>
      </c>
      <c r="I3148">
        <v>5.3509090909090897</v>
      </c>
    </row>
    <row r="3149" spans="1:9" x14ac:dyDescent="0.25">
      <c r="A3149">
        <v>3147</v>
      </c>
      <c r="B3149">
        <v>77.569999999999993</v>
      </c>
      <c r="C3149">
        <v>162.23299259781399</v>
      </c>
      <c r="D3149">
        <v>13.708042651426601</v>
      </c>
      <c r="E3149">
        <v>9.6004602736866396</v>
      </c>
      <c r="F3149">
        <v>0.41597438593087899</v>
      </c>
      <c r="G3149">
        <v>0.80419526548597597</v>
      </c>
      <c r="H3149">
        <v>10.816666666666601</v>
      </c>
      <c r="I3149">
        <v>4.5761670761670699</v>
      </c>
    </row>
    <row r="3150" spans="1:9" x14ac:dyDescent="0.25">
      <c r="A3150">
        <v>3148</v>
      </c>
      <c r="B3150">
        <v>85.929171038824705</v>
      </c>
      <c r="C3150">
        <v>184.406983625961</v>
      </c>
      <c r="D3150">
        <v>10.690912629379399</v>
      </c>
      <c r="E3150">
        <v>7.7414497317638196</v>
      </c>
      <c r="F3150">
        <v>0.60048279734736698</v>
      </c>
      <c r="G3150">
        <v>0.90358841550620295</v>
      </c>
      <c r="H3150">
        <v>8.0380116959064303</v>
      </c>
      <c r="I3150">
        <v>4.7238386932108201</v>
      </c>
    </row>
    <row r="3151" spans="1:9" x14ac:dyDescent="0.25">
      <c r="A3151">
        <v>3149</v>
      </c>
      <c r="B3151">
        <v>49.766340710241799</v>
      </c>
      <c r="C3151">
        <v>158.84346590909001</v>
      </c>
      <c r="D3151">
        <v>12.424779722352</v>
      </c>
      <c r="E3151">
        <v>9.5556050560639108</v>
      </c>
      <c r="F3151">
        <v>0.37178096531305099</v>
      </c>
      <c r="G3151">
        <v>0.87788272739875095</v>
      </c>
      <c r="H3151">
        <v>6.1752786220871299</v>
      </c>
      <c r="I3151">
        <v>6.0986199932682599</v>
      </c>
    </row>
    <row r="3152" spans="1:9" x14ac:dyDescent="0.25">
      <c r="A3152">
        <v>3150</v>
      </c>
      <c r="B3152">
        <v>62.965412004069101</v>
      </c>
      <c r="C3152">
        <v>101.85486624928799</v>
      </c>
      <c r="D3152">
        <v>16.079537723747901</v>
      </c>
      <c r="E3152">
        <v>8.0829503907716003</v>
      </c>
      <c r="F3152">
        <v>0.378773553524965</v>
      </c>
      <c r="G3152">
        <v>0.83291216546262803</v>
      </c>
      <c r="H3152">
        <v>15.887459807073901</v>
      </c>
      <c r="I3152">
        <v>3.86861313868613</v>
      </c>
    </row>
    <row r="3153" spans="1:9" x14ac:dyDescent="0.25">
      <c r="A3153">
        <v>3151</v>
      </c>
      <c r="B3153">
        <v>93.748762201159906</v>
      </c>
      <c r="C3153">
        <v>178.153090287667</v>
      </c>
      <c r="D3153">
        <v>11.197842748848201</v>
      </c>
      <c r="E3153">
        <v>4.2220891094827904</v>
      </c>
      <c r="F3153">
        <v>0.50839863841292099</v>
      </c>
      <c r="G3153">
        <v>0.94832245362446799</v>
      </c>
      <c r="H3153">
        <v>10.455298013245001</v>
      </c>
      <c r="I3153">
        <v>2.7997532894736801</v>
      </c>
    </row>
    <row r="3154" spans="1:9" x14ac:dyDescent="0.25">
      <c r="A3154">
        <v>3152</v>
      </c>
      <c r="B3154">
        <v>73.210895361380693</v>
      </c>
      <c r="C3154">
        <v>210.34979822437401</v>
      </c>
      <c r="D3154">
        <v>10.5792468453747</v>
      </c>
      <c r="E3154">
        <v>5.3892696312803698</v>
      </c>
      <c r="F3154">
        <v>0.544454082676054</v>
      </c>
      <c r="G3154">
        <v>0.97050548328483699</v>
      </c>
      <c r="H3154">
        <v>10.323529411764699</v>
      </c>
      <c r="I3154">
        <v>2.5861788617886101</v>
      </c>
    </row>
    <row r="3155" spans="1:9" x14ac:dyDescent="0.25">
      <c r="A3155">
        <v>3153</v>
      </c>
      <c r="B3155">
        <v>47.878031878031798</v>
      </c>
      <c r="C3155">
        <v>166.59446769419199</v>
      </c>
      <c r="D3155">
        <v>10.469621884532501</v>
      </c>
      <c r="E3155">
        <v>6.5284282672326803</v>
      </c>
      <c r="F3155">
        <v>0.28085475688256101</v>
      </c>
      <c r="G3155">
        <v>0.91472822623279604</v>
      </c>
      <c r="H3155">
        <v>15.8073721759809</v>
      </c>
      <c r="I3155">
        <v>3.3251141552511401</v>
      </c>
    </row>
    <row r="3156" spans="1:9" x14ac:dyDescent="0.25">
      <c r="A3156">
        <v>3154</v>
      </c>
      <c r="B3156">
        <v>49.9726545131169</v>
      </c>
      <c r="C3156">
        <v>164.88412550481499</v>
      </c>
      <c r="D3156">
        <v>10.286163811829301</v>
      </c>
      <c r="E3156">
        <v>14.044461627138899</v>
      </c>
      <c r="F3156">
        <v>0.32263548462918801</v>
      </c>
      <c r="G3156">
        <v>0.87285323418257199</v>
      </c>
      <c r="H3156">
        <v>10.616613418530299</v>
      </c>
      <c r="I3156">
        <v>7.3834586466165399</v>
      </c>
    </row>
    <row r="3157" spans="1:9" x14ac:dyDescent="0.25">
      <c r="A3157">
        <v>3155</v>
      </c>
      <c r="B3157">
        <v>51.4713549560472</v>
      </c>
      <c r="C3157">
        <v>173.59460370994901</v>
      </c>
      <c r="D3157">
        <v>14.278378601809701</v>
      </c>
      <c r="E3157">
        <v>4.6480412984497201</v>
      </c>
      <c r="F3157">
        <v>0.29970854244015199</v>
      </c>
      <c r="G3157">
        <v>0.93037788642952202</v>
      </c>
      <c r="H3157">
        <v>15.300518134715</v>
      </c>
      <c r="I3157">
        <v>2.8138506876227898</v>
      </c>
    </row>
    <row r="3158" spans="1:9" x14ac:dyDescent="0.25">
      <c r="A3158">
        <v>3156</v>
      </c>
      <c r="B3158">
        <v>76.391628440366901</v>
      </c>
      <c r="C3158">
        <v>147.30906313645599</v>
      </c>
      <c r="D3158">
        <v>12.668305412606699</v>
      </c>
      <c r="E3158">
        <v>11.3473531253419</v>
      </c>
      <c r="F3158">
        <v>0.62081724156370499</v>
      </c>
      <c r="G3158">
        <v>0.77402196966113701</v>
      </c>
      <c r="H3158">
        <v>10.1156661786237</v>
      </c>
      <c r="I3158">
        <v>8.2569659442724408</v>
      </c>
    </row>
    <row r="3159" spans="1:9" x14ac:dyDescent="0.25">
      <c r="A3159">
        <v>3157</v>
      </c>
      <c r="B3159">
        <v>64.494881340158202</v>
      </c>
      <c r="C3159">
        <v>149.10670643002601</v>
      </c>
      <c r="D3159">
        <v>11.2467397415316</v>
      </c>
      <c r="E3159">
        <v>4.4992520445479398</v>
      </c>
      <c r="F3159">
        <v>0.38700694553138898</v>
      </c>
      <c r="G3159">
        <v>0.96784020450304897</v>
      </c>
      <c r="H3159">
        <v>10.463780183180599</v>
      </c>
      <c r="I3159">
        <v>2.9320175438596401</v>
      </c>
    </row>
    <row r="3160" spans="1:9" x14ac:dyDescent="0.25">
      <c r="A3160">
        <v>3158</v>
      </c>
      <c r="B3160">
        <v>82.307395723799502</v>
      </c>
      <c r="C3160">
        <v>118.32737978410201</v>
      </c>
      <c r="D3160">
        <v>13.650440650433501</v>
      </c>
      <c r="E3160">
        <v>4.8816801295422199</v>
      </c>
      <c r="F3160">
        <v>0.46093705225749898</v>
      </c>
      <c r="G3160">
        <v>0.85412856267066395</v>
      </c>
      <c r="H3160">
        <v>6.0826612903225801</v>
      </c>
      <c r="I3160">
        <v>3.2575655682582298</v>
      </c>
    </row>
    <row r="3161" spans="1:9" x14ac:dyDescent="0.25">
      <c r="A3161">
        <v>3159</v>
      </c>
      <c r="B3161">
        <v>61.973841790103997</v>
      </c>
      <c r="C3161">
        <v>186.234576542345</v>
      </c>
      <c r="D3161">
        <v>11.818151877263499</v>
      </c>
      <c r="E3161">
        <v>5.3511031491342402</v>
      </c>
      <c r="F3161">
        <v>0.36416340017984</v>
      </c>
      <c r="G3161">
        <v>0.95362571697464305</v>
      </c>
      <c r="H3161">
        <v>12.7889237199582</v>
      </c>
      <c r="I3161">
        <v>3.4854368932038802</v>
      </c>
    </row>
    <row r="3162" spans="1:9" x14ac:dyDescent="0.25">
      <c r="A3162">
        <v>3160</v>
      </c>
      <c r="B3162">
        <v>91.9495166487647</v>
      </c>
      <c r="C3162">
        <v>166.34290612944699</v>
      </c>
      <c r="D3162">
        <v>16.054462019979798</v>
      </c>
      <c r="E3162">
        <v>8.0178132984304291</v>
      </c>
      <c r="F3162">
        <v>0.478869754251117</v>
      </c>
      <c r="G3162">
        <v>0.91332059131846399</v>
      </c>
      <c r="H3162">
        <v>11.406212664277099</v>
      </c>
      <c r="I3162">
        <v>4.3268576979116</v>
      </c>
    </row>
    <row r="3163" spans="1:9" x14ac:dyDescent="0.25">
      <c r="A3163">
        <v>3161</v>
      </c>
      <c r="B3163">
        <v>58.197591849336199</v>
      </c>
      <c r="C3163">
        <v>162.61668267252</v>
      </c>
      <c r="D3163">
        <v>20.363685761989</v>
      </c>
      <c r="E3163">
        <v>5.8969870459348401</v>
      </c>
      <c r="F3163">
        <v>0.34724254545615402</v>
      </c>
      <c r="G3163">
        <v>0.92400304977957004</v>
      </c>
      <c r="H3163">
        <v>15.1993865030674</v>
      </c>
      <c r="I3163">
        <v>3.2766377269139699</v>
      </c>
    </row>
    <row r="3164" spans="1:9" x14ac:dyDescent="0.25">
      <c r="A3164">
        <v>3162</v>
      </c>
      <c r="B3164">
        <v>41.350744960560903</v>
      </c>
      <c r="C3164">
        <v>140.83065106071601</v>
      </c>
      <c r="D3164">
        <v>9.3688573503666497</v>
      </c>
      <c r="E3164">
        <v>13.110617544842601</v>
      </c>
      <c r="F3164">
        <v>0.27725174219932602</v>
      </c>
      <c r="G3164">
        <v>0.85239914536560402</v>
      </c>
      <c r="H3164">
        <v>7.6749999999999998</v>
      </c>
      <c r="I3164">
        <v>5.7821428571428504</v>
      </c>
    </row>
    <row r="3165" spans="1:9" x14ac:dyDescent="0.25">
      <c r="A3165">
        <v>3163</v>
      </c>
      <c r="B3165">
        <v>61.261291401806602</v>
      </c>
      <c r="C3165">
        <v>154.061551674778</v>
      </c>
      <c r="D3165">
        <v>15.7282132384621</v>
      </c>
      <c r="E3165">
        <v>5.81794036704507</v>
      </c>
      <c r="F3165">
        <v>0.37335815083545398</v>
      </c>
      <c r="G3165">
        <v>0.95271887656964704</v>
      </c>
      <c r="H3165">
        <v>18.505572441742601</v>
      </c>
      <c r="I3165">
        <v>2.6277643560676398</v>
      </c>
    </row>
    <row r="3166" spans="1:9" x14ac:dyDescent="0.25">
      <c r="A3166">
        <v>3164</v>
      </c>
      <c r="B3166">
        <v>57.536900369003597</v>
      </c>
      <c r="C3166">
        <v>154.743975903614</v>
      </c>
      <c r="D3166">
        <v>21.196095598507501</v>
      </c>
      <c r="E3166">
        <v>8.6474330861018398</v>
      </c>
      <c r="F3166">
        <v>0.35476057811848999</v>
      </c>
      <c r="G3166">
        <v>0.85364956916470902</v>
      </c>
      <c r="H3166">
        <v>26.775147928993999</v>
      </c>
      <c r="I3166">
        <v>3.73381877022653</v>
      </c>
    </row>
    <row r="3167" spans="1:9" x14ac:dyDescent="0.25">
      <c r="A3167">
        <v>3165</v>
      </c>
      <c r="B3167">
        <v>78.577389387498002</v>
      </c>
      <c r="C3167">
        <v>158.778701862231</v>
      </c>
      <c r="D3167">
        <v>15.249975610461499</v>
      </c>
      <c r="E3167">
        <v>10.756867698832</v>
      </c>
      <c r="F3167">
        <v>0.53569359145872497</v>
      </c>
      <c r="G3167">
        <v>0.91678996056260598</v>
      </c>
      <c r="H3167">
        <v>5.7405458730680596</v>
      </c>
      <c r="I3167">
        <v>4.52659793814433</v>
      </c>
    </row>
    <row r="3168" spans="1:9" x14ac:dyDescent="0.25">
      <c r="A3168">
        <v>3166</v>
      </c>
      <c r="B3168">
        <v>71.903357070193195</v>
      </c>
      <c r="C3168">
        <v>168.047586905163</v>
      </c>
      <c r="D3168">
        <v>14.0575460327494</v>
      </c>
      <c r="E3168">
        <v>4.6477430478897501</v>
      </c>
      <c r="F3168">
        <v>0.447131159410459</v>
      </c>
      <c r="G3168">
        <v>0.93099619698537694</v>
      </c>
      <c r="H3168">
        <v>8.0924464487034893</v>
      </c>
      <c r="I3168">
        <v>3.88089887640449</v>
      </c>
    </row>
    <row r="3169" spans="1:9" x14ac:dyDescent="0.25">
      <c r="A3169">
        <v>3167</v>
      </c>
      <c r="B3169">
        <v>73.043933897621898</v>
      </c>
      <c r="C3169">
        <v>153.69717069126301</v>
      </c>
      <c r="D3169">
        <v>12.229865638877801</v>
      </c>
      <c r="E3169">
        <v>5.66296213065747</v>
      </c>
      <c r="F3169">
        <v>0.41316479428270703</v>
      </c>
      <c r="G3169">
        <v>0.94462870296753398</v>
      </c>
      <c r="H3169">
        <v>12.1844783715012</v>
      </c>
      <c r="I3169">
        <v>3.3231138363103101</v>
      </c>
    </row>
    <row r="3170" spans="1:9" x14ac:dyDescent="0.25">
      <c r="A3170">
        <v>3168</v>
      </c>
      <c r="B3170">
        <v>61.062315789473601</v>
      </c>
      <c r="C3170">
        <v>197.877633711507</v>
      </c>
      <c r="D3170">
        <v>15.3206400479622</v>
      </c>
      <c r="E3170">
        <v>10.7273761290735</v>
      </c>
      <c r="F3170">
        <v>0.35968174397719699</v>
      </c>
      <c r="G3170">
        <v>0.89266860217463995</v>
      </c>
      <c r="H3170">
        <v>13.713534822601799</v>
      </c>
      <c r="I3170">
        <v>5.5269672855879701</v>
      </c>
    </row>
    <row r="3171" spans="1:9" x14ac:dyDescent="0.25">
      <c r="A3171">
        <v>3169</v>
      </c>
      <c r="B3171">
        <v>85.426203208556103</v>
      </c>
      <c r="C3171">
        <v>168.15750988142199</v>
      </c>
      <c r="D3171">
        <v>17.6533966985433</v>
      </c>
      <c r="E3171">
        <v>15.4276551172208</v>
      </c>
      <c r="F3171">
        <v>0.50905169853250098</v>
      </c>
      <c r="G3171">
        <v>0.863362581753506</v>
      </c>
      <c r="H3171">
        <v>13.929986789960299</v>
      </c>
      <c r="I3171">
        <v>5.9919638372676998</v>
      </c>
    </row>
    <row r="3172" spans="1:9" x14ac:dyDescent="0.25">
      <c r="A3172">
        <v>3170</v>
      </c>
      <c r="B3172">
        <v>82.359727543635501</v>
      </c>
      <c r="C3172">
        <v>160.336023054755</v>
      </c>
      <c r="D3172">
        <v>15.3758092087268</v>
      </c>
      <c r="E3172">
        <v>6.8360137992995504</v>
      </c>
      <c r="F3172">
        <v>0.47088643725350399</v>
      </c>
      <c r="G3172">
        <v>0.91700941110609302</v>
      </c>
      <c r="H3172">
        <v>5.6581059390048098</v>
      </c>
      <c r="I3172">
        <v>3.4876033057851199</v>
      </c>
    </row>
    <row r="3173" spans="1:9" x14ac:dyDescent="0.25">
      <c r="A3173">
        <v>3171</v>
      </c>
      <c r="B3173">
        <v>69.698717948717899</v>
      </c>
      <c r="C3173">
        <v>133.51671374764501</v>
      </c>
      <c r="D3173">
        <v>16.215760721971701</v>
      </c>
      <c r="E3173">
        <v>10.348207962393101</v>
      </c>
      <c r="F3173">
        <v>0.40436049348903202</v>
      </c>
      <c r="G3173">
        <v>0.86072881678546098</v>
      </c>
      <c r="H3173">
        <v>16.073349633251802</v>
      </c>
      <c r="I3173">
        <v>6.9878391019644504</v>
      </c>
    </row>
    <row r="3174" spans="1:9" x14ac:dyDescent="0.25">
      <c r="A3174">
        <v>3172</v>
      </c>
      <c r="B3174">
        <v>48.569413092550697</v>
      </c>
      <c r="C3174">
        <v>162.51048545939</v>
      </c>
      <c r="D3174">
        <v>17.165777515575201</v>
      </c>
      <c r="E3174">
        <v>3.7152561664173702</v>
      </c>
      <c r="F3174">
        <v>0.28959999435851003</v>
      </c>
      <c r="G3174">
        <v>0.938671586814811</v>
      </c>
      <c r="H3174">
        <v>10.949083503054901</v>
      </c>
      <c r="I3174">
        <v>2.58291636883488</v>
      </c>
    </row>
    <row r="3175" spans="1:9" x14ac:dyDescent="0.25">
      <c r="A3175">
        <v>3173</v>
      </c>
      <c r="B3175">
        <v>50.6515580736543</v>
      </c>
      <c r="C3175">
        <v>174.03730229782099</v>
      </c>
      <c r="D3175">
        <v>13.14628327176</v>
      </c>
      <c r="E3175">
        <v>5.1362032736516401</v>
      </c>
      <c r="F3175">
        <v>0.31807902228254997</v>
      </c>
      <c r="G3175">
        <v>0.93970191288953697</v>
      </c>
      <c r="H3175">
        <v>16.745341614906799</v>
      </c>
      <c r="I3175">
        <v>2.85936823885763</v>
      </c>
    </row>
    <row r="3176" spans="1:9" x14ac:dyDescent="0.25">
      <c r="A3176">
        <v>3174</v>
      </c>
      <c r="B3176">
        <v>72.456581352833595</v>
      </c>
      <c r="C3176">
        <v>149.24400107845699</v>
      </c>
      <c r="D3176">
        <v>15.1110888740691</v>
      </c>
      <c r="E3176">
        <v>11.3833206469938</v>
      </c>
      <c r="F3176">
        <v>0.41170350681284701</v>
      </c>
      <c r="G3176">
        <v>0.87950306295796699</v>
      </c>
      <c r="H3176">
        <v>11.3324324324324</v>
      </c>
      <c r="I3176">
        <v>7.3111236589497404</v>
      </c>
    </row>
    <row r="3177" spans="1:9" x14ac:dyDescent="0.25">
      <c r="A3177">
        <v>3175</v>
      </c>
      <c r="B3177">
        <v>66.102211097204801</v>
      </c>
      <c r="C3177">
        <v>180.412007623888</v>
      </c>
      <c r="D3177">
        <v>15.141302996694399</v>
      </c>
      <c r="E3177">
        <v>7.4037154146747204</v>
      </c>
      <c r="F3177">
        <v>0.38630542135199097</v>
      </c>
      <c r="G3177">
        <v>0.93819082668726195</v>
      </c>
      <c r="H3177">
        <v>16.6841448189762</v>
      </c>
      <c r="I3177">
        <v>2.9932945909700401</v>
      </c>
    </row>
    <row r="3178" spans="1:9" x14ac:dyDescent="0.25">
      <c r="A3178">
        <v>3176</v>
      </c>
      <c r="B3178">
        <v>85.154834940111002</v>
      </c>
      <c r="C3178">
        <v>201.94580924855401</v>
      </c>
      <c r="D3178">
        <v>14.203663818626101</v>
      </c>
      <c r="E3178">
        <v>3.5298516087505498</v>
      </c>
      <c r="F3178">
        <v>0.45454242584885701</v>
      </c>
      <c r="G3178">
        <v>0.94844934202026798</v>
      </c>
      <c r="H3178">
        <v>8.1103092783505097</v>
      </c>
      <c r="I3178">
        <v>2.4547449259462399</v>
      </c>
    </row>
    <row r="3179" spans="1:9" x14ac:dyDescent="0.25">
      <c r="A3179">
        <v>3177</v>
      </c>
      <c r="B3179">
        <v>128.81722319859401</v>
      </c>
      <c r="C3179">
        <v>141.178484602917</v>
      </c>
      <c r="D3179">
        <v>20.951068241957898</v>
      </c>
      <c r="E3179">
        <v>4.0505756005125901</v>
      </c>
      <c r="F3179">
        <v>0.63984342351019396</v>
      </c>
      <c r="G3179">
        <v>0.94042192292058802</v>
      </c>
      <c r="H3179">
        <v>14.7515151515151</v>
      </c>
      <c r="I3179">
        <v>3.3656220322886901</v>
      </c>
    </row>
    <row r="3180" spans="1:9" x14ac:dyDescent="0.25">
      <c r="A3180">
        <v>3178</v>
      </c>
      <c r="B3180">
        <v>53.051068090787702</v>
      </c>
      <c r="C3180">
        <v>160.09693098180799</v>
      </c>
      <c r="D3180">
        <v>15.3779833535935</v>
      </c>
      <c r="E3180">
        <v>4.1306658021089504</v>
      </c>
      <c r="F3180">
        <v>0.27959548117786298</v>
      </c>
      <c r="G3180">
        <v>0.93894961106548003</v>
      </c>
      <c r="H3180">
        <v>14.554669703872399</v>
      </c>
      <c r="I3180">
        <v>3.5493619879113498</v>
      </c>
    </row>
    <row r="3181" spans="1:9" x14ac:dyDescent="0.25">
      <c r="A3181">
        <v>3179</v>
      </c>
      <c r="B3181">
        <v>58.621945992284601</v>
      </c>
      <c r="C3181">
        <v>168.567000911577</v>
      </c>
      <c r="D3181">
        <v>14.791022583429401</v>
      </c>
      <c r="E3181">
        <v>18.492140916913101</v>
      </c>
      <c r="F3181">
        <v>0.41514629820067001</v>
      </c>
      <c r="G3181">
        <v>0.86613521681803296</v>
      </c>
      <c r="H3181">
        <v>8.1754617414247992</v>
      </c>
      <c r="I3181">
        <v>7.5152027027027</v>
      </c>
    </row>
    <row r="3182" spans="1:9" x14ac:dyDescent="0.25">
      <c r="A3182">
        <v>3180</v>
      </c>
      <c r="B3182">
        <v>36.124124761298503</v>
      </c>
      <c r="C3182">
        <v>174.78167770419401</v>
      </c>
      <c r="D3182">
        <v>8.3819847004447201</v>
      </c>
      <c r="E3182">
        <v>7.3560216844401101</v>
      </c>
      <c r="F3182">
        <v>0.31231361035343302</v>
      </c>
      <c r="G3182">
        <v>0.92396938663403505</v>
      </c>
      <c r="H3182">
        <v>7.8925081433224697</v>
      </c>
      <c r="I3182">
        <v>4.1113861386138604</v>
      </c>
    </row>
    <row r="3183" spans="1:9" x14ac:dyDescent="0.25">
      <c r="A3183">
        <v>3181</v>
      </c>
      <c r="B3183">
        <v>60.285275025623498</v>
      </c>
      <c r="C3183">
        <v>158.106165569795</v>
      </c>
      <c r="D3183">
        <v>10.9446349544186</v>
      </c>
      <c r="E3183">
        <v>6.8866562301930498</v>
      </c>
      <c r="F3183">
        <v>0.388419138773826</v>
      </c>
      <c r="G3183">
        <v>0.93464798181767395</v>
      </c>
      <c r="H3183">
        <v>8.0502717391304301</v>
      </c>
      <c r="I3183">
        <v>3.60857908847185</v>
      </c>
    </row>
    <row r="3184" spans="1:9" x14ac:dyDescent="0.25">
      <c r="A3184">
        <v>3182</v>
      </c>
      <c r="B3184">
        <v>101.328750505458</v>
      </c>
      <c r="C3184">
        <v>202.47027880063101</v>
      </c>
      <c r="D3184">
        <v>10.827092425197501</v>
      </c>
      <c r="E3184">
        <v>3.2576596705793399</v>
      </c>
      <c r="F3184">
        <v>0.65914344234572697</v>
      </c>
      <c r="G3184">
        <v>0.96908332523536</v>
      </c>
      <c r="H3184">
        <v>6.7905138339920903</v>
      </c>
      <c r="I3184">
        <v>2.5585406301824198</v>
      </c>
    </row>
    <row r="3185" spans="1:9" x14ac:dyDescent="0.25">
      <c r="A3185">
        <v>3183</v>
      </c>
      <c r="B3185">
        <v>59.571703561116401</v>
      </c>
      <c r="C3185">
        <v>128.11061631635101</v>
      </c>
      <c r="D3185">
        <v>10.9501191244634</v>
      </c>
      <c r="E3185">
        <v>3.7538795338427802</v>
      </c>
      <c r="F3185">
        <v>0.464700934013065</v>
      </c>
      <c r="G3185">
        <v>0.939334656207368</v>
      </c>
      <c r="H3185">
        <v>7.28027681660899</v>
      </c>
      <c r="I3185">
        <v>3.0400641025641</v>
      </c>
    </row>
    <row r="3186" spans="1:9" x14ac:dyDescent="0.25">
      <c r="A3186">
        <v>3184</v>
      </c>
      <c r="B3186">
        <v>41.049010061668199</v>
      </c>
      <c r="C3186">
        <v>131.44117146262499</v>
      </c>
      <c r="D3186">
        <v>12.795442017002699</v>
      </c>
      <c r="E3186">
        <v>8.5231820449295306</v>
      </c>
      <c r="F3186">
        <v>0.27072658714396702</v>
      </c>
      <c r="G3186">
        <v>0.91754827120902505</v>
      </c>
      <c r="H3186">
        <v>10.4182217343578</v>
      </c>
      <c r="I3186">
        <v>4.2648237179487101</v>
      </c>
    </row>
    <row r="3187" spans="1:9" x14ac:dyDescent="0.25">
      <c r="A3187">
        <v>3185</v>
      </c>
      <c r="B3187">
        <v>93.641800246609094</v>
      </c>
      <c r="C3187">
        <v>133.81489250131</v>
      </c>
      <c r="D3187">
        <v>15.1367968117725</v>
      </c>
      <c r="E3187">
        <v>4.1638141851237496</v>
      </c>
      <c r="F3187">
        <v>0.46084174007483403</v>
      </c>
      <c r="G3187">
        <v>0.925869655362905</v>
      </c>
      <c r="H3187">
        <v>12.248106060606</v>
      </c>
      <c r="I3187">
        <v>2.6676163342830002</v>
      </c>
    </row>
    <row r="3188" spans="1:9" x14ac:dyDescent="0.25">
      <c r="A3188">
        <v>3186</v>
      </c>
      <c r="B3188">
        <v>87.650778210116698</v>
      </c>
      <c r="C3188">
        <v>169.96963589950201</v>
      </c>
      <c r="D3188">
        <v>10.5517206834439</v>
      </c>
      <c r="E3188">
        <v>3.50549246998369</v>
      </c>
      <c r="F3188">
        <v>0.45618041168832302</v>
      </c>
      <c r="G3188">
        <v>0.95951844309294698</v>
      </c>
      <c r="H3188">
        <v>10.356262167423701</v>
      </c>
      <c r="I3188">
        <v>3.14942159383033</v>
      </c>
    </row>
    <row r="3189" spans="1:9" x14ac:dyDescent="0.25">
      <c r="A3189">
        <v>3187</v>
      </c>
      <c r="B3189">
        <v>40.865627822944802</v>
      </c>
      <c r="C3189">
        <v>154.02174924401001</v>
      </c>
      <c r="D3189">
        <v>10.246521525732099</v>
      </c>
      <c r="E3189">
        <v>7.1828778999592799</v>
      </c>
      <c r="F3189">
        <v>0.26183846991779602</v>
      </c>
      <c r="G3189">
        <v>0.91918825981254204</v>
      </c>
      <c r="H3189">
        <v>17.1895815542271</v>
      </c>
      <c r="I3189">
        <v>4.1514960629921198</v>
      </c>
    </row>
    <row r="3190" spans="1:9" x14ac:dyDescent="0.25">
      <c r="A3190">
        <v>3188</v>
      </c>
      <c r="B3190">
        <v>70.689707880434696</v>
      </c>
      <c r="C3190">
        <v>180.46569950517301</v>
      </c>
      <c r="D3190">
        <v>12.2151101432367</v>
      </c>
      <c r="E3190">
        <v>6.7351454178763799</v>
      </c>
      <c r="F3190">
        <v>0.41899225898583597</v>
      </c>
      <c r="G3190">
        <v>0.92934913098060901</v>
      </c>
      <c r="H3190">
        <v>5.5383615084525299</v>
      </c>
      <c r="I3190">
        <v>4.14367191743617</v>
      </c>
    </row>
    <row r="3191" spans="1:9" x14ac:dyDescent="0.25">
      <c r="A3191">
        <v>3189</v>
      </c>
      <c r="B3191">
        <v>67.310176125244595</v>
      </c>
      <c r="C3191">
        <v>157.29829912023399</v>
      </c>
      <c r="D3191">
        <v>14.654523628797399</v>
      </c>
      <c r="E3191">
        <v>5.1991023964439096</v>
      </c>
      <c r="F3191">
        <v>0.38305510385368402</v>
      </c>
      <c r="G3191">
        <v>0.93495046756226896</v>
      </c>
      <c r="H3191">
        <v>19.9167842031029</v>
      </c>
      <c r="I3191">
        <v>3.76583131231473</v>
      </c>
    </row>
    <row r="3192" spans="1:9" x14ac:dyDescent="0.25">
      <c r="A3192">
        <v>3190</v>
      </c>
      <c r="B3192">
        <v>54.054188948306503</v>
      </c>
      <c r="C3192">
        <v>166.47779586142701</v>
      </c>
      <c r="D3192">
        <v>14.693126714514801</v>
      </c>
      <c r="E3192">
        <v>8.0123296278182607</v>
      </c>
      <c r="F3192">
        <v>0.369198797496887</v>
      </c>
      <c r="G3192">
        <v>0.89820969662859595</v>
      </c>
      <c r="H3192">
        <v>13.437158469945301</v>
      </c>
      <c r="I3192">
        <v>3.93558097531607</v>
      </c>
    </row>
    <row r="3193" spans="1:9" x14ac:dyDescent="0.25">
      <c r="A3193">
        <v>3191</v>
      </c>
      <c r="B3193">
        <v>49.7954743255004</v>
      </c>
      <c r="C3193">
        <v>190.60050706265801</v>
      </c>
      <c r="D3193">
        <v>9.0770292461809792</v>
      </c>
      <c r="E3193">
        <v>6.9019195711621997</v>
      </c>
      <c r="F3193">
        <v>0.36287260205774102</v>
      </c>
      <c r="G3193">
        <v>0.96206022902967403</v>
      </c>
      <c r="H3193">
        <v>9.5902306648575308</v>
      </c>
      <c r="I3193">
        <v>2.7570052539404499</v>
      </c>
    </row>
    <row r="3194" spans="1:9" x14ac:dyDescent="0.25">
      <c r="A3194">
        <v>3192</v>
      </c>
      <c r="B3194">
        <v>81.393912659902895</v>
      </c>
      <c r="C3194">
        <v>170.33082706766899</v>
      </c>
      <c r="D3194">
        <v>13.2112762117029</v>
      </c>
      <c r="E3194">
        <v>7.3272252223812302</v>
      </c>
      <c r="F3194">
        <v>0.56220776179474097</v>
      </c>
      <c r="G3194">
        <v>0.89637897371233599</v>
      </c>
      <c r="H3194">
        <v>6.3835021707669997</v>
      </c>
      <c r="I3194">
        <v>5.8560885608855999</v>
      </c>
    </row>
    <row r="3195" spans="1:9" x14ac:dyDescent="0.25">
      <c r="A3195">
        <v>3193</v>
      </c>
      <c r="B3195">
        <v>79.838044485634796</v>
      </c>
      <c r="C3195">
        <v>213.83906650478801</v>
      </c>
      <c r="D3195">
        <v>15.202157920631</v>
      </c>
      <c r="E3195">
        <v>2.50058690912488</v>
      </c>
      <c r="F3195">
        <v>0.49480274631656201</v>
      </c>
      <c r="G3195">
        <v>0.97306037074477103</v>
      </c>
      <c r="H3195">
        <v>6.2575757575757498</v>
      </c>
      <c r="I3195">
        <v>2.2558139534883699</v>
      </c>
    </row>
    <row r="3196" spans="1:9" x14ac:dyDescent="0.25">
      <c r="A3196">
        <v>3194</v>
      </c>
      <c r="B3196">
        <v>79.943688207479497</v>
      </c>
      <c r="C3196">
        <v>148.46220930232499</v>
      </c>
      <c r="D3196">
        <v>12.0599286240026</v>
      </c>
      <c r="E3196">
        <v>6.9909913073947099</v>
      </c>
      <c r="F3196">
        <v>0.425221191107783</v>
      </c>
      <c r="G3196">
        <v>0.89708065779107304</v>
      </c>
      <c r="H3196">
        <v>9.6111430212521505</v>
      </c>
      <c r="I3196">
        <v>5.8524930747922399</v>
      </c>
    </row>
    <row r="3197" spans="1:9" x14ac:dyDescent="0.25">
      <c r="A3197">
        <v>3195</v>
      </c>
      <c r="B3197">
        <v>72.878460985257107</v>
      </c>
      <c r="C3197">
        <v>173.62115605461199</v>
      </c>
      <c r="D3197">
        <v>19.815427721066001</v>
      </c>
      <c r="E3197">
        <v>5.7000456931669401</v>
      </c>
      <c r="F3197">
        <v>0.41610042820610099</v>
      </c>
      <c r="G3197">
        <v>0.94981515471897404</v>
      </c>
      <c r="H3197">
        <v>15.937172774869101</v>
      </c>
      <c r="I3197">
        <v>3.2415865384615299</v>
      </c>
    </row>
    <row r="3198" spans="1:9" x14ac:dyDescent="0.25">
      <c r="A3198">
        <v>3196</v>
      </c>
      <c r="B3198">
        <v>56.094512195121901</v>
      </c>
      <c r="C3198">
        <v>159.433593332621</v>
      </c>
      <c r="D3198">
        <v>14.026637346486501</v>
      </c>
      <c r="E3198">
        <v>4.8174771559073601</v>
      </c>
      <c r="F3198">
        <v>0.33618785791226902</v>
      </c>
      <c r="G3198">
        <v>0.93226994582541201</v>
      </c>
      <c r="H3198">
        <v>11.797329143754901</v>
      </c>
      <c r="I3198">
        <v>3.61573373676248</v>
      </c>
    </row>
    <row r="3199" spans="1:9" x14ac:dyDescent="0.25">
      <c r="A3199">
        <v>3197</v>
      </c>
      <c r="B3199">
        <v>71.627762698720403</v>
      </c>
      <c r="C3199">
        <v>162.11046944858401</v>
      </c>
      <c r="D3199">
        <v>14.426703034519299</v>
      </c>
      <c r="E3199">
        <v>7.7125071601049502</v>
      </c>
      <c r="F3199">
        <v>0.426051333161303</v>
      </c>
      <c r="G3199">
        <v>0.93420460330268795</v>
      </c>
      <c r="H3199">
        <v>8.7766990291262097</v>
      </c>
      <c r="I3199">
        <v>3.7657557166759599</v>
      </c>
    </row>
    <row r="3200" spans="1:9" x14ac:dyDescent="0.25">
      <c r="A3200">
        <v>3198</v>
      </c>
      <c r="B3200">
        <v>69.300132802124807</v>
      </c>
      <c r="C3200">
        <v>132.45292917516699</v>
      </c>
      <c r="D3200">
        <v>14.7198436854177</v>
      </c>
      <c r="E3200">
        <v>4.03717597773415</v>
      </c>
      <c r="F3200">
        <v>0.45784451592530301</v>
      </c>
      <c r="G3200">
        <v>0.938126276743808</v>
      </c>
      <c r="H3200">
        <v>10.633245382585701</v>
      </c>
      <c r="I3200">
        <v>3.2822185970636202</v>
      </c>
    </row>
    <row r="3201" spans="1:9" x14ac:dyDescent="0.25">
      <c r="A3201">
        <v>3199</v>
      </c>
      <c r="B3201">
        <v>43.008658008658003</v>
      </c>
      <c r="C3201">
        <v>141.31587677725099</v>
      </c>
      <c r="D3201">
        <v>8.1272303456241506</v>
      </c>
      <c r="E3201">
        <v>10.076107729678</v>
      </c>
      <c r="F3201">
        <v>0.35824523281617598</v>
      </c>
      <c r="G3201">
        <v>0.88337991294568097</v>
      </c>
      <c r="H3201">
        <v>10.171017101710101</v>
      </c>
      <c r="I3201">
        <v>6.2586851950828404</v>
      </c>
    </row>
    <row r="3202" spans="1:9" x14ac:dyDescent="0.25">
      <c r="A3202">
        <v>3200</v>
      </c>
      <c r="B3202">
        <v>73.005703422053202</v>
      </c>
      <c r="C3202">
        <v>168.41709548313301</v>
      </c>
      <c r="D3202">
        <v>10.934664495221901</v>
      </c>
      <c r="E3202">
        <v>3.3498358377853501</v>
      </c>
      <c r="F3202">
        <v>0.38945487052544397</v>
      </c>
      <c r="G3202">
        <v>0.94384597197645304</v>
      </c>
      <c r="H3202">
        <v>11.956730769230701</v>
      </c>
      <c r="I3202">
        <v>3.1424384525205098</v>
      </c>
    </row>
    <row r="3203" spans="1:9" x14ac:dyDescent="0.25">
      <c r="A3203">
        <v>3201</v>
      </c>
      <c r="B3203">
        <v>61.031131800989201</v>
      </c>
      <c r="C3203">
        <v>162.096778350515</v>
      </c>
      <c r="D3203">
        <v>13.194122232162499</v>
      </c>
      <c r="E3203">
        <v>4.5785289957915998</v>
      </c>
      <c r="F3203">
        <v>0.37199111994461098</v>
      </c>
      <c r="G3203">
        <v>0.944997967676943</v>
      </c>
      <c r="H3203">
        <v>12.9663032705649</v>
      </c>
      <c r="I3203">
        <v>3.2756075053829501</v>
      </c>
    </row>
    <row r="3204" spans="1:9" x14ac:dyDescent="0.25">
      <c r="A3204">
        <v>3202</v>
      </c>
      <c r="B3204">
        <v>52.587810383747097</v>
      </c>
      <c r="C3204">
        <v>169.30002693239899</v>
      </c>
      <c r="D3204">
        <v>9.8427517046708992</v>
      </c>
      <c r="E3204">
        <v>4.4059972471395001</v>
      </c>
      <c r="F3204">
        <v>0.44211502789026302</v>
      </c>
      <c r="G3204">
        <v>0.93051749049810895</v>
      </c>
      <c r="H3204">
        <v>8.1100278551532003</v>
      </c>
      <c r="I3204">
        <v>3.0658005029337798</v>
      </c>
    </row>
    <row r="3205" spans="1:9" x14ac:dyDescent="0.25">
      <c r="A3205">
        <v>3203</v>
      </c>
      <c r="B3205">
        <v>72.317793317793303</v>
      </c>
      <c r="C3205">
        <v>162.08648156577101</v>
      </c>
      <c r="D3205">
        <v>12.8517039988654</v>
      </c>
      <c r="E3205">
        <v>6.4879906740861797</v>
      </c>
      <c r="F3205">
        <v>0.48781032637370297</v>
      </c>
      <c r="G3205">
        <v>0.88938673153674197</v>
      </c>
      <c r="H3205">
        <v>14.4119106699751</v>
      </c>
      <c r="I3205">
        <v>3.8039999999999998</v>
      </c>
    </row>
    <row r="3206" spans="1:9" x14ac:dyDescent="0.25">
      <c r="A3206">
        <v>3204</v>
      </c>
      <c r="B3206">
        <v>74.916201117318394</v>
      </c>
      <c r="C3206">
        <v>156.13920944422301</v>
      </c>
      <c r="D3206">
        <v>14.2423388099843</v>
      </c>
      <c r="E3206">
        <v>5.0911365138403397</v>
      </c>
      <c r="F3206">
        <v>0.47290474819529399</v>
      </c>
      <c r="G3206">
        <v>0.952415922807062</v>
      </c>
      <c r="H3206">
        <v>6.3183856502242097</v>
      </c>
      <c r="I3206">
        <v>3.3480580452411401</v>
      </c>
    </row>
    <row r="3207" spans="1:9" x14ac:dyDescent="0.25">
      <c r="A3207">
        <v>3205</v>
      </c>
      <c r="B3207">
        <v>63.646544181977198</v>
      </c>
      <c r="C3207">
        <v>156.558956248773</v>
      </c>
      <c r="D3207">
        <v>12.5074976986203</v>
      </c>
      <c r="E3207">
        <v>3.7605787911264201</v>
      </c>
      <c r="F3207">
        <v>0.40282786176845498</v>
      </c>
      <c r="G3207">
        <v>0.94703625645542899</v>
      </c>
      <c r="H3207">
        <v>8.3590792838874606</v>
      </c>
      <c r="I3207">
        <v>3.03228754188242</v>
      </c>
    </row>
    <row r="3208" spans="1:9" x14ac:dyDescent="0.25">
      <c r="A3208">
        <v>3206</v>
      </c>
      <c r="B3208">
        <v>72.696759259259196</v>
      </c>
      <c r="C3208">
        <v>170.829635716242</v>
      </c>
      <c r="D3208">
        <v>14.301383598481999</v>
      </c>
      <c r="E3208">
        <v>10.349229696173699</v>
      </c>
      <c r="F3208">
        <v>0.475172895328069</v>
      </c>
      <c r="G3208">
        <v>0.90974570106262498</v>
      </c>
      <c r="H3208">
        <v>8.5501618122977305</v>
      </c>
      <c r="I3208">
        <v>3.7271375464683998</v>
      </c>
    </row>
    <row r="3209" spans="1:9" x14ac:dyDescent="0.25">
      <c r="A3209">
        <v>3207</v>
      </c>
      <c r="B3209">
        <v>49.734028179888</v>
      </c>
      <c r="C3209">
        <v>149.68079202925901</v>
      </c>
      <c r="D3209">
        <v>12.6453830077708</v>
      </c>
      <c r="E3209">
        <v>6.6120452941684196</v>
      </c>
      <c r="F3209">
        <v>0.42709913771401897</v>
      </c>
      <c r="G3209">
        <v>0.88708866761396299</v>
      </c>
      <c r="H3209">
        <v>6.51711840228245</v>
      </c>
      <c r="I3209">
        <v>3.6062572421784398</v>
      </c>
    </row>
    <row r="3210" spans="1:9" x14ac:dyDescent="0.25">
      <c r="A3210">
        <v>3208</v>
      </c>
      <c r="B3210">
        <v>120.16494845360801</v>
      </c>
      <c r="C3210">
        <v>155.49648711943701</v>
      </c>
      <c r="D3210">
        <v>18.692536915505801</v>
      </c>
      <c r="E3210">
        <v>7.6872560484672903</v>
      </c>
      <c r="F3210">
        <v>0.62739964474249399</v>
      </c>
      <c r="G3210">
        <v>0.91396447439516004</v>
      </c>
      <c r="H3210">
        <v>9.9334257975034603</v>
      </c>
      <c r="I3210">
        <v>2.98603909054646</v>
      </c>
    </row>
    <row r="3211" spans="1:9" x14ac:dyDescent="0.25">
      <c r="A3211">
        <v>3209</v>
      </c>
      <c r="B3211">
        <v>124.923244657653</v>
      </c>
      <c r="C3211">
        <v>147.947178871548</v>
      </c>
      <c r="D3211">
        <v>30.147511239825501</v>
      </c>
      <c r="E3211">
        <v>6.7927010356235602</v>
      </c>
      <c r="F3211">
        <v>0.67318716943133605</v>
      </c>
      <c r="G3211">
        <v>0.905331709258135</v>
      </c>
      <c r="H3211">
        <v>14.635494155153999</v>
      </c>
      <c r="I3211">
        <v>5.7627494456762696</v>
      </c>
    </row>
    <row r="3212" spans="1:9" x14ac:dyDescent="0.25">
      <c r="A3212">
        <v>3210</v>
      </c>
      <c r="B3212">
        <v>35.510262405819603</v>
      </c>
      <c r="C3212">
        <v>179.14918894219699</v>
      </c>
      <c r="D3212">
        <v>9.1824247930779492</v>
      </c>
      <c r="E3212">
        <v>6.6132353846551197</v>
      </c>
      <c r="F3212">
        <v>0.34352423920830999</v>
      </c>
      <c r="G3212">
        <v>0.87883674974947901</v>
      </c>
      <c r="H3212">
        <v>8.9489795918367303</v>
      </c>
      <c r="I3212">
        <v>4.1499464476972499</v>
      </c>
    </row>
    <row r="3213" spans="1:9" x14ac:dyDescent="0.25">
      <c r="A3213">
        <v>3211</v>
      </c>
      <c r="B3213">
        <v>93.826366559485507</v>
      </c>
      <c r="C3213">
        <v>177.31286266924499</v>
      </c>
      <c r="D3213">
        <v>16.878787194274</v>
      </c>
      <c r="E3213">
        <v>7.7405829057002098</v>
      </c>
      <c r="F3213">
        <v>0.60203508903724601</v>
      </c>
      <c r="G3213">
        <v>0.90668544924593897</v>
      </c>
      <c r="H3213">
        <v>5.0019047619047603</v>
      </c>
      <c r="I3213">
        <v>4.8477886272257296</v>
      </c>
    </row>
    <row r="3214" spans="1:9" x14ac:dyDescent="0.25">
      <c r="A3214">
        <v>3212</v>
      </c>
      <c r="B3214">
        <v>47.036750483558997</v>
      </c>
      <c r="C3214">
        <v>175.21458710066301</v>
      </c>
      <c r="D3214">
        <v>13.7091084759245</v>
      </c>
      <c r="E3214">
        <v>8.1671657346677495</v>
      </c>
      <c r="F3214">
        <v>0.31447448111268</v>
      </c>
      <c r="G3214">
        <v>0.92327283825154305</v>
      </c>
      <c r="H3214">
        <v>16.264179104477599</v>
      </c>
      <c r="I3214">
        <v>4.5058661145617602</v>
      </c>
    </row>
    <row r="3215" spans="1:9" x14ac:dyDescent="0.25">
      <c r="A3215">
        <v>3213</v>
      </c>
      <c r="B3215">
        <v>43.6825825202408</v>
      </c>
      <c r="C3215">
        <v>162.46795355149999</v>
      </c>
      <c r="D3215">
        <v>11.467636118885499</v>
      </c>
      <c r="E3215">
        <v>9.0183875247701604</v>
      </c>
      <c r="F3215">
        <v>0.29076249072659199</v>
      </c>
      <c r="G3215">
        <v>0.77556776542374495</v>
      </c>
      <c r="H3215">
        <v>9.4621044885945498</v>
      </c>
      <c r="I3215">
        <v>2.8030407740152001</v>
      </c>
    </row>
    <row r="3216" spans="1:9" x14ac:dyDescent="0.25">
      <c r="A3216">
        <v>3214</v>
      </c>
      <c r="B3216">
        <v>57.525270758122701</v>
      </c>
      <c r="C3216">
        <v>176.07671769312901</v>
      </c>
      <c r="D3216">
        <v>13.882618595000199</v>
      </c>
      <c r="E3216">
        <v>3.3505825562735501</v>
      </c>
      <c r="F3216">
        <v>0.32952371198685998</v>
      </c>
      <c r="G3216">
        <v>0.96035902424933595</v>
      </c>
      <c r="H3216">
        <v>18.8845528455284</v>
      </c>
      <c r="I3216">
        <v>2.5357239880467199</v>
      </c>
    </row>
    <row r="3217" spans="1:9" x14ac:dyDescent="0.25">
      <c r="A3217">
        <v>3215</v>
      </c>
      <c r="B3217">
        <v>92.269966996699594</v>
      </c>
      <c r="C3217">
        <v>203.69253981559001</v>
      </c>
      <c r="D3217">
        <v>20.0665326272896</v>
      </c>
      <c r="E3217">
        <v>9.3548658555582307</v>
      </c>
      <c r="F3217">
        <v>0.46220694816115598</v>
      </c>
      <c r="G3217">
        <v>0.92720836638588999</v>
      </c>
      <c r="H3217">
        <v>16.9526411657559</v>
      </c>
      <c r="I3217">
        <v>3.87834736036725</v>
      </c>
    </row>
    <row r="3218" spans="1:9" x14ac:dyDescent="0.25">
      <c r="A3218">
        <v>3216</v>
      </c>
      <c r="B3218">
        <v>30.089114340553799</v>
      </c>
      <c r="C3218">
        <v>183.86066066065999</v>
      </c>
      <c r="D3218">
        <v>11.1526910001541</v>
      </c>
      <c r="E3218">
        <v>8.8655175463888902</v>
      </c>
      <c r="F3218">
        <v>0.210086709180208</v>
      </c>
      <c r="G3218">
        <v>0.93073972088712698</v>
      </c>
      <c r="H3218">
        <v>11.5442404006677</v>
      </c>
      <c r="I3218">
        <v>5.0388532629196501</v>
      </c>
    </row>
    <row r="3219" spans="1:9" x14ac:dyDescent="0.25">
      <c r="A3219">
        <v>3217</v>
      </c>
      <c r="B3219">
        <v>61.808111533586803</v>
      </c>
      <c r="C3219">
        <v>173.31129848229301</v>
      </c>
      <c r="D3219">
        <v>13.4227333072477</v>
      </c>
      <c r="E3219">
        <v>5.1198015711984599</v>
      </c>
      <c r="F3219">
        <v>0.38877111650818602</v>
      </c>
      <c r="G3219">
        <v>0.94314210600234905</v>
      </c>
      <c r="H3219">
        <v>7.5992978936810403</v>
      </c>
      <c r="I3219">
        <v>3.8357650579872802</v>
      </c>
    </row>
    <row r="3220" spans="1:9" x14ac:dyDescent="0.25">
      <c r="A3220">
        <v>3218</v>
      </c>
      <c r="B3220">
        <v>48.370137299771102</v>
      </c>
      <c r="C3220">
        <v>175.120238641578</v>
      </c>
      <c r="D3220">
        <v>10.527057900290499</v>
      </c>
      <c r="E3220">
        <v>5.8990732909385502</v>
      </c>
      <c r="F3220">
        <v>0.37092579398883502</v>
      </c>
      <c r="G3220">
        <v>0.91605841005029198</v>
      </c>
      <c r="H3220">
        <v>12.2341549295774</v>
      </c>
      <c r="I3220">
        <v>4.4556607080266302</v>
      </c>
    </row>
    <row r="3221" spans="1:9" x14ac:dyDescent="0.25">
      <c r="A3221">
        <v>3219</v>
      </c>
      <c r="B3221">
        <v>82.6</v>
      </c>
      <c r="C3221">
        <v>164.421064922933</v>
      </c>
      <c r="D3221">
        <v>14.362196201784799</v>
      </c>
      <c r="E3221">
        <v>4.6492535032311997</v>
      </c>
      <c r="F3221">
        <v>0.422167806205892</v>
      </c>
      <c r="G3221">
        <v>0.92696818448282403</v>
      </c>
      <c r="H3221">
        <v>16.129496402877699</v>
      </c>
      <c r="I3221">
        <v>3.2901587301587298</v>
      </c>
    </row>
    <row r="3222" spans="1:9" x14ac:dyDescent="0.25">
      <c r="A3222">
        <v>3220</v>
      </c>
      <c r="B3222">
        <v>92.339310995752697</v>
      </c>
      <c r="C3222">
        <v>106.93499392466499</v>
      </c>
      <c r="D3222">
        <v>18.707644126041199</v>
      </c>
      <c r="E3222">
        <v>9.3621625545282701</v>
      </c>
      <c r="F3222">
        <v>0.46483345235151902</v>
      </c>
      <c r="G3222">
        <v>0.84814138620322199</v>
      </c>
      <c r="H3222">
        <v>11.125528913963301</v>
      </c>
      <c r="I3222">
        <v>4.8762805358549999</v>
      </c>
    </row>
    <row r="3223" spans="1:9" x14ac:dyDescent="0.25">
      <c r="A3223">
        <v>3221</v>
      </c>
      <c r="B3223">
        <v>62.730769230769198</v>
      </c>
      <c r="C3223">
        <v>159.924579124579</v>
      </c>
      <c r="D3223">
        <v>12.0525057310506</v>
      </c>
      <c r="E3223">
        <v>27.0001066572522</v>
      </c>
      <c r="F3223">
        <v>0.40825903830759802</v>
      </c>
      <c r="G3223">
        <v>0.77206157543405096</v>
      </c>
      <c r="H3223">
        <v>4.8728991596638602</v>
      </c>
      <c r="I3223">
        <v>13.2832369942196</v>
      </c>
    </row>
    <row r="3224" spans="1:9" x14ac:dyDescent="0.25">
      <c r="A3224">
        <v>3222</v>
      </c>
      <c r="B3224">
        <v>76.8633703920421</v>
      </c>
      <c r="C3224">
        <v>141.13138196849499</v>
      </c>
      <c r="D3224">
        <v>20.2228022351931</v>
      </c>
      <c r="E3224">
        <v>3.8072409652845698</v>
      </c>
      <c r="F3224">
        <v>0.44500734166649603</v>
      </c>
      <c r="G3224">
        <v>0.95417934477599897</v>
      </c>
      <c r="H3224">
        <v>13.338299737072701</v>
      </c>
      <c r="I3224">
        <v>3.0519808935094099</v>
      </c>
    </row>
    <row r="3225" spans="1:9" x14ac:dyDescent="0.25">
      <c r="A3225">
        <v>3223</v>
      </c>
      <c r="B3225">
        <v>46.709736123748797</v>
      </c>
      <c r="C3225">
        <v>146.864900016257</v>
      </c>
      <c r="D3225">
        <v>15.8596668214219</v>
      </c>
      <c r="E3225">
        <v>7.8757908760857198</v>
      </c>
      <c r="F3225">
        <v>0.33653804912174401</v>
      </c>
      <c r="G3225">
        <v>0.88587135458852895</v>
      </c>
      <c r="H3225">
        <v>13.511656441717699</v>
      </c>
      <c r="I3225">
        <v>5.5143531262288601</v>
      </c>
    </row>
    <row r="3226" spans="1:9" x14ac:dyDescent="0.25">
      <c r="A3226">
        <v>3224</v>
      </c>
      <c r="B3226">
        <v>50.306677223541797</v>
      </c>
      <c r="C3226">
        <v>192.302233156699</v>
      </c>
      <c r="D3226">
        <v>10.0604617302577</v>
      </c>
      <c r="E3226">
        <v>9.42726181151356</v>
      </c>
      <c r="F3226">
        <v>0.31068965066306198</v>
      </c>
      <c r="G3226">
        <v>0.939822779439066</v>
      </c>
      <c r="H3226">
        <v>13.1776937618147</v>
      </c>
      <c r="I3226">
        <v>3.5269280482550598</v>
      </c>
    </row>
    <row r="3227" spans="1:9" x14ac:dyDescent="0.25">
      <c r="A3227">
        <v>3225</v>
      </c>
      <c r="B3227">
        <v>75.951401050787993</v>
      </c>
      <c r="C3227">
        <v>187.74340667346601</v>
      </c>
      <c r="D3227">
        <v>13.8804566827543</v>
      </c>
      <c r="E3227">
        <v>3.9635733761593999</v>
      </c>
      <c r="F3227">
        <v>0.48562473326697198</v>
      </c>
      <c r="G3227">
        <v>0.96152710832487798</v>
      </c>
      <c r="H3227">
        <v>10.6616643929058</v>
      </c>
      <c r="I3227">
        <v>2.9993626513702898</v>
      </c>
    </row>
    <row r="3228" spans="1:9" x14ac:dyDescent="0.25">
      <c r="A3228">
        <v>3226</v>
      </c>
      <c r="B3228">
        <v>93.038555525386897</v>
      </c>
      <c r="C3228">
        <v>156.32984293193701</v>
      </c>
      <c r="D3228">
        <v>13.2340460267124</v>
      </c>
      <c r="E3228">
        <v>7.7923854470332197</v>
      </c>
      <c r="F3228">
        <v>0.47584643152849698</v>
      </c>
      <c r="G3228">
        <v>0.90196013072479997</v>
      </c>
      <c r="H3228">
        <v>8.2587800369685702</v>
      </c>
      <c r="I3228">
        <v>4.5230607966456997</v>
      </c>
    </row>
    <row r="3229" spans="1:9" x14ac:dyDescent="0.25">
      <c r="A3229">
        <v>3227</v>
      </c>
      <c r="B3229">
        <v>66.684210526315795</v>
      </c>
      <c r="C3229">
        <v>178.06125717336101</v>
      </c>
      <c r="D3229">
        <v>14.7706219790788</v>
      </c>
      <c r="E3229">
        <v>5.3291610679511097</v>
      </c>
      <c r="F3229">
        <v>0.44849356643535998</v>
      </c>
      <c r="G3229">
        <v>0.93541569050918505</v>
      </c>
      <c r="H3229">
        <v>6.7331314878892696</v>
      </c>
      <c r="I3229">
        <v>3.5425764192139702</v>
      </c>
    </row>
    <row r="3230" spans="1:9" x14ac:dyDescent="0.25">
      <c r="A3230">
        <v>3228</v>
      </c>
      <c r="B3230">
        <v>43.912547528517102</v>
      </c>
      <c r="C3230">
        <v>139.36553113232301</v>
      </c>
      <c r="D3230">
        <v>12.3695988707937</v>
      </c>
      <c r="E3230">
        <v>6.0032267431511999</v>
      </c>
      <c r="F3230">
        <v>0.32687420138034301</v>
      </c>
      <c r="G3230">
        <v>0.89554087468685195</v>
      </c>
      <c r="H3230">
        <v>9.6938559322033893</v>
      </c>
      <c r="I3230">
        <v>3.0733376792698799</v>
      </c>
    </row>
    <row r="3231" spans="1:9" x14ac:dyDescent="0.25">
      <c r="A3231">
        <v>3229</v>
      </c>
      <c r="B3231">
        <v>59.665113389251303</v>
      </c>
      <c r="C3231">
        <v>184.06347044402</v>
      </c>
      <c r="D3231">
        <v>15.395207819534299</v>
      </c>
      <c r="E3231">
        <v>9.0204557538234003</v>
      </c>
      <c r="F3231">
        <v>0.36705054398681303</v>
      </c>
      <c r="G3231">
        <v>0.93964807342952805</v>
      </c>
      <c r="H3231">
        <v>13.291015625</v>
      </c>
      <c r="I3231">
        <v>4.1017699115044204</v>
      </c>
    </row>
    <row r="3232" spans="1:9" x14ac:dyDescent="0.25">
      <c r="A3232">
        <v>3230</v>
      </c>
      <c r="B3232">
        <v>64.3890142964635</v>
      </c>
      <c r="C3232">
        <v>202.49213397614801</v>
      </c>
      <c r="D3232">
        <v>10.744981957997799</v>
      </c>
      <c r="E3232">
        <v>5.7389613856214003</v>
      </c>
      <c r="F3232">
        <v>0.412453522104891</v>
      </c>
      <c r="G3232">
        <v>0.96944645719077405</v>
      </c>
      <c r="H3232">
        <v>11.321212121212101</v>
      </c>
      <c r="I3232">
        <v>2.4760790984477898</v>
      </c>
    </row>
    <row r="3233" spans="1:9" x14ac:dyDescent="0.25">
      <c r="A3233">
        <v>3231</v>
      </c>
      <c r="B3233">
        <v>63.253120556170003</v>
      </c>
      <c r="C3233">
        <v>212.127366609294</v>
      </c>
      <c r="D3233">
        <v>10.583755449892699</v>
      </c>
      <c r="E3233">
        <v>5.23283054906359</v>
      </c>
      <c r="F3233">
        <v>0.40136416912505202</v>
      </c>
      <c r="G3233">
        <v>0.95438261215866504</v>
      </c>
      <c r="H3233">
        <v>7.0104938271604897</v>
      </c>
      <c r="I3233">
        <v>2.6543408360128602</v>
      </c>
    </row>
    <row r="3234" spans="1:9" x14ac:dyDescent="0.25">
      <c r="A3234">
        <v>3232</v>
      </c>
      <c r="B3234">
        <v>75.166380789022298</v>
      </c>
      <c r="C3234">
        <v>97.718592964824097</v>
      </c>
      <c r="D3234">
        <v>26.203317096638798</v>
      </c>
      <c r="E3234">
        <v>20.522599530458798</v>
      </c>
      <c r="F3234">
        <v>0.45067160488810898</v>
      </c>
      <c r="G3234">
        <v>0.59078741248015298</v>
      </c>
      <c r="H3234">
        <v>21.289827255278301</v>
      </c>
      <c r="I3234">
        <v>15.2863961813842</v>
      </c>
    </row>
    <row r="3235" spans="1:9" x14ac:dyDescent="0.25">
      <c r="A3235">
        <v>3233</v>
      </c>
      <c r="B3235">
        <v>56.955091258405297</v>
      </c>
      <c r="C3235">
        <v>192.25693466920501</v>
      </c>
      <c r="D3235">
        <v>11.592956410865</v>
      </c>
      <c r="E3235">
        <v>2.9732562433638301</v>
      </c>
      <c r="F3235">
        <v>0.39561381031579801</v>
      </c>
      <c r="G3235">
        <v>0.96672143786867004</v>
      </c>
      <c r="H3235">
        <v>6.5148285449490198</v>
      </c>
      <c r="I3235">
        <v>2.55304347826086</v>
      </c>
    </row>
    <row r="3236" spans="1:9" x14ac:dyDescent="0.25">
      <c r="A3236">
        <v>3234</v>
      </c>
      <c r="B3236">
        <v>59.967164179104401</v>
      </c>
      <c r="C3236">
        <v>162.03320584144601</v>
      </c>
      <c r="D3236">
        <v>14.9881819284799</v>
      </c>
      <c r="E3236">
        <v>6.0748784119354102</v>
      </c>
      <c r="F3236">
        <v>0.43206498869378601</v>
      </c>
      <c r="G3236">
        <v>0.91448420577327805</v>
      </c>
      <c r="H3236">
        <v>10.236087689713299</v>
      </c>
      <c r="I3236">
        <v>4.8574739281575896</v>
      </c>
    </row>
    <row r="3237" spans="1:9" x14ac:dyDescent="0.25">
      <c r="A3237">
        <v>3235</v>
      </c>
      <c r="B3237">
        <v>48.011507479861898</v>
      </c>
      <c r="C3237">
        <v>148.36326058201001</v>
      </c>
      <c r="D3237">
        <v>10.8673286462092</v>
      </c>
      <c r="E3237">
        <v>2.5603469307189499</v>
      </c>
      <c r="F3237">
        <v>0.40689565167181901</v>
      </c>
      <c r="G3237">
        <v>0.97215945816145799</v>
      </c>
      <c r="H3237">
        <v>10.136655948553001</v>
      </c>
      <c r="I3237">
        <v>2.2731707317073102</v>
      </c>
    </row>
    <row r="3238" spans="1:9" x14ac:dyDescent="0.25">
      <c r="A3238">
        <v>3236</v>
      </c>
      <c r="B3238">
        <v>61.346203017131103</v>
      </c>
      <c r="C3238">
        <v>152.43041577716701</v>
      </c>
      <c r="D3238">
        <v>14.9252226383425</v>
      </c>
      <c r="E3238">
        <v>3.7733060744215701</v>
      </c>
      <c r="F3238">
        <v>0.36259934953099399</v>
      </c>
      <c r="G3238">
        <v>0.944147282531693</v>
      </c>
      <c r="H3238">
        <v>10.2423971377459</v>
      </c>
      <c r="I3238">
        <v>2.9751783166904402</v>
      </c>
    </row>
    <row r="3239" spans="1:9" x14ac:dyDescent="0.25">
      <c r="A3239">
        <v>3237</v>
      </c>
      <c r="B3239">
        <v>61.498131340096101</v>
      </c>
      <c r="C3239">
        <v>168.46297700277901</v>
      </c>
      <c r="D3239">
        <v>15.465895923320801</v>
      </c>
      <c r="E3239">
        <v>5.21379718675374</v>
      </c>
      <c r="F3239">
        <v>0.376524465345911</v>
      </c>
      <c r="G3239">
        <v>0.94184924407495696</v>
      </c>
      <c r="H3239">
        <v>10.2290598290598</v>
      </c>
      <c r="I3239">
        <v>2.6302864938608401</v>
      </c>
    </row>
    <row r="3240" spans="1:9" x14ac:dyDescent="0.25">
      <c r="A3240">
        <v>3238</v>
      </c>
      <c r="B3240">
        <v>80.105892195530004</v>
      </c>
      <c r="C3240">
        <v>171.77342094107601</v>
      </c>
      <c r="D3240">
        <v>15.742125994832699</v>
      </c>
      <c r="E3240">
        <v>12.2320088489295</v>
      </c>
      <c r="F3240">
        <v>0.50319555239593605</v>
      </c>
      <c r="G3240">
        <v>0.89949758646957301</v>
      </c>
      <c r="H3240">
        <v>4.6539589442815199</v>
      </c>
      <c r="I3240">
        <v>5.02864077669902</v>
      </c>
    </row>
    <row r="3241" spans="1:9" x14ac:dyDescent="0.25">
      <c r="A3241">
        <v>3239</v>
      </c>
      <c r="B3241">
        <v>61.310150799009598</v>
      </c>
      <c r="C3241">
        <v>186.64500246184099</v>
      </c>
      <c r="D3241">
        <v>14.168852584787</v>
      </c>
      <c r="E3241">
        <v>12.638928531092899</v>
      </c>
      <c r="F3241">
        <v>0.36684563463636999</v>
      </c>
      <c r="G3241">
        <v>0.88737820057144101</v>
      </c>
      <c r="H3241">
        <v>11.193081255028099</v>
      </c>
      <c r="I3241">
        <v>5.1503394762366597</v>
      </c>
    </row>
    <row r="3242" spans="1:9" x14ac:dyDescent="0.25">
      <c r="A3242">
        <v>3240</v>
      </c>
      <c r="B3242">
        <v>62.805074971164899</v>
      </c>
      <c r="C3242">
        <v>167.21644413211499</v>
      </c>
      <c r="D3242">
        <v>13.8341660233587</v>
      </c>
      <c r="E3242">
        <v>6.9906742018005099</v>
      </c>
      <c r="F3242">
        <v>0.41529751403901899</v>
      </c>
      <c r="G3242">
        <v>0.92678528996821996</v>
      </c>
      <c r="H3242">
        <v>12.369380315917301</v>
      </c>
      <c r="I3242">
        <v>3.8683417085427099</v>
      </c>
    </row>
    <row r="3243" spans="1:9" x14ac:dyDescent="0.25">
      <c r="A3243">
        <v>3241</v>
      </c>
      <c r="B3243">
        <v>93.038555525386897</v>
      </c>
      <c r="C3243">
        <v>138.865221489161</v>
      </c>
      <c r="D3243">
        <v>13.2340460267124</v>
      </c>
      <c r="E3243">
        <v>24.138653182159601</v>
      </c>
      <c r="F3243">
        <v>0.47584643152849698</v>
      </c>
      <c r="G3243">
        <v>0.72210331096005298</v>
      </c>
      <c r="H3243">
        <v>8.2587800369685702</v>
      </c>
      <c r="I3243">
        <v>9.9849785407725307</v>
      </c>
    </row>
    <row r="3244" spans="1:9" x14ac:dyDescent="0.25">
      <c r="A3244">
        <v>3242</v>
      </c>
      <c r="B3244">
        <v>99.588441330998194</v>
      </c>
      <c r="C3244">
        <v>172.976479235575</v>
      </c>
      <c r="D3244">
        <v>7.3674253110675396</v>
      </c>
      <c r="E3244">
        <v>8.6299542157063591</v>
      </c>
      <c r="F3244">
        <v>0.66426954302910901</v>
      </c>
      <c r="G3244">
        <v>0.902161581147781</v>
      </c>
      <c r="H3244">
        <v>6.5614702154626103</v>
      </c>
      <c r="I3244">
        <v>4.5428317798490898</v>
      </c>
    </row>
    <row r="3245" spans="1:9" x14ac:dyDescent="0.25">
      <c r="A3245">
        <v>3243</v>
      </c>
      <c r="B3245">
        <v>81.862957540263494</v>
      </c>
      <c r="C3245">
        <v>172.79346289752601</v>
      </c>
      <c r="D3245">
        <v>13.1247406905022</v>
      </c>
      <c r="E3245">
        <v>3.54390827875093</v>
      </c>
      <c r="F3245">
        <v>0.50672219520534001</v>
      </c>
      <c r="G3245">
        <v>0.95532877439015795</v>
      </c>
      <c r="H3245">
        <v>12.397233201581001</v>
      </c>
      <c r="I3245">
        <v>2.90176125244618</v>
      </c>
    </row>
    <row r="3246" spans="1:9" x14ac:dyDescent="0.25">
      <c r="A3246">
        <v>3244</v>
      </c>
      <c r="B3246">
        <v>70.579157782515907</v>
      </c>
      <c r="C3246">
        <v>155.283285210137</v>
      </c>
      <c r="D3246">
        <v>14.066648489142899</v>
      </c>
      <c r="E3246">
        <v>7.0818093812776404</v>
      </c>
      <c r="F3246">
        <v>0.37807050520951502</v>
      </c>
      <c r="G3246">
        <v>0.89466513406664105</v>
      </c>
      <c r="H3246">
        <v>13.8870813397129</v>
      </c>
      <c r="I3246">
        <v>3.3118942731277499</v>
      </c>
    </row>
    <row r="3247" spans="1:9" x14ac:dyDescent="0.25">
      <c r="A3247">
        <v>3245</v>
      </c>
      <c r="B3247">
        <v>68.503175723359206</v>
      </c>
      <c r="C3247">
        <v>203.289696969696</v>
      </c>
      <c r="D3247">
        <v>17.408521581341098</v>
      </c>
      <c r="E3247">
        <v>2.7986495497135802</v>
      </c>
      <c r="F3247">
        <v>0.48950748355374402</v>
      </c>
      <c r="G3247">
        <v>0.96346501413252705</v>
      </c>
      <c r="H3247">
        <v>8.0535931790499298</v>
      </c>
      <c r="I3247">
        <v>2.54110468850353</v>
      </c>
    </row>
    <row r="3248" spans="1:9" x14ac:dyDescent="0.25">
      <c r="A3248">
        <v>3246</v>
      </c>
      <c r="B3248">
        <v>44.483910891089103</v>
      </c>
      <c r="C3248">
        <v>152.063722524702</v>
      </c>
      <c r="D3248">
        <v>10.136432601909201</v>
      </c>
      <c r="E3248">
        <v>10.2132718704288</v>
      </c>
      <c r="F3248">
        <v>0.28711375761879498</v>
      </c>
      <c r="G3248">
        <v>0.88941849513631399</v>
      </c>
      <c r="H3248">
        <v>8.2897453544390896</v>
      </c>
      <c r="I3248">
        <v>5.8927289048473899</v>
      </c>
    </row>
    <row r="3249" spans="1:9" x14ac:dyDescent="0.25">
      <c r="A3249">
        <v>3247</v>
      </c>
      <c r="B3249">
        <v>54.757768361581903</v>
      </c>
      <c r="C3249">
        <v>153.215801676475</v>
      </c>
      <c r="D3249">
        <v>16.924055910629601</v>
      </c>
      <c r="E3249">
        <v>7.0777092515077804</v>
      </c>
      <c r="F3249">
        <v>0.29993914778854402</v>
      </c>
      <c r="G3249">
        <v>0.88453273700764301</v>
      </c>
      <c r="H3249">
        <v>18.186285714285699</v>
      </c>
      <c r="I3249">
        <v>3.8297018348623801</v>
      </c>
    </row>
    <row r="3250" spans="1:9" x14ac:dyDescent="0.25">
      <c r="A3250">
        <v>3248</v>
      </c>
      <c r="B3250">
        <v>107.876350540216</v>
      </c>
      <c r="C3250">
        <v>185.04200414390601</v>
      </c>
      <c r="D3250">
        <v>28.126200422148099</v>
      </c>
      <c r="E3250">
        <v>3.6964709839452898</v>
      </c>
      <c r="F3250">
        <v>0.59882142330298804</v>
      </c>
      <c r="G3250">
        <v>0.96290980158679795</v>
      </c>
      <c r="H3250">
        <v>18.400932400932401</v>
      </c>
      <c r="I3250">
        <v>2.5383094414236198</v>
      </c>
    </row>
    <row r="3251" spans="1:9" x14ac:dyDescent="0.25">
      <c r="A3251">
        <v>3249</v>
      </c>
      <c r="B3251">
        <v>89.805589307411907</v>
      </c>
      <c r="C3251">
        <v>129.84054910242801</v>
      </c>
      <c r="D3251">
        <v>18.745040471313601</v>
      </c>
      <c r="E3251">
        <v>20.498459079142702</v>
      </c>
      <c r="F3251">
        <v>0.50436977828789098</v>
      </c>
      <c r="G3251">
        <v>0.73171081099101098</v>
      </c>
      <c r="H3251">
        <v>22.842105263157801</v>
      </c>
      <c r="I3251">
        <v>9.6326530612244898</v>
      </c>
    </row>
    <row r="3252" spans="1:9" x14ac:dyDescent="0.25">
      <c r="A3252">
        <v>3250</v>
      </c>
      <c r="B3252">
        <v>58.198875802997797</v>
      </c>
      <c r="C3252">
        <v>172.03017865765301</v>
      </c>
      <c r="D3252">
        <v>11.8408571519878</v>
      </c>
      <c r="E3252">
        <v>14.6073775013475</v>
      </c>
      <c r="F3252">
        <v>0.43694758258490402</v>
      </c>
      <c r="G3252">
        <v>0.91459483589426704</v>
      </c>
      <c r="H3252">
        <v>7.7743490838958502</v>
      </c>
      <c r="I3252">
        <v>5.8897637795275504</v>
      </c>
    </row>
    <row r="3253" spans="1:9" x14ac:dyDescent="0.25">
      <c r="A3253">
        <v>3251</v>
      </c>
      <c r="B3253">
        <v>128.17779164067301</v>
      </c>
      <c r="C3253">
        <v>161.84591194968499</v>
      </c>
      <c r="D3253">
        <v>12.3897591528953</v>
      </c>
      <c r="E3253">
        <v>8.5415977962686007</v>
      </c>
      <c r="F3253">
        <v>0.61245449625809301</v>
      </c>
      <c r="G3253">
        <v>0.91662372810429504</v>
      </c>
      <c r="H3253">
        <v>8.2741935483870908</v>
      </c>
      <c r="I3253">
        <v>4.4103310294652598</v>
      </c>
    </row>
    <row r="3254" spans="1:9" x14ac:dyDescent="0.25">
      <c r="A3254">
        <v>3252</v>
      </c>
      <c r="B3254">
        <v>47.903829029385498</v>
      </c>
      <c r="C3254">
        <v>189.85672662781801</v>
      </c>
      <c r="D3254">
        <v>18.0827953060524</v>
      </c>
      <c r="E3254">
        <v>6.4096985773160498</v>
      </c>
      <c r="F3254">
        <v>0.29001375395616702</v>
      </c>
      <c r="G3254">
        <v>0.91417699410075803</v>
      </c>
      <c r="H3254">
        <v>14.0768463073852</v>
      </c>
      <c r="I3254">
        <v>5.1899936668777702</v>
      </c>
    </row>
    <row r="3255" spans="1:9" x14ac:dyDescent="0.25">
      <c r="A3255">
        <v>3253</v>
      </c>
      <c r="B3255">
        <v>73.429653364404302</v>
      </c>
      <c r="C3255">
        <v>149.61495235768299</v>
      </c>
      <c r="D3255">
        <v>14.443691820562</v>
      </c>
      <c r="E3255">
        <v>7.2177937434013897</v>
      </c>
      <c r="F3255">
        <v>0.46043105985105198</v>
      </c>
      <c r="G3255">
        <v>0.89512058309838305</v>
      </c>
      <c r="H3255">
        <v>11.1863468634686</v>
      </c>
      <c r="I3255">
        <v>4.0967311541027298</v>
      </c>
    </row>
    <row r="3256" spans="1:9" x14ac:dyDescent="0.25">
      <c r="A3256">
        <v>3254</v>
      </c>
      <c r="B3256">
        <v>59.034820031298899</v>
      </c>
      <c r="C3256">
        <v>174.25508781711699</v>
      </c>
      <c r="D3256">
        <v>13.158179070612601</v>
      </c>
      <c r="E3256">
        <v>5.1122770133041104</v>
      </c>
      <c r="F3256">
        <v>0.35507325402982298</v>
      </c>
      <c r="G3256">
        <v>0.92419577632530503</v>
      </c>
      <c r="H3256">
        <v>13.671052631578901</v>
      </c>
      <c r="I3256">
        <v>3.58944482522275</v>
      </c>
    </row>
    <row r="3257" spans="1:9" x14ac:dyDescent="0.25">
      <c r="A3257">
        <v>3255</v>
      </c>
      <c r="B3257">
        <v>42.204769310523503</v>
      </c>
      <c r="C3257">
        <v>177.35009980039899</v>
      </c>
      <c r="D3257">
        <v>11.3929328845082</v>
      </c>
      <c r="E3257">
        <v>4.2768760000783903</v>
      </c>
      <c r="F3257">
        <v>0.355454634246962</v>
      </c>
      <c r="G3257">
        <v>0.95541957765523799</v>
      </c>
      <c r="H3257">
        <v>8.8917748917748902</v>
      </c>
      <c r="I3257">
        <v>2.7803801765105201</v>
      </c>
    </row>
    <row r="3258" spans="1:9" x14ac:dyDescent="0.25">
      <c r="A3258">
        <v>3256</v>
      </c>
      <c r="B3258">
        <v>46.372741194486899</v>
      </c>
      <c r="C3258">
        <v>186.529929577464</v>
      </c>
      <c r="D3258">
        <v>12.703032568518701</v>
      </c>
      <c r="E3258">
        <v>18.810914721806999</v>
      </c>
      <c r="F3258">
        <v>0.284011398890611</v>
      </c>
      <c r="G3258">
        <v>0.89308726345595402</v>
      </c>
      <c r="H3258">
        <v>15.133333333333301</v>
      </c>
      <c r="I3258">
        <v>7.4048338368579998</v>
      </c>
    </row>
    <row r="3259" spans="1:9" x14ac:dyDescent="0.25">
      <c r="A3259">
        <v>3257</v>
      </c>
      <c r="B3259">
        <v>60.563209876543198</v>
      </c>
      <c r="C3259">
        <v>158.63387096774099</v>
      </c>
      <c r="D3259">
        <v>12.979759345213401</v>
      </c>
      <c r="E3259">
        <v>18.311105774721199</v>
      </c>
      <c r="F3259">
        <v>0.39677773584311898</v>
      </c>
      <c r="G3259">
        <v>0.84550583629771503</v>
      </c>
      <c r="H3259">
        <v>12.201144726083401</v>
      </c>
      <c r="I3259">
        <v>7.54530477759472</v>
      </c>
    </row>
    <row r="3260" spans="1:9" x14ac:dyDescent="0.25">
      <c r="A3260">
        <v>3258</v>
      </c>
      <c r="B3260">
        <v>39.826284348864903</v>
      </c>
      <c r="C3260">
        <v>187.008218219968</v>
      </c>
      <c r="D3260">
        <v>10.1058284130677</v>
      </c>
      <c r="E3260">
        <v>6.0767172921221002</v>
      </c>
      <c r="F3260">
        <v>0.35756008623999902</v>
      </c>
      <c r="G3260">
        <v>0.95494644937462003</v>
      </c>
      <c r="H3260">
        <v>8.14797507788162</v>
      </c>
      <c r="I3260">
        <v>3.71423357664233</v>
      </c>
    </row>
    <row r="3261" spans="1:9" x14ac:dyDescent="0.25">
      <c r="A3261">
        <v>3259</v>
      </c>
      <c r="B3261">
        <v>64.784775086505107</v>
      </c>
      <c r="C3261">
        <v>153.21437831467199</v>
      </c>
      <c r="D3261">
        <v>13.963886484671599</v>
      </c>
      <c r="E3261">
        <v>7.53724240564092</v>
      </c>
      <c r="F3261">
        <v>0.38372888044423598</v>
      </c>
      <c r="G3261">
        <v>0.93337803391955698</v>
      </c>
      <c r="H3261">
        <v>14.468407750631799</v>
      </c>
      <c r="I3261">
        <v>3.35462931329005</v>
      </c>
    </row>
    <row r="3262" spans="1:9" x14ac:dyDescent="0.25">
      <c r="A3262">
        <v>3260</v>
      </c>
      <c r="B3262">
        <v>42.794905008635503</v>
      </c>
      <c r="C3262">
        <v>160.35217723452999</v>
      </c>
      <c r="D3262">
        <v>15.494240668806301</v>
      </c>
      <c r="E3262">
        <v>13.332575152412</v>
      </c>
      <c r="F3262">
        <v>0.247788418666022</v>
      </c>
      <c r="G3262">
        <v>0.75134759024433295</v>
      </c>
      <c r="H3262">
        <v>20.716267339218099</v>
      </c>
      <c r="I3262">
        <v>6.7923728813559299</v>
      </c>
    </row>
    <row r="3263" spans="1:9" x14ac:dyDescent="0.25">
      <c r="A3263">
        <v>3261</v>
      </c>
      <c r="B3263">
        <v>101.99699879951901</v>
      </c>
      <c r="C3263">
        <v>138.11392156862701</v>
      </c>
      <c r="D3263">
        <v>18.5625218621703</v>
      </c>
      <c r="E3263">
        <v>3.6447332823858098</v>
      </c>
      <c r="F3263">
        <v>0.51072741160256097</v>
      </c>
      <c r="G3263">
        <v>0.95917732517878296</v>
      </c>
      <c r="H3263">
        <v>17.8429054054054</v>
      </c>
      <c r="I3263">
        <v>3.0358083201685</v>
      </c>
    </row>
    <row r="3264" spans="1:9" x14ac:dyDescent="0.25">
      <c r="A3264">
        <v>3262</v>
      </c>
      <c r="B3264">
        <v>67.966281895504196</v>
      </c>
      <c r="C3264">
        <v>166.07391217961401</v>
      </c>
      <c r="D3264">
        <v>14.967657084316199</v>
      </c>
      <c r="E3264">
        <v>7.3276271564217401</v>
      </c>
      <c r="F3264">
        <v>0.40955173223909702</v>
      </c>
      <c r="G3264">
        <v>0.92072592086909599</v>
      </c>
      <c r="H3264">
        <v>10.5853174603174</v>
      </c>
      <c r="I3264">
        <v>3.0805714285714201</v>
      </c>
    </row>
    <row r="3265" spans="1:9" x14ac:dyDescent="0.25">
      <c r="A3265">
        <v>3263</v>
      </c>
      <c r="B3265">
        <v>91.834254143646405</v>
      </c>
      <c r="C3265">
        <v>198.196875879538</v>
      </c>
      <c r="D3265">
        <v>12.9933932453658</v>
      </c>
      <c r="E3265">
        <v>4.7420600480264801</v>
      </c>
      <c r="F3265">
        <v>0.49709537732305498</v>
      </c>
      <c r="G3265">
        <v>0.93747916898721895</v>
      </c>
      <c r="H3265">
        <v>12.597378277153499</v>
      </c>
      <c r="I3265">
        <v>2.8447000821692598</v>
      </c>
    </row>
    <row r="3266" spans="1:9" x14ac:dyDescent="0.25">
      <c r="A3266">
        <v>3264</v>
      </c>
      <c r="B3266">
        <v>57.183990147783199</v>
      </c>
      <c r="C3266">
        <v>144.79594936708801</v>
      </c>
      <c r="D3266">
        <v>12.259203432841099</v>
      </c>
      <c r="E3266">
        <v>14.625429001085401</v>
      </c>
      <c r="F3266">
        <v>0.37737596828432801</v>
      </c>
      <c r="G3266">
        <v>0.858316260811127</v>
      </c>
      <c r="H3266">
        <v>8.5289919714540492</v>
      </c>
      <c r="I3266">
        <v>9.4101315148562996</v>
      </c>
    </row>
    <row r="3267" spans="1:9" x14ac:dyDescent="0.25">
      <c r="A3267">
        <v>3265</v>
      </c>
      <c r="B3267">
        <v>46.918189038919699</v>
      </c>
      <c r="C3267">
        <v>152.914356719556</v>
      </c>
      <c r="D3267">
        <v>16.680727881649599</v>
      </c>
      <c r="E3267">
        <v>5.6357889045145697</v>
      </c>
      <c r="F3267">
        <v>0.27690316664986803</v>
      </c>
      <c r="G3267">
        <v>0.94223622038586896</v>
      </c>
      <c r="H3267">
        <v>14.0939086294416</v>
      </c>
      <c r="I3267">
        <v>3.4298948422633901</v>
      </c>
    </row>
    <row r="3268" spans="1:9" x14ac:dyDescent="0.25">
      <c r="A3268">
        <v>3266</v>
      </c>
      <c r="B3268">
        <v>45.019419205416</v>
      </c>
      <c r="C3268">
        <v>167.80906558622399</v>
      </c>
      <c r="D3268">
        <v>9.7124420700980991</v>
      </c>
      <c r="E3268">
        <v>7.0580208634568997</v>
      </c>
      <c r="F3268">
        <v>0.28257885185852299</v>
      </c>
      <c r="G3268">
        <v>0.87697724447982095</v>
      </c>
      <c r="H3268">
        <v>12.09900990099</v>
      </c>
      <c r="I3268">
        <v>3.75</v>
      </c>
    </row>
    <row r="3269" spans="1:9" x14ac:dyDescent="0.25">
      <c r="A3269">
        <v>3267</v>
      </c>
      <c r="B3269">
        <v>59.365895953757203</v>
      </c>
      <c r="C3269">
        <v>188.56777316735801</v>
      </c>
      <c r="D3269">
        <v>17.678656800735499</v>
      </c>
      <c r="E3269">
        <v>3.90630747080036</v>
      </c>
      <c r="F3269">
        <v>0.35965485775314798</v>
      </c>
      <c r="G3269">
        <v>0.95964527551304302</v>
      </c>
      <c r="H3269">
        <v>14.328478964401199</v>
      </c>
      <c r="I3269">
        <v>3.0838769804287001</v>
      </c>
    </row>
    <row r="3270" spans="1:9" x14ac:dyDescent="0.25">
      <c r="A3270">
        <v>3268</v>
      </c>
      <c r="B3270">
        <v>37.371261177921603</v>
      </c>
      <c r="C3270">
        <v>166.03008684863499</v>
      </c>
      <c r="D3270">
        <v>12.006692058644299</v>
      </c>
      <c r="E3270">
        <v>11.825893719940799</v>
      </c>
      <c r="F3270">
        <v>0.223107392946674</v>
      </c>
      <c r="G3270">
        <v>0.88980958628094997</v>
      </c>
      <c r="H3270">
        <v>20.643543223052198</v>
      </c>
      <c r="I3270">
        <v>5.1510791366906403</v>
      </c>
    </row>
    <row r="3271" spans="1:9" x14ac:dyDescent="0.25">
      <c r="A3271">
        <v>3269</v>
      </c>
      <c r="B3271">
        <v>56.016917293233</v>
      </c>
      <c r="C3271">
        <v>171.36635944700399</v>
      </c>
      <c r="D3271">
        <v>12.790130300486901</v>
      </c>
      <c r="E3271">
        <v>4.5271980277105</v>
      </c>
      <c r="F3271">
        <v>0.37771376009442098</v>
      </c>
      <c r="G3271">
        <v>0.93574229940985798</v>
      </c>
      <c r="H3271">
        <v>7.3307322929171601</v>
      </c>
      <c r="I3271">
        <v>3.2203153988868198</v>
      </c>
    </row>
    <row r="3272" spans="1:9" x14ac:dyDescent="0.25">
      <c r="A3272">
        <v>3270</v>
      </c>
      <c r="B3272">
        <v>79.656289869864693</v>
      </c>
      <c r="C3272">
        <v>158.31840796019901</v>
      </c>
      <c r="D3272">
        <v>16.795165272737901</v>
      </c>
      <c r="E3272">
        <v>7.8455672497624303</v>
      </c>
      <c r="F3272">
        <v>0.45489176708256501</v>
      </c>
      <c r="G3272">
        <v>0.94091340272600998</v>
      </c>
      <c r="H3272">
        <v>14.422535211267601</v>
      </c>
      <c r="I3272">
        <v>3.6826186830015302</v>
      </c>
    </row>
    <row r="3273" spans="1:9" x14ac:dyDescent="0.25">
      <c r="A3273">
        <v>3271</v>
      </c>
      <c r="B3273">
        <v>54.059735522115801</v>
      </c>
      <c r="C3273">
        <v>196.23765377072499</v>
      </c>
      <c r="D3273">
        <v>13.1129850162288</v>
      </c>
      <c r="E3273">
        <v>5.7090914962797701</v>
      </c>
      <c r="F3273">
        <v>0.29525822249426897</v>
      </c>
      <c r="G3273">
        <v>0.96035917806587101</v>
      </c>
      <c r="H3273">
        <v>14.2790055248618</v>
      </c>
      <c r="I3273">
        <v>2.8561341571050298</v>
      </c>
    </row>
    <row r="3274" spans="1:9" x14ac:dyDescent="0.25">
      <c r="A3274">
        <v>3272</v>
      </c>
      <c r="B3274">
        <v>58.648648648648603</v>
      </c>
      <c r="C3274">
        <v>183.66199884903099</v>
      </c>
      <c r="D3274">
        <v>16.5717583209967</v>
      </c>
      <c r="E3274">
        <v>10.617898757338899</v>
      </c>
      <c r="F3274">
        <v>0.35421817363889102</v>
      </c>
      <c r="G3274">
        <v>0.89989206135062105</v>
      </c>
      <c r="H3274">
        <v>19.739599383667102</v>
      </c>
      <c r="I3274">
        <v>6.9765886287625403</v>
      </c>
    </row>
    <row r="3275" spans="1:9" x14ac:dyDescent="0.25">
      <c r="A3275">
        <v>3273</v>
      </c>
      <c r="B3275">
        <v>46.640115489130402</v>
      </c>
      <c r="C3275">
        <v>184.510097410311</v>
      </c>
      <c r="D3275">
        <v>10.711210387990301</v>
      </c>
      <c r="E3275">
        <v>12.027921709744801</v>
      </c>
      <c r="F3275">
        <v>0.34897174589793301</v>
      </c>
      <c r="G3275">
        <v>0.91175107871569205</v>
      </c>
      <c r="H3275">
        <v>7.9206447613143203</v>
      </c>
      <c r="I3275">
        <v>5.1203751954142698</v>
      </c>
    </row>
    <row r="3276" spans="1:9" x14ac:dyDescent="0.25">
      <c r="A3276">
        <v>3274</v>
      </c>
      <c r="B3276">
        <v>57.470560190703203</v>
      </c>
      <c r="C3276">
        <v>108.737606990014</v>
      </c>
      <c r="D3276">
        <v>13.849601778103599</v>
      </c>
      <c r="E3276">
        <v>7.0144845643061897</v>
      </c>
      <c r="F3276">
        <v>0.32186648358662101</v>
      </c>
      <c r="G3276">
        <v>0.88309255763535099</v>
      </c>
      <c r="H3276">
        <v>10.975155279503101</v>
      </c>
      <c r="I3276">
        <v>4.8165861104044696</v>
      </c>
    </row>
    <row r="3277" spans="1:9" x14ac:dyDescent="0.25">
      <c r="A3277">
        <v>3275</v>
      </c>
      <c r="B3277">
        <v>109.68227168073599</v>
      </c>
      <c r="C3277">
        <v>145.71806760394799</v>
      </c>
      <c r="D3277">
        <v>14.9326310234686</v>
      </c>
      <c r="E3277">
        <v>2.37185982508029</v>
      </c>
      <c r="F3277">
        <v>0.57086018105059599</v>
      </c>
      <c r="G3277">
        <v>0.97568632134897404</v>
      </c>
      <c r="H3277">
        <v>8.0345649582836707</v>
      </c>
      <c r="I3277">
        <v>2.4911711711711702</v>
      </c>
    </row>
    <row r="3278" spans="1:9" x14ac:dyDescent="0.25">
      <c r="A3278">
        <v>3276</v>
      </c>
      <c r="B3278">
        <v>43.716274360921197</v>
      </c>
      <c r="C3278">
        <v>168.25335358137099</v>
      </c>
      <c r="D3278">
        <v>9.5016942042377899</v>
      </c>
      <c r="E3278">
        <v>8.5574479093711897</v>
      </c>
      <c r="F3278">
        <v>0.34780459035452299</v>
      </c>
      <c r="G3278">
        <v>0.89183696473074003</v>
      </c>
      <c r="H3278">
        <v>6.8430286241920504</v>
      </c>
      <c r="I3278">
        <v>6.1175268267756699</v>
      </c>
    </row>
    <row r="3279" spans="1:9" x14ac:dyDescent="0.25">
      <c r="A3279">
        <v>3277</v>
      </c>
      <c r="B3279">
        <v>66.492479028058995</v>
      </c>
      <c r="C3279">
        <v>162.51543793320701</v>
      </c>
      <c r="D3279">
        <v>9.7122477608303992</v>
      </c>
      <c r="E3279">
        <v>10.2705587115301</v>
      </c>
      <c r="F3279">
        <v>0.39486554181840899</v>
      </c>
      <c r="G3279">
        <v>0.90830827007533599</v>
      </c>
      <c r="H3279">
        <v>9.7502930832356292</v>
      </c>
      <c r="I3279">
        <v>6.6886699507389098</v>
      </c>
    </row>
    <row r="3280" spans="1:9" x14ac:dyDescent="0.25">
      <c r="A3280">
        <v>3278</v>
      </c>
      <c r="B3280">
        <v>60.806035944387901</v>
      </c>
      <c r="C3280">
        <v>183.488578624132</v>
      </c>
      <c r="D3280">
        <v>14.3108096139756</v>
      </c>
      <c r="E3280">
        <v>5.5582188299317199</v>
      </c>
      <c r="F3280">
        <v>0.41028606026531</v>
      </c>
      <c r="G3280">
        <v>0.96165203145141198</v>
      </c>
      <c r="H3280">
        <v>6.8342665173572197</v>
      </c>
      <c r="I3280">
        <v>4.22992651970607</v>
      </c>
    </row>
    <row r="3281" spans="1:9" x14ac:dyDescent="0.25">
      <c r="A3281">
        <v>3279</v>
      </c>
      <c r="B3281">
        <v>39.2378869448183</v>
      </c>
      <c r="C3281">
        <v>165.13089765303599</v>
      </c>
      <c r="D3281">
        <v>11.939828024179199</v>
      </c>
      <c r="E3281">
        <v>13.6851869453766</v>
      </c>
      <c r="F3281">
        <v>0.24077440205952499</v>
      </c>
      <c r="G3281">
        <v>0.86681088931929695</v>
      </c>
      <c r="H3281">
        <v>12.3640500568828</v>
      </c>
      <c r="I3281">
        <v>6.24680603948896</v>
      </c>
    </row>
    <row r="3282" spans="1:9" x14ac:dyDescent="0.25">
      <c r="A3282">
        <v>3280</v>
      </c>
      <c r="B3282">
        <v>77.069235064209906</v>
      </c>
      <c r="C3282">
        <v>152.08375697974799</v>
      </c>
      <c r="D3282">
        <v>22.5018569225929</v>
      </c>
      <c r="E3282">
        <v>7.5256974225928497</v>
      </c>
      <c r="F3282">
        <v>0.41626431670250402</v>
      </c>
      <c r="G3282">
        <v>0.87272955515945805</v>
      </c>
      <c r="H3282">
        <v>17.241581259150799</v>
      </c>
      <c r="I3282">
        <v>5.9205139372822302</v>
      </c>
    </row>
    <row r="3283" spans="1:9" x14ac:dyDescent="0.25">
      <c r="A3283">
        <v>3281</v>
      </c>
      <c r="B3283">
        <v>87.304921968787497</v>
      </c>
      <c r="C3283">
        <v>157.336870934611</v>
      </c>
      <c r="D3283">
        <v>10.802524593767499</v>
      </c>
      <c r="E3283">
        <v>4.8957820229256699</v>
      </c>
      <c r="F3283">
        <v>0.59500918411884696</v>
      </c>
      <c r="G3283">
        <v>0.92347859840101598</v>
      </c>
      <c r="H3283">
        <v>8.0743155149934793</v>
      </c>
      <c r="I3283">
        <v>3.4740775338626801</v>
      </c>
    </row>
    <row r="3284" spans="1:9" x14ac:dyDescent="0.25">
      <c r="A3284">
        <v>3282</v>
      </c>
      <c r="B3284">
        <v>79.011657729074301</v>
      </c>
      <c r="C3284">
        <v>206.12846174938301</v>
      </c>
      <c r="D3284">
        <v>13.464073740039</v>
      </c>
      <c r="E3284">
        <v>6.20854368723605</v>
      </c>
      <c r="F3284">
        <v>0.46240970886567601</v>
      </c>
      <c r="G3284">
        <v>0.96184733059347205</v>
      </c>
      <c r="H3284">
        <v>8.7587006960556799</v>
      </c>
      <c r="I3284">
        <v>2.8910256410256401</v>
      </c>
    </row>
    <row r="3285" spans="1:9" x14ac:dyDescent="0.25">
      <c r="A3285">
        <v>3283</v>
      </c>
      <c r="B3285">
        <v>58.683659217877</v>
      </c>
      <c r="C3285">
        <v>133.423326133909</v>
      </c>
      <c r="D3285">
        <v>14.0243428038321</v>
      </c>
      <c r="E3285">
        <v>9.2190206324009498</v>
      </c>
      <c r="F3285">
        <v>0.38659511664204399</v>
      </c>
      <c r="G3285">
        <v>0.89976471538225899</v>
      </c>
      <c r="H3285">
        <v>7.6289445048966202</v>
      </c>
      <c r="I3285">
        <v>3.7822736030828499</v>
      </c>
    </row>
    <row r="3286" spans="1:9" x14ac:dyDescent="0.25">
      <c r="A3286">
        <v>3284</v>
      </c>
      <c r="B3286">
        <v>59.966531618812702</v>
      </c>
      <c r="C3286">
        <v>164.61420485667301</v>
      </c>
      <c r="D3286">
        <v>13.600684640464699</v>
      </c>
      <c r="E3286">
        <v>3.5254575054872399</v>
      </c>
      <c r="F3286">
        <v>0.38460686625453799</v>
      </c>
      <c r="G3286">
        <v>0.95339837481101997</v>
      </c>
      <c r="H3286">
        <v>7.5348189415041702</v>
      </c>
      <c r="I3286">
        <v>2.78795180722891</v>
      </c>
    </row>
    <row r="3287" spans="1:9" x14ac:dyDescent="0.25">
      <c r="A3287">
        <v>3285</v>
      </c>
      <c r="B3287">
        <v>86.658645276292305</v>
      </c>
      <c r="C3287">
        <v>162.450828729281</v>
      </c>
      <c r="D3287">
        <v>20.3267923161835</v>
      </c>
      <c r="E3287">
        <v>17.396007094994999</v>
      </c>
      <c r="F3287">
        <v>0.47304025753372603</v>
      </c>
      <c r="G3287">
        <v>0.83326759381618398</v>
      </c>
      <c r="H3287">
        <v>13.5741239892183</v>
      </c>
      <c r="I3287">
        <v>7.3280423280423204</v>
      </c>
    </row>
    <row r="3288" spans="1:9" x14ac:dyDescent="0.25">
      <c r="A3288">
        <v>3286</v>
      </c>
      <c r="B3288">
        <v>66.502348578491905</v>
      </c>
      <c r="C3288">
        <v>200.329265770424</v>
      </c>
      <c r="D3288">
        <v>11.7550949182086</v>
      </c>
      <c r="E3288">
        <v>5.0572280052311704</v>
      </c>
      <c r="F3288">
        <v>0.388710241350335</v>
      </c>
      <c r="G3288">
        <v>0.93275995439774895</v>
      </c>
      <c r="H3288">
        <v>11.8251748251748</v>
      </c>
      <c r="I3288">
        <v>3.2392282958199301</v>
      </c>
    </row>
    <row r="3289" spans="1:9" x14ac:dyDescent="0.25">
      <c r="A3289">
        <v>3287</v>
      </c>
      <c r="B3289">
        <v>47.720054757015703</v>
      </c>
      <c r="C3289">
        <v>192.274501059203</v>
      </c>
      <c r="D3289">
        <v>17.7853035381867</v>
      </c>
      <c r="E3289">
        <v>3.6863931895164401</v>
      </c>
      <c r="F3289">
        <v>0.28673100787422101</v>
      </c>
      <c r="G3289">
        <v>0.95001123449424296</v>
      </c>
      <c r="H3289">
        <v>10.471524288107201</v>
      </c>
      <c r="I3289">
        <v>2.3984018264840099</v>
      </c>
    </row>
    <row r="3290" spans="1:9" x14ac:dyDescent="0.25">
      <c r="A3290">
        <v>3288</v>
      </c>
      <c r="B3290">
        <v>43.985496603634999</v>
      </c>
      <c r="C3290">
        <v>183.82855331959999</v>
      </c>
      <c r="D3290">
        <v>6.9853350835465697</v>
      </c>
      <c r="E3290">
        <v>8.1779884615220499</v>
      </c>
      <c r="F3290">
        <v>0.353092940472026</v>
      </c>
      <c r="G3290">
        <v>0.93723439701684996</v>
      </c>
      <c r="H3290">
        <v>7.4119298245614003</v>
      </c>
      <c r="I3290">
        <v>2.7857142857142798</v>
      </c>
    </row>
    <row r="3291" spans="1:9" x14ac:dyDescent="0.25">
      <c r="A3291">
        <v>3289</v>
      </c>
      <c r="B3291">
        <v>69.973501303214505</v>
      </c>
      <c r="C3291">
        <v>116.614030512452</v>
      </c>
      <c r="D3291">
        <v>15.801128636727</v>
      </c>
      <c r="E3291">
        <v>2.9696058956524101</v>
      </c>
      <c r="F3291">
        <v>0.40828861654886101</v>
      </c>
      <c r="G3291">
        <v>0.94783569444666704</v>
      </c>
      <c r="H3291">
        <v>14.122177954847199</v>
      </c>
      <c r="I3291">
        <v>2.7830630630630599</v>
      </c>
    </row>
    <row r="3292" spans="1:9" x14ac:dyDescent="0.25">
      <c r="A3292">
        <v>3290</v>
      </c>
      <c r="B3292">
        <v>38.421152285637</v>
      </c>
      <c r="C3292">
        <v>185.99824236817699</v>
      </c>
      <c r="D3292">
        <v>9.5459718776451297</v>
      </c>
      <c r="E3292">
        <v>6.0117135629917797</v>
      </c>
      <c r="F3292">
        <v>0.34861207918551002</v>
      </c>
      <c r="G3292">
        <v>0.96130040157793295</v>
      </c>
      <c r="H3292">
        <v>6.9869036482694096</v>
      </c>
      <c r="I3292">
        <v>3.0604905929983302</v>
      </c>
    </row>
    <row r="3293" spans="1:9" x14ac:dyDescent="0.25">
      <c r="A3293">
        <v>3291</v>
      </c>
      <c r="B3293">
        <v>57.4931733553992</v>
      </c>
      <c r="C3293">
        <v>196.48346483129001</v>
      </c>
      <c r="D3293">
        <v>14.501795893526801</v>
      </c>
      <c r="E3293">
        <v>6.7439267100992799</v>
      </c>
      <c r="F3293">
        <v>0.34606873816154199</v>
      </c>
      <c r="G3293">
        <v>0.95360217534429803</v>
      </c>
      <c r="H3293">
        <v>15.332477535301599</v>
      </c>
      <c r="I3293">
        <v>3.1300043047782999</v>
      </c>
    </row>
    <row r="3294" spans="1:9" x14ac:dyDescent="0.25">
      <c r="A3294">
        <v>3292</v>
      </c>
      <c r="B3294">
        <v>74.470814132104394</v>
      </c>
      <c r="C3294">
        <v>130.98143773202801</v>
      </c>
      <c r="D3294">
        <v>18.947141100060598</v>
      </c>
      <c r="E3294">
        <v>4.6767597796845699</v>
      </c>
      <c r="F3294">
        <v>0.39373733406332101</v>
      </c>
      <c r="G3294">
        <v>0.93081116923529195</v>
      </c>
      <c r="H3294">
        <v>19.590361445783099</v>
      </c>
      <c r="I3294">
        <v>3.5283802491924301</v>
      </c>
    </row>
    <row r="3295" spans="1:9" x14ac:dyDescent="0.25">
      <c r="A3295">
        <v>3293</v>
      </c>
      <c r="B3295">
        <v>43.290060851926903</v>
      </c>
      <c r="C3295">
        <v>165.295757708287</v>
      </c>
      <c r="D3295">
        <v>9.5586005824250293</v>
      </c>
      <c r="E3295">
        <v>6.1603773249902698</v>
      </c>
      <c r="F3295">
        <v>0.311535019424935</v>
      </c>
      <c r="G3295">
        <v>0.911485626655127</v>
      </c>
      <c r="H3295">
        <v>12.396246089676699</v>
      </c>
      <c r="I3295">
        <v>4.2217622708456499</v>
      </c>
    </row>
    <row r="3296" spans="1:9" x14ac:dyDescent="0.25">
      <c r="A3296">
        <v>3294</v>
      </c>
      <c r="B3296">
        <v>89.903341618337393</v>
      </c>
      <c r="C3296">
        <v>158.13559322033899</v>
      </c>
      <c r="D3296">
        <v>12.3116594853715</v>
      </c>
      <c r="E3296">
        <v>2.8229927067216498</v>
      </c>
      <c r="F3296">
        <v>0.46469269551067799</v>
      </c>
      <c r="G3296">
        <v>0.96450655204945601</v>
      </c>
      <c r="H3296">
        <v>8.7928436911487697</v>
      </c>
      <c r="I3296">
        <v>2.3088235294117601</v>
      </c>
    </row>
    <row r="3297" spans="1:9" x14ac:dyDescent="0.25">
      <c r="A3297">
        <v>3295</v>
      </c>
      <c r="B3297">
        <v>84.863395693610997</v>
      </c>
      <c r="C3297">
        <v>175.66820925553299</v>
      </c>
      <c r="D3297">
        <v>26.419329784852</v>
      </c>
      <c r="E3297">
        <v>10.3572783442697</v>
      </c>
      <c r="F3297">
        <v>0.485747238835742</v>
      </c>
      <c r="G3297">
        <v>0.87147666026458204</v>
      </c>
      <c r="H3297">
        <v>17.103199174406601</v>
      </c>
      <c r="I3297">
        <v>5.1936475409835996</v>
      </c>
    </row>
    <row r="3298" spans="1:9" x14ac:dyDescent="0.25">
      <c r="A3298">
        <v>3296</v>
      </c>
      <c r="B3298">
        <v>85.316954116498493</v>
      </c>
      <c r="C3298">
        <v>175.406287425149</v>
      </c>
      <c r="D3298">
        <v>21.0121785049162</v>
      </c>
      <c r="E3298">
        <v>4.2711491380309896</v>
      </c>
      <c r="F3298">
        <v>0.48074354587690799</v>
      </c>
      <c r="G3298">
        <v>0.95436301131830203</v>
      </c>
      <c r="H3298">
        <v>12.047438330170699</v>
      </c>
      <c r="I3298">
        <v>2.9194605009633898</v>
      </c>
    </row>
    <row r="3299" spans="1:9" x14ac:dyDescent="0.25">
      <c r="A3299">
        <v>3297</v>
      </c>
      <c r="B3299">
        <v>61.403716216216203</v>
      </c>
      <c r="C3299">
        <v>165.18499856032199</v>
      </c>
      <c r="D3299">
        <v>9.0050516188529102</v>
      </c>
      <c r="E3299">
        <v>5.2157218316788496</v>
      </c>
      <c r="F3299">
        <v>0.371854334778494</v>
      </c>
      <c r="G3299">
        <v>0.92429760140233597</v>
      </c>
      <c r="H3299">
        <v>6.4497041420118304</v>
      </c>
      <c r="I3299">
        <v>3.8827531012404899</v>
      </c>
    </row>
    <row r="3300" spans="1:9" x14ac:dyDescent="0.25">
      <c r="A3300">
        <v>3298</v>
      </c>
      <c r="B3300">
        <v>54.022954091816302</v>
      </c>
      <c r="C3300">
        <v>171.33158289572299</v>
      </c>
      <c r="D3300">
        <v>15.3222364619365</v>
      </c>
      <c r="E3300">
        <v>11.4393091888779</v>
      </c>
      <c r="F3300">
        <v>0.325222422020152</v>
      </c>
      <c r="G3300">
        <v>0.91251008758891905</v>
      </c>
      <c r="H3300">
        <v>17.076040172166401</v>
      </c>
      <c r="I3300">
        <v>3.5457227138643002</v>
      </c>
    </row>
    <row r="3301" spans="1:9" x14ac:dyDescent="0.25">
      <c r="A3301">
        <v>3299</v>
      </c>
      <c r="B3301">
        <v>65.470856563608706</v>
      </c>
      <c r="C3301">
        <v>170.95119521912301</v>
      </c>
      <c r="D3301">
        <v>17.384570794216899</v>
      </c>
      <c r="E3301">
        <v>22.302086814033601</v>
      </c>
      <c r="F3301">
        <v>0.39137989947263602</v>
      </c>
      <c r="G3301">
        <v>0.89222712590704201</v>
      </c>
      <c r="H3301">
        <v>13.4487804878048</v>
      </c>
      <c r="I3301">
        <v>4.7476459510357802</v>
      </c>
    </row>
    <row r="3302" spans="1:9" x14ac:dyDescent="0.25">
      <c r="A3302">
        <v>3300</v>
      </c>
      <c r="B3302">
        <v>80.284946236559094</v>
      </c>
      <c r="C3302">
        <v>180.82173557101899</v>
      </c>
      <c r="D3302">
        <v>17.831990928144499</v>
      </c>
      <c r="E3302">
        <v>4.7133929176576697</v>
      </c>
      <c r="F3302">
        <v>0.45574686740338699</v>
      </c>
      <c r="G3302">
        <v>0.94887922641627698</v>
      </c>
      <c r="H3302">
        <v>14.296453900709199</v>
      </c>
      <c r="I3302">
        <v>2.9527643585614598</v>
      </c>
    </row>
    <row r="3303" spans="1:9" x14ac:dyDescent="0.25">
      <c r="A3303">
        <v>3301</v>
      </c>
      <c r="B3303">
        <v>56.5355138378169</v>
      </c>
      <c r="C3303">
        <v>158.70230805463899</v>
      </c>
      <c r="D3303">
        <v>12.8893193220505</v>
      </c>
      <c r="E3303">
        <v>17.460241609603301</v>
      </c>
      <c r="F3303">
        <v>0.36604476299328298</v>
      </c>
      <c r="G3303">
        <v>0.85349272097370599</v>
      </c>
      <c r="H3303">
        <v>8.875</v>
      </c>
      <c r="I3303">
        <v>8.9027331189710601</v>
      </c>
    </row>
    <row r="3304" spans="1:9" x14ac:dyDescent="0.25">
      <c r="A3304">
        <v>3302</v>
      </c>
      <c r="B3304">
        <v>84.242138364779805</v>
      </c>
      <c r="C3304">
        <v>176.23719008264399</v>
      </c>
      <c r="D3304">
        <v>16.5277565292029</v>
      </c>
      <c r="E3304">
        <v>4.7700275001616399</v>
      </c>
      <c r="F3304">
        <v>0.47340814529119501</v>
      </c>
      <c r="G3304">
        <v>0.93255693571303899</v>
      </c>
      <c r="H3304">
        <v>20.399999999999999</v>
      </c>
      <c r="I3304">
        <v>2.7394711067580801</v>
      </c>
    </row>
    <row r="3305" spans="1:9" x14ac:dyDescent="0.25">
      <c r="A3305">
        <v>3303</v>
      </c>
      <c r="B3305">
        <v>90.952944339876296</v>
      </c>
      <c r="C3305">
        <v>180.80848176420599</v>
      </c>
      <c r="D3305">
        <v>13.5015835194044</v>
      </c>
      <c r="E3305">
        <v>2.6987502498832701</v>
      </c>
      <c r="F3305">
        <v>0.53109693204995201</v>
      </c>
      <c r="G3305">
        <v>0.96688566109208296</v>
      </c>
      <c r="H3305">
        <v>10.022433132010301</v>
      </c>
      <c r="I3305">
        <v>2.4246890833717099</v>
      </c>
    </row>
    <row r="3306" spans="1:9" x14ac:dyDescent="0.25">
      <c r="A3306">
        <v>3304</v>
      </c>
      <c r="B3306">
        <v>69.276079136690598</v>
      </c>
      <c r="C3306">
        <v>154.67051103599101</v>
      </c>
      <c r="D3306">
        <v>17.3525194536534</v>
      </c>
      <c r="E3306">
        <v>11.876854016180401</v>
      </c>
      <c r="F3306">
        <v>0.43016337116664799</v>
      </c>
      <c r="G3306">
        <v>0.87962629350579902</v>
      </c>
      <c r="H3306">
        <v>17.8734939759036</v>
      </c>
      <c r="I3306">
        <v>6.6409482758620602</v>
      </c>
    </row>
    <row r="3307" spans="1:9" x14ac:dyDescent="0.25">
      <c r="A3307">
        <v>3305</v>
      </c>
      <c r="B3307">
        <v>72.083739477182107</v>
      </c>
      <c r="C3307">
        <v>151.14771535580499</v>
      </c>
      <c r="D3307">
        <v>12.3036672337428</v>
      </c>
      <c r="E3307">
        <v>5.0253641701446004</v>
      </c>
      <c r="F3307">
        <v>0.464385939549326</v>
      </c>
      <c r="G3307">
        <v>0.92410419562548096</v>
      </c>
      <c r="H3307">
        <v>8.0144356955380491</v>
      </c>
      <c r="I3307">
        <v>2.8610271903323201</v>
      </c>
    </row>
    <row r="3308" spans="1:9" x14ac:dyDescent="0.25">
      <c r="A3308">
        <v>3306</v>
      </c>
      <c r="B3308">
        <v>70.564822817631807</v>
      </c>
      <c r="C3308">
        <v>166.261226252158</v>
      </c>
      <c r="D3308">
        <v>16.680468196792201</v>
      </c>
      <c r="E3308">
        <v>5.6340225323714597</v>
      </c>
      <c r="F3308">
        <v>0.42167827939484998</v>
      </c>
      <c r="G3308">
        <v>0.92025566621145805</v>
      </c>
      <c r="H3308">
        <v>9.3559096945551108</v>
      </c>
      <c r="I3308">
        <v>3.2503980891719699</v>
      </c>
    </row>
    <row r="3309" spans="1:9" x14ac:dyDescent="0.25">
      <c r="A3309">
        <v>3307</v>
      </c>
      <c r="B3309">
        <v>88.776545166402499</v>
      </c>
      <c r="C3309">
        <v>173.039436619718</v>
      </c>
      <c r="D3309">
        <v>22.7195780770843</v>
      </c>
      <c r="E3309">
        <v>4.1317746448312702</v>
      </c>
      <c r="F3309">
        <v>0.47050798652456299</v>
      </c>
      <c r="G3309">
        <v>0.944980142392982</v>
      </c>
      <c r="H3309">
        <v>9.7690677966101696</v>
      </c>
      <c r="I3309">
        <v>2.80193236714975</v>
      </c>
    </row>
    <row r="3310" spans="1:9" x14ac:dyDescent="0.25">
      <c r="A3310">
        <v>3308</v>
      </c>
      <c r="B3310">
        <v>58.9342818428184</v>
      </c>
      <c r="C3310">
        <v>200.40054495912801</v>
      </c>
      <c r="D3310">
        <v>16.866899347240398</v>
      </c>
      <c r="E3310">
        <v>6.6667025207726498</v>
      </c>
      <c r="F3310">
        <v>0.36402743430328899</v>
      </c>
      <c r="G3310">
        <v>0.94352509771308701</v>
      </c>
      <c r="H3310">
        <v>13.2800944138473</v>
      </c>
      <c r="I3310">
        <v>3.0105944673337199</v>
      </c>
    </row>
    <row r="3311" spans="1:9" x14ac:dyDescent="0.25">
      <c r="A3311">
        <v>3309</v>
      </c>
      <c r="B3311">
        <v>66.882525697503596</v>
      </c>
      <c r="C3311">
        <v>185.38824256730101</v>
      </c>
      <c r="D3311">
        <v>14.1839500025104</v>
      </c>
      <c r="E3311">
        <v>2.82126492763244</v>
      </c>
      <c r="F3311">
        <v>0.39999889353115697</v>
      </c>
      <c r="G3311">
        <v>0.97279663634189395</v>
      </c>
      <c r="H3311">
        <v>15.0132802124834</v>
      </c>
      <c r="I3311">
        <v>2.3306005719732998</v>
      </c>
    </row>
    <row r="3312" spans="1:9" x14ac:dyDescent="0.25">
      <c r="A3312">
        <v>3310</v>
      </c>
      <c r="B3312">
        <v>127.872705018359</v>
      </c>
      <c r="C3312">
        <v>184.74570110443099</v>
      </c>
      <c r="D3312">
        <v>14.9065535324336</v>
      </c>
      <c r="E3312">
        <v>5.050678860943</v>
      </c>
      <c r="F3312">
        <v>0.67772490651707196</v>
      </c>
      <c r="G3312">
        <v>0.94911019009102704</v>
      </c>
      <c r="H3312">
        <v>9.7314814814814792</v>
      </c>
      <c r="I3312">
        <v>3.1148890479599101</v>
      </c>
    </row>
    <row r="3313" spans="1:9" x14ac:dyDescent="0.25">
      <c r="A3313">
        <v>3311</v>
      </c>
      <c r="B3313">
        <v>117.764941569282</v>
      </c>
      <c r="C3313">
        <v>146.67120304844801</v>
      </c>
      <c r="D3313">
        <v>13.1113698618545</v>
      </c>
      <c r="E3313">
        <v>7.0555539781529397</v>
      </c>
      <c r="F3313">
        <v>0.65714622220561503</v>
      </c>
      <c r="G3313">
        <v>0.96005177922901896</v>
      </c>
      <c r="H3313">
        <v>6.1410118406889103</v>
      </c>
      <c r="I3313">
        <v>3.58561236623067</v>
      </c>
    </row>
    <row r="3314" spans="1:9" x14ac:dyDescent="0.25">
      <c r="A3314">
        <v>3312</v>
      </c>
      <c r="B3314">
        <v>56.581660763478901</v>
      </c>
      <c r="C3314">
        <v>146.295679012345</v>
      </c>
      <c r="D3314">
        <v>14.104019949830199</v>
      </c>
      <c r="E3314">
        <v>7.2921699545428904</v>
      </c>
      <c r="F3314">
        <v>0.32337412383608299</v>
      </c>
      <c r="G3314">
        <v>0.84334524777815201</v>
      </c>
      <c r="H3314">
        <v>10.010349288486401</v>
      </c>
      <c r="I3314">
        <v>3.48624484181568</v>
      </c>
    </row>
    <row r="3315" spans="1:9" x14ac:dyDescent="0.25">
      <c r="A3315">
        <v>3313</v>
      </c>
      <c r="B3315">
        <v>57.768145161290299</v>
      </c>
      <c r="C3315">
        <v>186.56183444554799</v>
      </c>
      <c r="D3315">
        <v>14.683864824728801</v>
      </c>
      <c r="E3315">
        <v>3.3492317860332999</v>
      </c>
      <c r="F3315">
        <v>0.336494320179207</v>
      </c>
      <c r="G3315">
        <v>0.96746754371433596</v>
      </c>
      <c r="H3315">
        <v>13.908679927667199</v>
      </c>
      <c r="I3315">
        <v>2.6608058608058598</v>
      </c>
    </row>
    <row r="3316" spans="1:9" x14ac:dyDescent="0.25">
      <c r="A3316">
        <v>3314</v>
      </c>
      <c r="B3316">
        <v>54.603951255539101</v>
      </c>
      <c r="C3316">
        <v>182.14098961514901</v>
      </c>
      <c r="D3316">
        <v>15.12096397707</v>
      </c>
      <c r="E3316">
        <v>5.79200993664411</v>
      </c>
      <c r="F3316">
        <v>0.36670985882141799</v>
      </c>
      <c r="G3316">
        <v>0.95349248139542997</v>
      </c>
      <c r="H3316">
        <v>7.87265135699373</v>
      </c>
      <c r="I3316">
        <v>2.8334426229508098</v>
      </c>
    </row>
    <row r="3317" spans="1:9" x14ac:dyDescent="0.25">
      <c r="A3317">
        <v>3315</v>
      </c>
      <c r="B3317">
        <v>55.244592346089803</v>
      </c>
      <c r="C3317">
        <v>173.19069289489099</v>
      </c>
      <c r="D3317">
        <v>16.495400706492699</v>
      </c>
      <c r="E3317">
        <v>6.9370469484834301</v>
      </c>
      <c r="F3317">
        <v>0.36565150261835999</v>
      </c>
      <c r="G3317">
        <v>0.88039761328896005</v>
      </c>
      <c r="H3317">
        <v>16.842942345924399</v>
      </c>
      <c r="I3317">
        <v>4.4284493806065699</v>
      </c>
    </row>
    <row r="3318" spans="1:9" x14ac:dyDescent="0.25">
      <c r="A3318">
        <v>3316</v>
      </c>
      <c r="B3318">
        <v>48.379825367647001</v>
      </c>
      <c r="C3318">
        <v>156.18514577569599</v>
      </c>
      <c r="D3318">
        <v>11.0757455252498</v>
      </c>
      <c r="E3318">
        <v>5.0964505166562697</v>
      </c>
      <c r="F3318">
        <v>0.28781387044696299</v>
      </c>
      <c r="G3318">
        <v>0.94336053522105701</v>
      </c>
      <c r="H3318">
        <v>14.5944625407166</v>
      </c>
      <c r="I3318">
        <v>3.3123689727463299</v>
      </c>
    </row>
    <row r="3319" spans="1:9" x14ac:dyDescent="0.25">
      <c r="A3319">
        <v>3317</v>
      </c>
      <c r="B3319">
        <v>84.492452830188597</v>
      </c>
      <c r="C3319">
        <v>174.227422111213</v>
      </c>
      <c r="D3319">
        <v>13.5141065230262</v>
      </c>
      <c r="E3319">
        <v>4.2444770716333204</v>
      </c>
      <c r="F3319">
        <v>0.52269833525103204</v>
      </c>
      <c r="G3319">
        <v>0.95638387876432396</v>
      </c>
      <c r="H3319">
        <v>10.4411157024793</v>
      </c>
      <c r="I3319">
        <v>2.9849545136459001</v>
      </c>
    </row>
    <row r="3320" spans="1:9" x14ac:dyDescent="0.25">
      <c r="A3320">
        <v>3318</v>
      </c>
      <c r="B3320">
        <v>58.023763336566397</v>
      </c>
      <c r="C3320">
        <v>177.31418869038799</v>
      </c>
      <c r="D3320">
        <v>13.3342436651096</v>
      </c>
      <c r="E3320">
        <v>6.0163589977142697</v>
      </c>
      <c r="F3320">
        <v>0.36399312469381401</v>
      </c>
      <c r="G3320">
        <v>0.94946466269938701</v>
      </c>
      <c r="H3320">
        <v>13.8826728826728</v>
      </c>
      <c r="I3320">
        <v>3.16140631242508</v>
      </c>
    </row>
    <row r="3321" spans="1:9" x14ac:dyDescent="0.25">
      <c r="A3321">
        <v>3319</v>
      </c>
      <c r="B3321">
        <v>66.661844484629299</v>
      </c>
      <c r="C3321">
        <v>177.67723342939399</v>
      </c>
      <c r="D3321">
        <v>16.981983410428398</v>
      </c>
      <c r="E3321">
        <v>7.9742067287580101</v>
      </c>
      <c r="F3321">
        <v>0.390321286061315</v>
      </c>
      <c r="G3321">
        <v>0.93038228636243003</v>
      </c>
      <c r="H3321">
        <v>12.5239726027397</v>
      </c>
      <c r="I3321">
        <v>3.5816940987555199</v>
      </c>
    </row>
    <row r="3322" spans="1:9" x14ac:dyDescent="0.25">
      <c r="A3322">
        <v>3320</v>
      </c>
      <c r="B3322">
        <v>111.295811518324</v>
      </c>
      <c r="C3322">
        <v>179.84026554667301</v>
      </c>
      <c r="D3322">
        <v>14.2380999543486</v>
      </c>
      <c r="E3322">
        <v>6.9419825854317603</v>
      </c>
      <c r="F3322">
        <v>0.69643432625909396</v>
      </c>
      <c r="G3322">
        <v>0.94293713036373605</v>
      </c>
      <c r="H3322">
        <v>4.9639498432601803</v>
      </c>
      <c r="I3322">
        <v>3.68401486988847</v>
      </c>
    </row>
    <row r="3323" spans="1:9" x14ac:dyDescent="0.25">
      <c r="A3323">
        <v>3321</v>
      </c>
      <c r="B3323">
        <v>75.965441176470506</v>
      </c>
      <c r="C3323">
        <v>180.28898973011701</v>
      </c>
      <c r="D3323">
        <v>20.803110198309501</v>
      </c>
      <c r="E3323">
        <v>11.5778620032444</v>
      </c>
      <c r="F3323">
        <v>0.49096087718003101</v>
      </c>
      <c r="G3323">
        <v>0.91500740436028805</v>
      </c>
      <c r="H3323">
        <v>11.274599542334</v>
      </c>
      <c r="I3323">
        <v>6.1932650073206403</v>
      </c>
    </row>
    <row r="3324" spans="1:9" x14ac:dyDescent="0.25">
      <c r="A3324">
        <v>3322</v>
      </c>
      <c r="B3324">
        <v>57.088995653168602</v>
      </c>
      <c r="C3324">
        <v>164.35437805336301</v>
      </c>
      <c r="D3324">
        <v>12.2782912392698</v>
      </c>
      <c r="E3324">
        <v>5.7885456714518604</v>
      </c>
      <c r="F3324">
        <v>0.36670950189923301</v>
      </c>
      <c r="G3324">
        <v>0.94232803039385904</v>
      </c>
      <c r="H3324">
        <v>9.4247491638795893</v>
      </c>
      <c r="I3324">
        <v>3.3535052910052898</v>
      </c>
    </row>
    <row r="3325" spans="1:9" x14ac:dyDescent="0.25">
      <c r="A3325">
        <v>3323</v>
      </c>
      <c r="B3325">
        <v>58.922201138519902</v>
      </c>
      <c r="C3325">
        <v>193.53926054160999</v>
      </c>
      <c r="D3325">
        <v>13.308399300035401</v>
      </c>
      <c r="E3325">
        <v>3.9692661999043102</v>
      </c>
      <c r="F3325">
        <v>0.38454847533598402</v>
      </c>
      <c r="G3325">
        <v>0.94143126740116201</v>
      </c>
      <c r="H3325">
        <v>15.0277777777777</v>
      </c>
      <c r="I3325">
        <v>2.6574074074073999</v>
      </c>
    </row>
    <row r="3326" spans="1:9" x14ac:dyDescent="0.25">
      <c r="A3326">
        <v>3324</v>
      </c>
      <c r="B3326">
        <v>81.478940886699505</v>
      </c>
      <c r="C3326">
        <v>153.86866394310701</v>
      </c>
      <c r="D3326">
        <v>12.942000205595299</v>
      </c>
      <c r="E3326">
        <v>3.6741213707867</v>
      </c>
      <c r="F3326">
        <v>0.469181393225298</v>
      </c>
      <c r="G3326">
        <v>0.96542438698569699</v>
      </c>
      <c r="H3326">
        <v>7.7570405727923601</v>
      </c>
      <c r="I3326">
        <v>2.7964205816554801</v>
      </c>
    </row>
    <row r="3327" spans="1:9" x14ac:dyDescent="0.25">
      <c r="A3327">
        <v>3325</v>
      </c>
      <c r="B3327">
        <v>45.943713834823697</v>
      </c>
      <c r="C3327">
        <v>115.30921127725099</v>
      </c>
      <c r="D3327">
        <v>11.7671154711991</v>
      </c>
      <c r="E3327">
        <v>4.8682604354982502</v>
      </c>
      <c r="F3327">
        <v>0.29503668093491597</v>
      </c>
      <c r="G3327">
        <v>0.90138865806569302</v>
      </c>
      <c r="H3327">
        <v>13.8276836158192</v>
      </c>
      <c r="I3327">
        <v>3.7574421168687899</v>
      </c>
    </row>
    <row r="3328" spans="1:9" x14ac:dyDescent="0.25">
      <c r="A3328">
        <v>3326</v>
      </c>
      <c r="B3328">
        <v>98.1669941060903</v>
      </c>
      <c r="C3328">
        <v>169.61895910780601</v>
      </c>
      <c r="D3328">
        <v>10.813875019124101</v>
      </c>
      <c r="E3328">
        <v>9.3332161451013</v>
      </c>
      <c r="F3328">
        <v>0.62565268921448403</v>
      </c>
      <c r="G3328">
        <v>0.90451428901796005</v>
      </c>
      <c r="H3328">
        <v>7.11703511053316</v>
      </c>
      <c r="I3328">
        <v>4.3218707015130597</v>
      </c>
    </row>
    <row r="3329" spans="1:9" x14ac:dyDescent="0.25">
      <c r="A3329">
        <v>3327</v>
      </c>
      <c r="B3329">
        <v>71.495922528032594</v>
      </c>
      <c r="C3329">
        <v>180.645549028468</v>
      </c>
      <c r="D3329">
        <v>20.676214468325</v>
      </c>
      <c r="E3329">
        <v>4.4408839112510501</v>
      </c>
      <c r="F3329">
        <v>0.40125769197307698</v>
      </c>
      <c r="G3329">
        <v>0.948533670162234</v>
      </c>
      <c r="H3329">
        <v>11.3004354136429</v>
      </c>
      <c r="I3329">
        <v>2.8695420660276798</v>
      </c>
    </row>
    <row r="3330" spans="1:9" x14ac:dyDescent="0.25">
      <c r="A3330">
        <v>3328</v>
      </c>
      <c r="B3330">
        <v>61.889885624579499</v>
      </c>
      <c r="C3330">
        <v>146.48048205396901</v>
      </c>
      <c r="D3330">
        <v>12.840552123591801</v>
      </c>
      <c r="E3330">
        <v>4.9790442678884697</v>
      </c>
      <c r="F3330">
        <v>0.39247447031837401</v>
      </c>
      <c r="G3330">
        <v>0.91137175946946403</v>
      </c>
      <c r="H3330">
        <v>9.59820700896495</v>
      </c>
      <c r="I3330">
        <v>3.4189636163175301</v>
      </c>
    </row>
    <row r="3331" spans="1:9" x14ac:dyDescent="0.25">
      <c r="A3331">
        <v>3329</v>
      </c>
      <c r="B3331">
        <v>57.982519863791097</v>
      </c>
      <c r="C3331">
        <v>173.39021195522699</v>
      </c>
      <c r="D3331">
        <v>9.9576589888343801</v>
      </c>
      <c r="E3331">
        <v>4.6668771411790599</v>
      </c>
      <c r="F3331">
        <v>0.35420282892935701</v>
      </c>
      <c r="G3331">
        <v>0.94050814543161299</v>
      </c>
      <c r="H3331">
        <v>11.850174216027799</v>
      </c>
      <c r="I3331">
        <v>3.2069602710193998</v>
      </c>
    </row>
    <row r="3332" spans="1:9" x14ac:dyDescent="0.25">
      <c r="A3332">
        <v>3330</v>
      </c>
      <c r="B3332">
        <v>30.8366800535475</v>
      </c>
      <c r="C3332">
        <v>147.104890498929</v>
      </c>
      <c r="D3332">
        <v>8.5451063182387408</v>
      </c>
      <c r="E3332">
        <v>10.841675941591699</v>
      </c>
      <c r="F3332">
        <v>0.30220752393945199</v>
      </c>
      <c r="G3332">
        <v>0.90618501838203902</v>
      </c>
      <c r="H3332">
        <v>7.4313280363223599</v>
      </c>
      <c r="I3332">
        <v>5.0130063173541402</v>
      </c>
    </row>
    <row r="3333" spans="1:9" x14ac:dyDescent="0.25">
      <c r="A3333">
        <v>3331</v>
      </c>
      <c r="B3333">
        <v>36.372203996421099</v>
      </c>
      <c r="C3333">
        <v>187.215101969057</v>
      </c>
      <c r="D3333">
        <v>12.1292557741395</v>
      </c>
      <c r="E3333">
        <v>4.1959796481399998</v>
      </c>
      <c r="F3333">
        <v>0.23038079100579301</v>
      </c>
      <c r="G3333">
        <v>0.94905411821638197</v>
      </c>
      <c r="H3333">
        <v>17.2894461859979</v>
      </c>
      <c r="I3333">
        <v>2.75382989963021</v>
      </c>
    </row>
    <row r="3334" spans="1:9" x14ac:dyDescent="0.25">
      <c r="A3334">
        <v>3332</v>
      </c>
      <c r="B3334">
        <v>31.957369464639701</v>
      </c>
      <c r="C3334">
        <v>178.06125717336101</v>
      </c>
      <c r="D3334">
        <v>14.166061449104999</v>
      </c>
      <c r="E3334">
        <v>5.3291610679511097</v>
      </c>
      <c r="F3334">
        <v>0.208341061405032</v>
      </c>
      <c r="G3334">
        <v>0.93541569050918505</v>
      </c>
      <c r="H3334">
        <v>17.359600443951098</v>
      </c>
      <c r="I3334">
        <v>3.5425764192139702</v>
      </c>
    </row>
    <row r="3335" spans="1:9" x14ac:dyDescent="0.25">
      <c r="A3335">
        <v>3333</v>
      </c>
      <c r="B3335">
        <v>148.76518134714999</v>
      </c>
      <c r="C3335">
        <v>182.541576990804</v>
      </c>
      <c r="D3335">
        <v>26.8413143407147</v>
      </c>
      <c r="E3335">
        <v>3.9940504297939698</v>
      </c>
      <c r="F3335">
        <v>0.80460041514497604</v>
      </c>
      <c r="G3335">
        <v>0.95826552670958698</v>
      </c>
      <c r="H3335">
        <v>9.0158311345646407</v>
      </c>
      <c r="I3335">
        <v>2.70938215102974</v>
      </c>
    </row>
    <row r="3336" spans="1:9" x14ac:dyDescent="0.25">
      <c r="A3336">
        <v>3334</v>
      </c>
      <c r="B3336">
        <v>96.939983779399796</v>
      </c>
      <c r="C3336">
        <v>174.80903727154899</v>
      </c>
      <c r="D3336">
        <v>15.1078458532568</v>
      </c>
      <c r="E3336">
        <v>9.6532007346560391</v>
      </c>
      <c r="F3336">
        <v>0.54476719119074402</v>
      </c>
      <c r="G3336">
        <v>0.93696351659224097</v>
      </c>
      <c r="H3336">
        <v>7.4039473684210497</v>
      </c>
      <c r="I3336">
        <v>4.1154646324549198</v>
      </c>
    </row>
    <row r="3337" spans="1:9" x14ac:dyDescent="0.25">
      <c r="A3337">
        <v>3335</v>
      </c>
      <c r="B3337">
        <v>90.675200000000004</v>
      </c>
      <c r="C3337">
        <v>167.930327111439</v>
      </c>
      <c r="D3337">
        <v>25.298655530021001</v>
      </c>
      <c r="E3337">
        <v>6.6499275465406402</v>
      </c>
      <c r="F3337">
        <v>0.53115786316496405</v>
      </c>
      <c r="G3337">
        <v>0.92721585378448002</v>
      </c>
      <c r="H3337">
        <v>13.987029831387799</v>
      </c>
      <c r="I3337">
        <v>4.6189562547966201</v>
      </c>
    </row>
    <row r="3338" spans="1:9" x14ac:dyDescent="0.25">
      <c r="A3338">
        <v>3336</v>
      </c>
      <c r="B3338">
        <v>86.399373040752295</v>
      </c>
      <c r="C3338">
        <v>136.246852278772</v>
      </c>
      <c r="D3338">
        <v>15.5059620321053</v>
      </c>
      <c r="E3338">
        <v>2.1105457947375501</v>
      </c>
      <c r="F3338">
        <v>0.45281461487153402</v>
      </c>
      <c r="G3338">
        <v>0.95797638457788603</v>
      </c>
      <c r="H3338">
        <v>8.4072769953051605</v>
      </c>
      <c r="I3338">
        <v>2.3188073394495401</v>
      </c>
    </row>
    <row r="3339" spans="1:9" x14ac:dyDescent="0.25">
      <c r="A3339">
        <v>3337</v>
      </c>
      <c r="B3339">
        <v>70.044933374651293</v>
      </c>
      <c r="C3339">
        <v>143.10702341137099</v>
      </c>
      <c r="D3339">
        <v>14.543082025070801</v>
      </c>
      <c r="E3339">
        <v>4.1312753973152496</v>
      </c>
      <c r="F3339">
        <v>0.45321659719798602</v>
      </c>
      <c r="G3339">
        <v>0.95946097137430797</v>
      </c>
      <c r="H3339">
        <v>6.6659979939819403</v>
      </c>
      <c r="I3339">
        <v>2.8180650684931501</v>
      </c>
    </row>
    <row r="3340" spans="1:9" x14ac:dyDescent="0.25">
      <c r="A3340">
        <v>3338</v>
      </c>
      <c r="B3340">
        <v>76.030023094688204</v>
      </c>
      <c r="C3340">
        <v>162.44776521270799</v>
      </c>
      <c r="D3340">
        <v>13.3866740632588</v>
      </c>
      <c r="E3340">
        <v>7.06522741763595</v>
      </c>
      <c r="F3340">
        <v>0.45318503131735099</v>
      </c>
      <c r="G3340">
        <v>0.94378607294486205</v>
      </c>
      <c r="H3340">
        <v>6.3797554347826004</v>
      </c>
      <c r="I3340">
        <v>3.1746647847565201</v>
      </c>
    </row>
    <row r="3341" spans="1:9" x14ac:dyDescent="0.25">
      <c r="A3341">
        <v>3339</v>
      </c>
      <c r="B3341">
        <v>67.714825581395303</v>
      </c>
      <c r="C3341">
        <v>188.468018344195</v>
      </c>
      <c r="D3341">
        <v>14.693192181456199</v>
      </c>
      <c r="E3341">
        <v>7.2208727924963796</v>
      </c>
      <c r="F3341">
        <v>0.363802973478558</v>
      </c>
      <c r="G3341">
        <v>0.92211946091386399</v>
      </c>
      <c r="H3341">
        <v>16.380664652567901</v>
      </c>
      <c r="I3341">
        <v>4.9407582938388597</v>
      </c>
    </row>
    <row r="3342" spans="1:9" x14ac:dyDescent="0.25">
      <c r="A3342">
        <v>3340</v>
      </c>
      <c r="B3342">
        <v>64.460737179487097</v>
      </c>
      <c r="C3342">
        <v>168.06200145032599</v>
      </c>
      <c r="D3342">
        <v>13.352772571792</v>
      </c>
      <c r="E3342">
        <v>7.9450249813979603</v>
      </c>
      <c r="F3342">
        <v>0.398397165702432</v>
      </c>
      <c r="G3342">
        <v>0.89459462137234702</v>
      </c>
      <c r="H3342">
        <v>10.5159235668789</v>
      </c>
      <c r="I3342">
        <v>4.5135135135135096</v>
      </c>
    </row>
    <row r="3343" spans="1:9" x14ac:dyDescent="0.25">
      <c r="A3343">
        <v>3341</v>
      </c>
      <c r="B3343">
        <v>68.807387862796801</v>
      </c>
      <c r="C3343">
        <v>179.92049469964601</v>
      </c>
      <c r="D3343">
        <v>18.620904877416201</v>
      </c>
      <c r="E3343">
        <v>4.1713707333824104</v>
      </c>
      <c r="F3343">
        <v>0.41082771631861897</v>
      </c>
      <c r="G3343">
        <v>0.94670823080728905</v>
      </c>
      <c r="H3343">
        <v>17.938101788170499</v>
      </c>
      <c r="I3343">
        <v>3.0483641536273098</v>
      </c>
    </row>
    <row r="3344" spans="1:9" x14ac:dyDescent="0.25">
      <c r="A3344">
        <v>3342</v>
      </c>
      <c r="B3344">
        <v>53.678217821782098</v>
      </c>
      <c r="C3344">
        <v>203.83590425531901</v>
      </c>
      <c r="D3344">
        <v>16.750766412367401</v>
      </c>
      <c r="E3344">
        <v>5.3480199389520502</v>
      </c>
      <c r="F3344">
        <v>0.35180370799300997</v>
      </c>
      <c r="G3344">
        <v>0.92541753289126505</v>
      </c>
      <c r="H3344">
        <v>14.735294117646999</v>
      </c>
      <c r="I3344">
        <v>4.95000954016409</v>
      </c>
    </row>
    <row r="3345" spans="1:9" x14ac:dyDescent="0.25">
      <c r="A3345">
        <v>3343</v>
      </c>
      <c r="B3345">
        <v>84.744329896907203</v>
      </c>
      <c r="C3345">
        <v>189.03448275861999</v>
      </c>
      <c r="D3345">
        <v>15.9158545674688</v>
      </c>
      <c r="E3345">
        <v>3.0802743280790899</v>
      </c>
      <c r="F3345">
        <v>0.43590750124856298</v>
      </c>
      <c r="G3345">
        <v>0.95856986422618695</v>
      </c>
      <c r="H3345">
        <v>12.911111111111101</v>
      </c>
      <c r="I3345">
        <v>2.4916286149162801</v>
      </c>
    </row>
    <row r="3346" spans="1:9" x14ac:dyDescent="0.25">
      <c r="A3346">
        <v>3344</v>
      </c>
      <c r="B3346">
        <v>68.048232573505103</v>
      </c>
      <c r="C3346">
        <v>164.44243940990501</v>
      </c>
      <c r="D3346">
        <v>17.949530593068001</v>
      </c>
      <c r="E3346">
        <v>9.5717360182642004</v>
      </c>
      <c r="F3346">
        <v>0.43302577319227797</v>
      </c>
      <c r="G3346">
        <v>0.91833264120816605</v>
      </c>
      <c r="H3346">
        <v>9.3133669609079401</v>
      </c>
      <c r="I3346">
        <v>4.01967334818114</v>
      </c>
    </row>
    <row r="3347" spans="1:9" x14ac:dyDescent="0.25">
      <c r="A3347">
        <v>3345</v>
      </c>
      <c r="B3347">
        <v>51.589778628040399</v>
      </c>
      <c r="C3347">
        <v>140.24813768301999</v>
      </c>
      <c r="D3347">
        <v>13.946244920968899</v>
      </c>
      <c r="E3347">
        <v>4.6529242784149396</v>
      </c>
      <c r="F3347">
        <v>0.33275462395436201</v>
      </c>
      <c r="G3347">
        <v>0.94234753539236005</v>
      </c>
      <c r="H3347">
        <v>10.423440453686201</v>
      </c>
      <c r="I3347">
        <v>3.5243714725500199</v>
      </c>
    </row>
    <row r="3348" spans="1:9" x14ac:dyDescent="0.25">
      <c r="A3348">
        <v>3346</v>
      </c>
      <c r="B3348">
        <v>98.224195004513902</v>
      </c>
      <c r="C3348">
        <v>172.25525168450201</v>
      </c>
      <c r="D3348">
        <v>20.224261587569799</v>
      </c>
      <c r="E3348">
        <v>8.1791431122826701</v>
      </c>
      <c r="F3348">
        <v>0.56747702456538796</v>
      </c>
      <c r="G3348">
        <v>0.89890259508440196</v>
      </c>
      <c r="H3348">
        <v>9.10383064516129</v>
      </c>
      <c r="I3348">
        <v>4.6472708547888697</v>
      </c>
    </row>
    <row r="3349" spans="1:9" x14ac:dyDescent="0.25">
      <c r="A3349">
        <v>3347</v>
      </c>
      <c r="B3349">
        <v>53.174954792043401</v>
      </c>
      <c r="C3349">
        <v>201.476378550812</v>
      </c>
      <c r="D3349">
        <v>12.8045414019138</v>
      </c>
      <c r="E3349">
        <v>6.2892223862256103</v>
      </c>
      <c r="F3349">
        <v>0.41119495108437099</v>
      </c>
      <c r="G3349">
        <v>0.92676424828586901</v>
      </c>
      <c r="H3349">
        <v>12.8031591737545</v>
      </c>
      <c r="I3349">
        <v>3.02541966426858</v>
      </c>
    </row>
    <row r="3350" spans="1:9" x14ac:dyDescent="0.25">
      <c r="A3350">
        <v>3348</v>
      </c>
      <c r="B3350">
        <v>41.535465566159402</v>
      </c>
      <c r="C3350">
        <v>166.700542495479</v>
      </c>
      <c r="D3350">
        <v>11.2829847571847</v>
      </c>
      <c r="E3350">
        <v>3.8895874593367901</v>
      </c>
      <c r="F3350">
        <v>0.26086754679929802</v>
      </c>
      <c r="G3350">
        <v>0.950903988407658</v>
      </c>
      <c r="H3350">
        <v>11.916291629162901</v>
      </c>
      <c r="I3350">
        <v>2.7735013623978202</v>
      </c>
    </row>
    <row r="3351" spans="1:9" x14ac:dyDescent="0.25">
      <c r="A3351">
        <v>3349</v>
      </c>
      <c r="B3351">
        <v>43.728494623655898</v>
      </c>
      <c r="C3351">
        <v>138.17096804248499</v>
      </c>
      <c r="D3351">
        <v>14.2495357363523</v>
      </c>
      <c r="E3351">
        <v>9.5303546573029099</v>
      </c>
      <c r="F3351">
        <v>0.25383270337131802</v>
      </c>
      <c r="G3351">
        <v>0.82079173591448895</v>
      </c>
      <c r="H3351">
        <v>16.978335233751402</v>
      </c>
      <c r="I3351">
        <v>6.7491117791746298</v>
      </c>
    </row>
    <row r="3352" spans="1:9" x14ac:dyDescent="0.25">
      <c r="A3352">
        <v>3350</v>
      </c>
      <c r="B3352">
        <v>45.105498228861798</v>
      </c>
      <c r="C3352">
        <v>147.002877697841</v>
      </c>
      <c r="D3352">
        <v>13.9482704384163</v>
      </c>
      <c r="E3352">
        <v>6.8244394153339298</v>
      </c>
      <c r="F3352">
        <v>0.27809888862146998</v>
      </c>
      <c r="G3352">
        <v>0.92200549009177402</v>
      </c>
      <c r="H3352">
        <v>8.5157232704402492</v>
      </c>
      <c r="I3352">
        <v>3.9366485013623902</v>
      </c>
    </row>
    <row r="3353" spans="1:9" x14ac:dyDescent="0.25">
      <c r="A3353">
        <v>3351</v>
      </c>
      <c r="B3353">
        <v>104.078004216444</v>
      </c>
      <c r="C3353">
        <v>165.47688433171399</v>
      </c>
      <c r="D3353">
        <v>15.6126545951693</v>
      </c>
      <c r="E3353">
        <v>10.4527029879713</v>
      </c>
      <c r="F3353">
        <v>0.61327004209604397</v>
      </c>
      <c r="G3353">
        <v>0.91918243608292405</v>
      </c>
      <c r="H3353">
        <v>7.2791932059447904</v>
      </c>
      <c r="I3353">
        <v>4.2457372116348999</v>
      </c>
    </row>
    <row r="3354" spans="1:9" x14ac:dyDescent="0.25">
      <c r="A3354">
        <v>3352</v>
      </c>
      <c r="B3354">
        <v>78.762208067940506</v>
      </c>
      <c r="C3354">
        <v>175.327472527472</v>
      </c>
      <c r="D3354">
        <v>19.467642449855902</v>
      </c>
      <c r="E3354">
        <v>7.6912482216014899</v>
      </c>
      <c r="F3354">
        <v>0.45789046964140601</v>
      </c>
      <c r="G3354">
        <v>0.93862955595473097</v>
      </c>
      <c r="H3354">
        <v>11.2030075187969</v>
      </c>
      <c r="I3354">
        <v>4.2548169556840003</v>
      </c>
    </row>
    <row r="3355" spans="1:9" x14ac:dyDescent="0.25">
      <c r="A3355">
        <v>3353</v>
      </c>
      <c r="B3355">
        <v>59.524742930591202</v>
      </c>
      <c r="C3355">
        <v>143.72629587589799</v>
      </c>
      <c r="D3355">
        <v>10.5287446976459</v>
      </c>
      <c r="E3355">
        <v>5.3667535861747897</v>
      </c>
      <c r="F3355">
        <v>0.375562269306779</v>
      </c>
      <c r="G3355">
        <v>0.91489353319998101</v>
      </c>
      <c r="H3355">
        <v>8.0483660130718899</v>
      </c>
      <c r="I3355">
        <v>3.5293527345709901</v>
      </c>
    </row>
    <row r="3356" spans="1:9" x14ac:dyDescent="0.25">
      <c r="A3356">
        <v>3354</v>
      </c>
      <c r="B3356">
        <v>72.868895567242603</v>
      </c>
      <c r="C3356">
        <v>184.403630363036</v>
      </c>
      <c r="D3356">
        <v>12.9468549675617</v>
      </c>
      <c r="E3356">
        <v>6.8443891902872496</v>
      </c>
      <c r="F3356">
        <v>0.49152829444567497</v>
      </c>
      <c r="G3356">
        <v>0.94050659240810497</v>
      </c>
      <c r="H3356">
        <v>14.557945041816</v>
      </c>
      <c r="I3356">
        <v>3.3729613733905501</v>
      </c>
    </row>
    <row r="3357" spans="1:9" x14ac:dyDescent="0.25">
      <c r="A3357">
        <v>3355</v>
      </c>
      <c r="B3357">
        <v>68.967741935483801</v>
      </c>
      <c r="C3357">
        <v>177.315277412569</v>
      </c>
      <c r="D3357">
        <v>14.136174362193399</v>
      </c>
      <c r="E3357">
        <v>7.2392163653689199</v>
      </c>
      <c r="F3357">
        <v>0.38627603274490502</v>
      </c>
      <c r="G3357">
        <v>0.91222951165893695</v>
      </c>
      <c r="H3357">
        <v>14.143072289156599</v>
      </c>
      <c r="I3357">
        <v>3.6514395393474</v>
      </c>
    </row>
    <row r="3358" spans="1:9" x14ac:dyDescent="0.25">
      <c r="A3358">
        <v>3356</v>
      </c>
      <c r="B3358">
        <v>77.2971368715083</v>
      </c>
      <c r="C3358">
        <v>206.587744742567</v>
      </c>
      <c r="D3358">
        <v>11.3071351213142</v>
      </c>
      <c r="E3358">
        <v>4.3099319406410803</v>
      </c>
      <c r="F3358">
        <v>0.39398570290424001</v>
      </c>
      <c r="G3358">
        <v>0.95923801135754505</v>
      </c>
      <c r="H3358">
        <v>13.700934579439201</v>
      </c>
      <c r="I3358">
        <v>2.5942507068802998</v>
      </c>
    </row>
    <row r="3359" spans="1:9" x14ac:dyDescent="0.25">
      <c r="A3359">
        <v>3357</v>
      </c>
      <c r="B3359">
        <v>72.197891321978901</v>
      </c>
      <c r="C3359">
        <v>153.38442140655599</v>
      </c>
      <c r="D3359">
        <v>11.447319817122599</v>
      </c>
      <c r="E3359">
        <v>10.6820968711241</v>
      </c>
      <c r="F3359">
        <v>0.38746879703286702</v>
      </c>
      <c r="G3359">
        <v>0.914330985348074</v>
      </c>
      <c r="H3359">
        <v>16.1016311166875</v>
      </c>
      <c r="I3359">
        <v>5.2879830598200099</v>
      </c>
    </row>
    <row r="3360" spans="1:9" x14ac:dyDescent="0.25">
      <c r="A3360">
        <v>3358</v>
      </c>
      <c r="B3360">
        <v>56.6666666666666</v>
      </c>
      <c r="C3360">
        <v>127.33395522388</v>
      </c>
      <c r="D3360">
        <v>22.672029612638401</v>
      </c>
      <c r="E3360">
        <v>7.8736110580815399</v>
      </c>
      <c r="F3360">
        <v>0.31161598046394001</v>
      </c>
      <c r="G3360">
        <v>0.90093855950856205</v>
      </c>
      <c r="H3360">
        <v>18.854314002828801</v>
      </c>
      <c r="I3360">
        <v>4.4246625319226496</v>
      </c>
    </row>
    <row r="3361" spans="1:9" x14ac:dyDescent="0.25">
      <c r="A3361">
        <v>3359</v>
      </c>
      <c r="B3361">
        <v>80.043086816720205</v>
      </c>
      <c r="C3361">
        <v>154.74964527825901</v>
      </c>
      <c r="D3361">
        <v>14.0727122596514</v>
      </c>
      <c r="E3361">
        <v>5.0316425315211699</v>
      </c>
      <c r="F3361">
        <v>0.48393584730876099</v>
      </c>
      <c r="G3361">
        <v>0.93754351360708599</v>
      </c>
      <c r="H3361">
        <v>12.993610223642101</v>
      </c>
      <c r="I3361">
        <v>3.49153140437544</v>
      </c>
    </row>
    <row r="3362" spans="1:9" x14ac:dyDescent="0.25">
      <c r="A3362">
        <v>3360</v>
      </c>
      <c r="B3362">
        <v>61.504460303300597</v>
      </c>
      <c r="C3362">
        <v>157.89248181083201</v>
      </c>
      <c r="D3362">
        <v>15.494847570967901</v>
      </c>
      <c r="E3362">
        <v>9.2610221896638407</v>
      </c>
      <c r="F3362">
        <v>0.33444164440956597</v>
      </c>
      <c r="G3362">
        <v>0.87924898680262198</v>
      </c>
      <c r="H3362">
        <v>18.498648648648601</v>
      </c>
      <c r="I3362">
        <v>5.9492170969106999</v>
      </c>
    </row>
    <row r="3363" spans="1:9" x14ac:dyDescent="0.25">
      <c r="A3363">
        <v>3361</v>
      </c>
      <c r="B3363">
        <v>51.732939147573198</v>
      </c>
      <c r="C3363">
        <v>193.53626869884201</v>
      </c>
      <c r="D3363">
        <v>9.6358494686765006</v>
      </c>
      <c r="E3363">
        <v>5.6422434317675796</v>
      </c>
      <c r="F3363">
        <v>0.32319159133828501</v>
      </c>
      <c r="G3363">
        <v>0.92584682644332605</v>
      </c>
      <c r="H3363">
        <v>14.2661752661752</v>
      </c>
      <c r="I3363">
        <v>3.68627961468367</v>
      </c>
    </row>
    <row r="3364" spans="1:9" x14ac:dyDescent="0.25">
      <c r="A3364">
        <v>3362</v>
      </c>
      <c r="B3364">
        <v>50.408662900188297</v>
      </c>
      <c r="C3364">
        <v>106.08240601503699</v>
      </c>
      <c r="D3364">
        <v>13.592309789220399</v>
      </c>
      <c r="E3364">
        <v>8.3086949791290596</v>
      </c>
      <c r="F3364">
        <v>0.29192889505942099</v>
      </c>
      <c r="G3364">
        <v>0.89401743404372502</v>
      </c>
      <c r="H3364">
        <v>17.186522262334499</v>
      </c>
      <c r="I3364">
        <v>3.0692124105011902</v>
      </c>
    </row>
    <row r="3365" spans="1:9" x14ac:dyDescent="0.25">
      <c r="A3365">
        <v>3363</v>
      </c>
      <c r="B3365">
        <v>51.435707096124801</v>
      </c>
      <c r="C3365">
        <v>176.256131329113</v>
      </c>
      <c r="D3365">
        <v>12.678192138634801</v>
      </c>
      <c r="E3365">
        <v>4.5579798123833797</v>
      </c>
      <c r="F3365">
        <v>0.32237582196509201</v>
      </c>
      <c r="G3365">
        <v>0.94812910362584202</v>
      </c>
      <c r="H3365">
        <v>7.5696266397578196</v>
      </c>
      <c r="I3365">
        <v>2.69730941704035</v>
      </c>
    </row>
    <row r="3366" spans="1:9" x14ac:dyDescent="0.25">
      <c r="A3366">
        <v>3364</v>
      </c>
      <c r="B3366">
        <v>115.749469214437</v>
      </c>
      <c r="C3366">
        <v>186.41952814762899</v>
      </c>
      <c r="D3366">
        <v>12.072537078963</v>
      </c>
      <c r="E3366">
        <v>7.5517451500448498</v>
      </c>
      <c r="F3366">
        <v>0.75929394596422695</v>
      </c>
      <c r="G3366">
        <v>0.89756635787150296</v>
      </c>
      <c r="H3366">
        <v>8.1993243243243192</v>
      </c>
      <c r="I3366">
        <v>5.9004807692307599</v>
      </c>
    </row>
    <row r="3367" spans="1:9" x14ac:dyDescent="0.25">
      <c r="A3367">
        <v>3365</v>
      </c>
      <c r="B3367">
        <v>42.525716258198102</v>
      </c>
      <c r="C3367">
        <v>178.83612740989099</v>
      </c>
      <c r="D3367">
        <v>6.9622071193939199</v>
      </c>
      <c r="E3367">
        <v>4.1520550302214696</v>
      </c>
      <c r="F3367">
        <v>0.29867906336555</v>
      </c>
      <c r="G3367">
        <v>0.95795504055417402</v>
      </c>
      <c r="H3367">
        <v>8.7111553784860494</v>
      </c>
      <c r="I3367">
        <v>2.6529629629629601</v>
      </c>
    </row>
    <row r="3368" spans="1:9" x14ac:dyDescent="0.25">
      <c r="A3368">
        <v>3366</v>
      </c>
      <c r="B3368">
        <v>58.051997649823697</v>
      </c>
      <c r="C3368">
        <v>145.655009056708</v>
      </c>
      <c r="D3368">
        <v>13.0315737476626</v>
      </c>
      <c r="E3368">
        <v>5.2049777680765601</v>
      </c>
      <c r="F3368">
        <v>0.338560798886332</v>
      </c>
      <c r="G3368">
        <v>0.91493644433620003</v>
      </c>
      <c r="H3368">
        <v>14.9689378757515</v>
      </c>
      <c r="I3368">
        <v>3.3131776480400301</v>
      </c>
    </row>
    <row r="3369" spans="1:9" x14ac:dyDescent="0.25">
      <c r="A3369">
        <v>3367</v>
      </c>
      <c r="B3369">
        <v>86.077963176064401</v>
      </c>
      <c r="C3369">
        <v>206.48910751932499</v>
      </c>
      <c r="D3369">
        <v>15.6713391980715</v>
      </c>
      <c r="E3369">
        <v>5.1905084713861704</v>
      </c>
      <c r="F3369">
        <v>0.45019730928749102</v>
      </c>
      <c r="G3369">
        <v>0.95389759034271104</v>
      </c>
      <c r="H3369">
        <v>9.5058823529411693</v>
      </c>
      <c r="I3369">
        <v>3.5109769484083402</v>
      </c>
    </row>
    <row r="3370" spans="1:9" x14ac:dyDescent="0.25">
      <c r="A3370">
        <v>3368</v>
      </c>
      <c r="B3370">
        <v>77.7716034848128</v>
      </c>
      <c r="C3370">
        <v>188.24012081550401</v>
      </c>
      <c r="D3370">
        <v>16.237961836707701</v>
      </c>
      <c r="E3370">
        <v>8.8270704141950702</v>
      </c>
      <c r="F3370">
        <v>0.42776797653051202</v>
      </c>
      <c r="G3370">
        <v>0.90505352606364498</v>
      </c>
      <c r="H3370">
        <v>12.3262773722627</v>
      </c>
      <c r="I3370">
        <v>5.0135467980295498</v>
      </c>
    </row>
    <row r="3371" spans="1:9" x14ac:dyDescent="0.25">
      <c r="A3371">
        <v>3369</v>
      </c>
      <c r="B3371">
        <v>54.840392331698602</v>
      </c>
      <c r="C3371">
        <v>137.79103671706201</v>
      </c>
      <c r="D3371">
        <v>12.1069108176846</v>
      </c>
      <c r="E3371">
        <v>3.7696663012009299</v>
      </c>
      <c r="F3371">
        <v>0.388278531907431</v>
      </c>
      <c r="G3371">
        <v>0.93884739406957796</v>
      </c>
      <c r="H3371">
        <v>7.3482352941176403</v>
      </c>
      <c r="I3371">
        <v>3.0511300481659802</v>
      </c>
    </row>
    <row r="3372" spans="1:9" x14ac:dyDescent="0.25">
      <c r="A3372">
        <v>3370</v>
      </c>
      <c r="B3372">
        <v>52.432000000000002</v>
      </c>
      <c r="C3372">
        <v>208.61014851485101</v>
      </c>
      <c r="D3372">
        <v>11.2242375836104</v>
      </c>
      <c r="E3372">
        <v>8.1164709066159606</v>
      </c>
      <c r="F3372">
        <v>0.34377914204104698</v>
      </c>
      <c r="G3372">
        <v>0.96013213699657196</v>
      </c>
      <c r="H3372">
        <v>13.441994247363301</v>
      </c>
      <c r="I3372">
        <v>2.5923076923076902</v>
      </c>
    </row>
    <row r="3373" spans="1:9" x14ac:dyDescent="0.25">
      <c r="A3373">
        <v>3371</v>
      </c>
      <c r="B3373">
        <v>47.341166712745299</v>
      </c>
      <c r="C3373">
        <v>148.57332476985599</v>
      </c>
      <c r="D3373">
        <v>10.6822428585966</v>
      </c>
      <c r="E3373">
        <v>12.151831835977699</v>
      </c>
      <c r="F3373">
        <v>0.318917329066847</v>
      </c>
      <c r="G3373">
        <v>0.84111558019669896</v>
      </c>
      <c r="H3373">
        <v>12.9435084241823</v>
      </c>
      <c r="I3373">
        <v>7.6638749302065801</v>
      </c>
    </row>
    <row r="3374" spans="1:9" x14ac:dyDescent="0.25">
      <c r="A3374">
        <v>3372</v>
      </c>
      <c r="B3374">
        <v>65.308906124632202</v>
      </c>
      <c r="C3374">
        <v>172.719116022099</v>
      </c>
      <c r="D3374">
        <v>15.4932127028965</v>
      </c>
      <c r="E3374">
        <v>8.0387733934737593</v>
      </c>
      <c r="F3374">
        <v>0.41771848699164998</v>
      </c>
      <c r="G3374">
        <v>0.92308042776197097</v>
      </c>
      <c r="H3374">
        <v>6.9439775910364103</v>
      </c>
      <c r="I3374">
        <v>2.6710858585858501</v>
      </c>
    </row>
    <row r="3375" spans="1:9" x14ac:dyDescent="0.25">
      <c r="A3375">
        <v>3373</v>
      </c>
      <c r="B3375">
        <v>58.6227208976157</v>
      </c>
      <c r="C3375">
        <v>166.09587297096499</v>
      </c>
      <c r="D3375">
        <v>12.519158497403501</v>
      </c>
      <c r="E3375">
        <v>4.8374251541932303</v>
      </c>
      <c r="F3375">
        <v>0.331647760991373</v>
      </c>
      <c r="G3375">
        <v>0.95982397656442597</v>
      </c>
      <c r="H3375">
        <v>16.465311004784599</v>
      </c>
      <c r="I3375">
        <v>2.9424273858921102</v>
      </c>
    </row>
    <row r="3376" spans="1:9" x14ac:dyDescent="0.25">
      <c r="A3376">
        <v>3374</v>
      </c>
      <c r="B3376">
        <v>109.32405566600301</v>
      </c>
      <c r="C3376">
        <v>168.04964385926999</v>
      </c>
      <c r="D3376">
        <v>12.1188212934383</v>
      </c>
      <c r="E3376">
        <v>13.220380288699999</v>
      </c>
      <c r="F3376">
        <v>0.62850063174214599</v>
      </c>
      <c r="G3376">
        <v>0.89384666820719205</v>
      </c>
      <c r="H3376">
        <v>5.5080275229357802</v>
      </c>
      <c r="I3376">
        <v>5.9382772915707003</v>
      </c>
    </row>
    <row r="3377" spans="1:9" x14ac:dyDescent="0.25">
      <c r="A3377">
        <v>3375</v>
      </c>
      <c r="B3377">
        <v>57.906922629435698</v>
      </c>
      <c r="C3377">
        <v>154.839996210685</v>
      </c>
      <c r="D3377">
        <v>12.929983455016799</v>
      </c>
      <c r="E3377">
        <v>6.9778702977062599</v>
      </c>
      <c r="F3377">
        <v>0.33822963068107098</v>
      </c>
      <c r="G3377">
        <v>0.925639457158562</v>
      </c>
      <c r="H3377">
        <v>14.4097222222222</v>
      </c>
      <c r="I3377">
        <v>3.6313222079589198</v>
      </c>
    </row>
    <row r="3378" spans="1:9" x14ac:dyDescent="0.25">
      <c r="A3378">
        <v>3376</v>
      </c>
      <c r="B3378">
        <v>54.492888785264597</v>
      </c>
      <c r="C3378">
        <v>195.65299736495299</v>
      </c>
      <c r="D3378">
        <v>18.271979760583399</v>
      </c>
      <c r="E3378">
        <v>4.8428169892426602</v>
      </c>
      <c r="F3378">
        <v>0.31456791462731498</v>
      </c>
      <c r="G3378">
        <v>0.94056832829690995</v>
      </c>
      <c r="H3378">
        <v>13.8835182250396</v>
      </c>
      <c r="I3378">
        <v>2.72211808809746</v>
      </c>
    </row>
    <row r="3379" spans="1:9" x14ac:dyDescent="0.25">
      <c r="A3379">
        <v>3377</v>
      </c>
      <c r="B3379">
        <v>82.381775564019904</v>
      </c>
      <c r="C3379">
        <v>172.77686170212701</v>
      </c>
      <c r="D3379">
        <v>18.003739775255799</v>
      </c>
      <c r="E3379">
        <v>4.0489290338679904</v>
      </c>
      <c r="F3379">
        <v>0.46969964509478701</v>
      </c>
      <c r="G3379">
        <v>0.95336457381105999</v>
      </c>
      <c r="H3379">
        <v>14.1391147244805</v>
      </c>
      <c r="I3379">
        <v>2.78303828736105</v>
      </c>
    </row>
    <row r="3380" spans="1:9" x14ac:dyDescent="0.25">
      <c r="A3380">
        <v>3378</v>
      </c>
      <c r="B3380">
        <v>106.64261555806</v>
      </c>
      <c r="C3380">
        <v>172.415720263</v>
      </c>
      <c r="D3380">
        <v>16.5947013837452</v>
      </c>
      <c r="E3380">
        <v>17.275489523852901</v>
      </c>
      <c r="F3380">
        <v>0.50376757049217302</v>
      </c>
      <c r="G3380">
        <v>0.86197890222793905</v>
      </c>
      <c r="H3380">
        <v>12.618827160493799</v>
      </c>
      <c r="I3380">
        <v>6.9022511848341201</v>
      </c>
    </row>
    <row r="3381" spans="1:9" x14ac:dyDescent="0.25">
      <c r="A3381">
        <v>3379</v>
      </c>
      <c r="B3381">
        <v>52.613744526936898</v>
      </c>
      <c r="C3381">
        <v>172.324008810572</v>
      </c>
      <c r="D3381">
        <v>10.1141146231282</v>
      </c>
      <c r="E3381">
        <v>10.6745444562257</v>
      </c>
      <c r="F3381">
        <v>0.32160575755401499</v>
      </c>
      <c r="G3381">
        <v>0.91020981698288494</v>
      </c>
      <c r="H3381">
        <v>9.9856711915535392</v>
      </c>
      <c r="I3381">
        <v>3.7791095890410902</v>
      </c>
    </row>
    <row r="3382" spans="1:9" x14ac:dyDescent="0.25">
      <c r="A3382">
        <v>3380</v>
      </c>
      <c r="B3382">
        <v>63.584107327141297</v>
      </c>
      <c r="C3382">
        <v>164.87989515880301</v>
      </c>
      <c r="D3382">
        <v>14.6090220245139</v>
      </c>
      <c r="E3382">
        <v>9.4316065288902102</v>
      </c>
      <c r="F3382">
        <v>0.360192652371088</v>
      </c>
      <c r="G3382">
        <v>0.90335373911894101</v>
      </c>
      <c r="H3382">
        <v>13.587020648967499</v>
      </c>
      <c r="I3382">
        <v>4.2539682539682504</v>
      </c>
    </row>
    <row r="3383" spans="1:9" x14ac:dyDescent="0.25">
      <c r="A3383">
        <v>3381</v>
      </c>
      <c r="B3383">
        <v>46.200755786490298</v>
      </c>
      <c r="C3383">
        <v>176.332667554371</v>
      </c>
      <c r="D3383">
        <v>14.436767453510001</v>
      </c>
      <c r="E3383">
        <v>5.3793165418264204</v>
      </c>
      <c r="F3383">
        <v>0.27247613336605803</v>
      </c>
      <c r="G3383">
        <v>0.92866187559980196</v>
      </c>
      <c r="H3383">
        <v>16.590230664857501</v>
      </c>
      <c r="I3383">
        <v>3.0842633928571401</v>
      </c>
    </row>
    <row r="3384" spans="1:9" x14ac:dyDescent="0.25">
      <c r="A3384">
        <v>3382</v>
      </c>
      <c r="B3384">
        <v>47.652157668596999</v>
      </c>
      <c r="C3384">
        <v>177.223026623073</v>
      </c>
      <c r="D3384">
        <v>15.043323186632101</v>
      </c>
      <c r="E3384">
        <v>4.3189622840841801</v>
      </c>
      <c r="F3384">
        <v>0.29095881063366502</v>
      </c>
      <c r="G3384">
        <v>0.949355839805609</v>
      </c>
      <c r="H3384">
        <v>9.5734463276836106</v>
      </c>
      <c r="I3384">
        <v>2.8346309560884402</v>
      </c>
    </row>
    <row r="3385" spans="1:9" x14ac:dyDescent="0.25">
      <c r="A3385">
        <v>3383</v>
      </c>
      <c r="B3385">
        <v>63.556635286972302</v>
      </c>
      <c r="C3385">
        <v>170.953899589516</v>
      </c>
      <c r="D3385">
        <v>12.719051654230601</v>
      </c>
      <c r="E3385">
        <v>6.06275125202606</v>
      </c>
      <c r="F3385">
        <v>0.36273628151600001</v>
      </c>
      <c r="G3385">
        <v>0.92872829024083503</v>
      </c>
      <c r="H3385">
        <v>9.7187827911857294</v>
      </c>
      <c r="I3385">
        <v>4.7702086049543597</v>
      </c>
    </row>
    <row r="3386" spans="1:9" x14ac:dyDescent="0.25">
      <c r="A3386">
        <v>3384</v>
      </c>
      <c r="B3386">
        <v>80.126977340743906</v>
      </c>
      <c r="C3386">
        <v>105.101153846153</v>
      </c>
      <c r="D3386">
        <v>19.160282148925099</v>
      </c>
      <c r="E3386">
        <v>15.741082903546699</v>
      </c>
      <c r="F3386">
        <v>0.46910560616172198</v>
      </c>
      <c r="G3386">
        <v>0.73912217619251996</v>
      </c>
      <c r="H3386">
        <v>10.6756066411238</v>
      </c>
      <c r="I3386">
        <v>5.6323699421965303</v>
      </c>
    </row>
    <row r="3387" spans="1:9" x14ac:dyDescent="0.25">
      <c r="A3387">
        <v>3385</v>
      </c>
      <c r="B3387">
        <v>50.486882716049301</v>
      </c>
      <c r="C3387">
        <v>172.74945360619901</v>
      </c>
      <c r="D3387">
        <v>19.317178296003199</v>
      </c>
      <c r="E3387">
        <v>11.185368563357899</v>
      </c>
      <c r="F3387">
        <v>0.29637993253088102</v>
      </c>
      <c r="G3387">
        <v>0.93372940736441401</v>
      </c>
      <c r="H3387">
        <v>17.739759036144498</v>
      </c>
      <c r="I3387">
        <v>3.6860772895712</v>
      </c>
    </row>
    <row r="3388" spans="1:9" x14ac:dyDescent="0.25">
      <c r="A3388">
        <v>3386</v>
      </c>
      <c r="B3388">
        <v>42.191380080393003</v>
      </c>
      <c r="C3388">
        <v>181.374475524475</v>
      </c>
      <c r="D3388">
        <v>6.9019319985700998</v>
      </c>
      <c r="E3388">
        <v>6.53973697406557</v>
      </c>
      <c r="F3388">
        <v>0.29491170121229099</v>
      </c>
      <c r="G3388">
        <v>0.93504101207450596</v>
      </c>
      <c r="H3388">
        <v>11.2658227848101</v>
      </c>
      <c r="I3388">
        <v>3.9948433161443799</v>
      </c>
    </row>
    <row r="3389" spans="1:9" x14ac:dyDescent="0.25">
      <c r="A3389">
        <v>3387</v>
      </c>
      <c r="B3389">
        <v>57.200057487783802</v>
      </c>
      <c r="C3389">
        <v>163.694665605095</v>
      </c>
      <c r="D3389">
        <v>13.1439151877996</v>
      </c>
      <c r="E3389">
        <v>3.8482429324788199</v>
      </c>
      <c r="F3389">
        <v>0.32710286448033099</v>
      </c>
      <c r="G3389">
        <v>0.95534408819869099</v>
      </c>
      <c r="H3389">
        <v>15.630123927550001</v>
      </c>
      <c r="I3389">
        <v>2.6290376290376201</v>
      </c>
    </row>
    <row r="3390" spans="1:9" x14ac:dyDescent="0.25">
      <c r="A3390">
        <v>3388</v>
      </c>
      <c r="B3390">
        <v>68.329156410830095</v>
      </c>
      <c r="C3390">
        <v>188.97656394168601</v>
      </c>
      <c r="D3390">
        <v>12.636126634957201</v>
      </c>
      <c r="E3390">
        <v>8.0943187859349806</v>
      </c>
      <c r="F3390">
        <v>0.400440174192359</v>
      </c>
      <c r="G3390">
        <v>0.93439860227979799</v>
      </c>
      <c r="H3390">
        <v>8.1647254575707109</v>
      </c>
      <c r="I3390">
        <v>4.5738197424892704</v>
      </c>
    </row>
    <row r="3391" spans="1:9" x14ac:dyDescent="0.25">
      <c r="A3391">
        <v>3389</v>
      </c>
      <c r="B3391">
        <v>46.400641025641001</v>
      </c>
      <c r="C3391">
        <v>192.32727960650701</v>
      </c>
      <c r="D3391">
        <v>13.473518910804099</v>
      </c>
      <c r="E3391">
        <v>6.8872851407541704</v>
      </c>
      <c r="F3391">
        <v>0.30337763854753202</v>
      </c>
      <c r="G3391">
        <v>0.94093568513732395</v>
      </c>
      <c r="H3391">
        <v>10.914738124238699</v>
      </c>
      <c r="I3391">
        <v>4.34863945578231</v>
      </c>
    </row>
    <row r="3392" spans="1:9" x14ac:dyDescent="0.25">
      <c r="A3392">
        <v>3390</v>
      </c>
      <c r="B3392">
        <v>84.055845122859196</v>
      </c>
      <c r="C3392">
        <v>170.81122619445301</v>
      </c>
      <c r="D3392">
        <v>13.911774225868101</v>
      </c>
      <c r="E3392">
        <v>10.3578849718059</v>
      </c>
      <c r="F3392">
        <v>0.44826557209911999</v>
      </c>
      <c r="G3392">
        <v>0.90719599603035495</v>
      </c>
      <c r="H3392">
        <v>8.0074257425742505</v>
      </c>
      <c r="I3392">
        <v>5.2043321299638903</v>
      </c>
    </row>
    <row r="3393" spans="1:9" x14ac:dyDescent="0.25">
      <c r="A3393">
        <v>3391</v>
      </c>
      <c r="B3393">
        <v>85.700425202937694</v>
      </c>
      <c r="C3393">
        <v>163.67309236947699</v>
      </c>
      <c r="D3393">
        <v>12.0591704047702</v>
      </c>
      <c r="E3393">
        <v>6.0246780709792001</v>
      </c>
      <c r="F3393">
        <v>0.58403450867638096</v>
      </c>
      <c r="G3393">
        <v>0.90624837428634597</v>
      </c>
      <c r="H3393">
        <v>11.953385127635901</v>
      </c>
      <c r="I3393">
        <v>4.4415954415954397</v>
      </c>
    </row>
    <row r="3394" spans="1:9" x14ac:dyDescent="0.25">
      <c r="A3394">
        <v>3392</v>
      </c>
      <c r="B3394">
        <v>41.820085470085402</v>
      </c>
      <c r="C3394">
        <v>131.79148439778299</v>
      </c>
      <c r="D3394">
        <v>8.5541327039905699</v>
      </c>
      <c r="E3394">
        <v>10.4190124930878</v>
      </c>
      <c r="F3394">
        <v>0.26732761898020901</v>
      </c>
      <c r="G3394">
        <v>0.79864468445436099</v>
      </c>
      <c r="H3394">
        <v>12.9656019656019</v>
      </c>
      <c r="I3394">
        <v>4.3547794117647003</v>
      </c>
    </row>
    <row r="3395" spans="1:9" x14ac:dyDescent="0.25">
      <c r="A3395">
        <v>3393</v>
      </c>
      <c r="B3395">
        <v>76.957270029673595</v>
      </c>
      <c r="C3395">
        <v>192.39269824653201</v>
      </c>
      <c r="D3395">
        <v>16.266455688865499</v>
      </c>
      <c r="E3395">
        <v>5.2944756551511496</v>
      </c>
      <c r="F3395">
        <v>0.427453517811758</v>
      </c>
      <c r="G3395">
        <v>0.93325110958223001</v>
      </c>
      <c r="H3395">
        <v>13.2615384615384</v>
      </c>
      <c r="I3395">
        <v>3.4517528008673599</v>
      </c>
    </row>
    <row r="3396" spans="1:9" x14ac:dyDescent="0.25">
      <c r="A3396">
        <v>3394</v>
      </c>
      <c r="B3396">
        <v>87.324543610547593</v>
      </c>
      <c r="C3396">
        <v>171.36580670003801</v>
      </c>
      <c r="D3396">
        <v>14.197753802168901</v>
      </c>
      <c r="E3396">
        <v>6.9954461130610204</v>
      </c>
      <c r="F3396">
        <v>0.46677789826364502</v>
      </c>
      <c r="G3396">
        <v>0.93455671528516004</v>
      </c>
      <c r="H3396">
        <v>16.199579831932699</v>
      </c>
      <c r="I3396">
        <v>4.2639676113360299</v>
      </c>
    </row>
    <row r="3397" spans="1:9" x14ac:dyDescent="0.25">
      <c r="A3397">
        <v>3395</v>
      </c>
      <c r="B3397">
        <v>84.773845635321806</v>
      </c>
      <c r="C3397">
        <v>138.99660556686999</v>
      </c>
      <c r="D3397">
        <v>12.311008092895101</v>
      </c>
      <c r="E3397">
        <v>7.8241615367253701</v>
      </c>
      <c r="F3397">
        <v>0.69208363661205097</v>
      </c>
      <c r="G3397">
        <v>0.82465526279430201</v>
      </c>
      <c r="H3397">
        <v>6.6195652173913002</v>
      </c>
      <c r="I3397">
        <v>5.3528200905722496</v>
      </c>
    </row>
    <row r="3398" spans="1:9" x14ac:dyDescent="0.25">
      <c r="A3398">
        <v>3396</v>
      </c>
      <c r="B3398">
        <v>128.22826296510499</v>
      </c>
      <c r="C3398">
        <v>122.09369577790601</v>
      </c>
      <c r="D3398">
        <v>8.8458265808493302</v>
      </c>
      <c r="E3398">
        <v>4.1516571109968599</v>
      </c>
      <c r="F3398">
        <v>0.89503451498609898</v>
      </c>
      <c r="G3398">
        <v>0.95212286372991195</v>
      </c>
      <c r="H3398">
        <v>5.1116625310173696</v>
      </c>
      <c r="I3398">
        <v>3.3786091907279299</v>
      </c>
    </row>
    <row r="3399" spans="1:9" x14ac:dyDescent="0.25">
      <c r="A3399">
        <v>3397</v>
      </c>
      <c r="B3399">
        <v>57.257964601769899</v>
      </c>
      <c r="C3399">
        <v>191.695369475441</v>
      </c>
      <c r="D3399">
        <v>13.925188971520299</v>
      </c>
      <c r="E3399">
        <v>3.94003071242859</v>
      </c>
      <c r="F3399">
        <v>0.34858317710083497</v>
      </c>
      <c r="G3399">
        <v>0.95841714276372203</v>
      </c>
      <c r="H3399">
        <v>9.8141711229946509</v>
      </c>
      <c r="I3399">
        <v>2.61779821476873</v>
      </c>
    </row>
    <row r="3400" spans="1:9" x14ac:dyDescent="0.25">
      <c r="A3400">
        <v>3398</v>
      </c>
      <c r="B3400">
        <v>46.717817164179102</v>
      </c>
      <c r="C3400">
        <v>127.080398812049</v>
      </c>
      <c r="D3400">
        <v>9.6238194513531194</v>
      </c>
      <c r="E3400">
        <v>4.5574755210296303</v>
      </c>
      <c r="F3400">
        <v>0.326288381955536</v>
      </c>
      <c r="G3400">
        <v>0.92620578911848395</v>
      </c>
      <c r="H3400">
        <v>6.6715399610136403</v>
      </c>
      <c r="I3400">
        <v>3.6140754369825201</v>
      </c>
    </row>
    <row r="3401" spans="1:9" x14ac:dyDescent="0.25">
      <c r="A3401">
        <v>3399</v>
      </c>
      <c r="B3401">
        <v>108.04242046163399</v>
      </c>
      <c r="C3401">
        <v>114.263807174036</v>
      </c>
      <c r="D3401">
        <v>14.7407015301978</v>
      </c>
      <c r="E3401">
        <v>5.0723239174683501</v>
      </c>
      <c r="F3401">
        <v>0.50421707574123098</v>
      </c>
      <c r="G3401">
        <v>0.934971337411454</v>
      </c>
      <c r="H3401">
        <v>12.3555166374781</v>
      </c>
      <c r="I3401">
        <v>3.8109992254066598</v>
      </c>
    </row>
    <row r="3402" spans="1:9" x14ac:dyDescent="0.25">
      <c r="A3402">
        <v>3400</v>
      </c>
      <c r="B3402">
        <v>54.302583025830202</v>
      </c>
      <c r="C3402">
        <v>167.48427672955901</v>
      </c>
      <c r="D3402">
        <v>15.9077353821495</v>
      </c>
      <c r="E3402">
        <v>17.7137104792386</v>
      </c>
      <c r="F3402">
        <v>0.31437167137744498</v>
      </c>
      <c r="G3402">
        <v>0.82459786192842199</v>
      </c>
      <c r="H3402">
        <v>13.7488262910798</v>
      </c>
      <c r="I3402">
        <v>9.1971830985915499</v>
      </c>
    </row>
    <row r="3403" spans="1:9" x14ac:dyDescent="0.25">
      <c r="A3403">
        <v>3401</v>
      </c>
      <c r="B3403">
        <v>58.440934771443203</v>
      </c>
      <c r="C3403">
        <v>183.64066562662501</v>
      </c>
      <c r="D3403">
        <v>11.0200349249751</v>
      </c>
      <c r="E3403">
        <v>4.1196799443006</v>
      </c>
      <c r="F3403">
        <v>0.35548037350283201</v>
      </c>
      <c r="G3403">
        <v>0.94953919019154998</v>
      </c>
      <c r="H3403">
        <v>11.4986301369863</v>
      </c>
      <c r="I3403">
        <v>3.0249537892791101</v>
      </c>
    </row>
    <row r="3404" spans="1:9" x14ac:dyDescent="0.25">
      <c r="A3404">
        <v>3402</v>
      </c>
      <c r="B3404">
        <v>57.816309719934097</v>
      </c>
      <c r="C3404">
        <v>157.37507525586901</v>
      </c>
      <c r="D3404">
        <v>10.3906575175525</v>
      </c>
      <c r="E3404">
        <v>8.2870981201634599</v>
      </c>
      <c r="F3404">
        <v>0.35685207054478602</v>
      </c>
      <c r="G3404">
        <v>0.88226730791618702</v>
      </c>
      <c r="H3404">
        <v>8.5173102529959994</v>
      </c>
      <c r="I3404">
        <v>5.9259402869329199</v>
      </c>
    </row>
    <row r="3405" spans="1:9" x14ac:dyDescent="0.25">
      <c r="A3405">
        <v>3403</v>
      </c>
      <c r="B3405">
        <v>73.827843195707203</v>
      </c>
      <c r="C3405">
        <v>153.82711621233801</v>
      </c>
      <c r="D3405">
        <v>10.323448144421301</v>
      </c>
      <c r="E3405">
        <v>6.6728069227996096</v>
      </c>
      <c r="F3405">
        <v>0.450577338312176</v>
      </c>
      <c r="G3405">
        <v>0.92966820137988304</v>
      </c>
      <c r="H3405">
        <v>4.9171374764595104</v>
      </c>
      <c r="I3405">
        <v>3.6759717314487599</v>
      </c>
    </row>
    <row r="3406" spans="1:9" x14ac:dyDescent="0.25">
      <c r="A3406">
        <v>3404</v>
      </c>
      <c r="B3406">
        <v>52.927510746385302</v>
      </c>
      <c r="C3406">
        <v>164.43124703651</v>
      </c>
      <c r="D3406">
        <v>9.9248653209354991</v>
      </c>
      <c r="E3406">
        <v>5.2975378671519602</v>
      </c>
      <c r="F3406">
        <v>0.42900733010947301</v>
      </c>
      <c r="G3406">
        <v>0.922423844968845</v>
      </c>
      <c r="H3406">
        <v>10.8157894736842</v>
      </c>
      <c r="I3406">
        <v>3.9105789633222101</v>
      </c>
    </row>
    <row r="3407" spans="1:9" x14ac:dyDescent="0.25">
      <c r="A3407">
        <v>3405</v>
      </c>
      <c r="B3407">
        <v>51.141267700606797</v>
      </c>
      <c r="C3407">
        <v>132.855075438776</v>
      </c>
      <c r="D3407">
        <v>12.199341824124</v>
      </c>
      <c r="E3407">
        <v>7.4265735238809398</v>
      </c>
      <c r="F3407">
        <v>0.32679639893830298</v>
      </c>
      <c r="G3407">
        <v>0.84525415105831503</v>
      </c>
      <c r="H3407">
        <v>15.927472527472499</v>
      </c>
      <c r="I3407">
        <v>5.2894502228826097</v>
      </c>
    </row>
    <row r="3408" spans="1:9" x14ac:dyDescent="0.25">
      <c r="A3408">
        <v>3406</v>
      </c>
      <c r="B3408">
        <v>105.691532258064</v>
      </c>
      <c r="C3408">
        <v>199.174329501915</v>
      </c>
      <c r="D3408">
        <v>12.5698696033703</v>
      </c>
      <c r="E3408">
        <v>3.5501067711556802</v>
      </c>
      <c r="F3408">
        <v>0.53669266335140298</v>
      </c>
      <c r="G3408">
        <v>0.95414970240192898</v>
      </c>
      <c r="H3408">
        <v>8.9177018633540293</v>
      </c>
      <c r="I3408">
        <v>2.5454186413901998</v>
      </c>
    </row>
    <row r="3409" spans="1:9" x14ac:dyDescent="0.25">
      <c r="A3409">
        <v>3407</v>
      </c>
      <c r="B3409">
        <v>95.648263348885393</v>
      </c>
      <c r="C3409">
        <v>162.87380011293001</v>
      </c>
      <c r="D3409">
        <v>16.0177753562246</v>
      </c>
      <c r="E3409">
        <v>13.0115115241463</v>
      </c>
      <c r="F3409">
        <v>0.48910360455316698</v>
      </c>
      <c r="G3409">
        <v>0.89297987553402502</v>
      </c>
      <c r="H3409">
        <v>11.474054529463499</v>
      </c>
      <c r="I3409">
        <v>4.6838235294117601</v>
      </c>
    </row>
    <row r="3410" spans="1:9" x14ac:dyDescent="0.25">
      <c r="A3410">
        <v>3408</v>
      </c>
      <c r="B3410">
        <v>112.991556091676</v>
      </c>
      <c r="C3410">
        <v>159.228999464954</v>
      </c>
      <c r="D3410">
        <v>11.0367814103318</v>
      </c>
      <c r="E3410">
        <v>5.9762320493119097</v>
      </c>
      <c r="F3410">
        <v>0.74249989623822599</v>
      </c>
      <c r="G3410">
        <v>0.92370487837749904</v>
      </c>
      <c r="H3410">
        <v>10.0329411764705</v>
      </c>
      <c r="I3410">
        <v>3.9254712845243298</v>
      </c>
    </row>
    <row r="3411" spans="1:9" x14ac:dyDescent="0.25">
      <c r="A3411">
        <v>3409</v>
      </c>
      <c r="B3411">
        <v>43.679220779220699</v>
      </c>
      <c r="C3411">
        <v>128.985418578566</v>
      </c>
      <c r="D3411">
        <v>13.994283041098299</v>
      </c>
      <c r="E3411">
        <v>4.4360439888145802</v>
      </c>
      <c r="F3411">
        <v>0.29455418667159899</v>
      </c>
      <c r="G3411">
        <v>0.933403967859191</v>
      </c>
      <c r="H3411">
        <v>18.036713286713201</v>
      </c>
      <c r="I3411">
        <v>3.2709505478235101</v>
      </c>
    </row>
    <row r="3412" spans="1:9" x14ac:dyDescent="0.25">
      <c r="A3412">
        <v>3410</v>
      </c>
      <c r="B3412">
        <v>49.404602388581402</v>
      </c>
      <c r="C3412">
        <v>167.655558747486</v>
      </c>
      <c r="D3412">
        <v>9.2094286605990696</v>
      </c>
      <c r="E3412">
        <v>10.660626423531401</v>
      </c>
      <c r="F3412">
        <v>0.32980359190423603</v>
      </c>
      <c r="G3412">
        <v>0.91718149622550205</v>
      </c>
      <c r="H3412">
        <v>11.9165029469548</v>
      </c>
      <c r="I3412">
        <v>5.4787692307692302</v>
      </c>
    </row>
    <row r="3413" spans="1:9" x14ac:dyDescent="0.25">
      <c r="A3413">
        <v>3411</v>
      </c>
      <c r="B3413">
        <v>91.488905145086505</v>
      </c>
      <c r="C3413">
        <v>174.37699412258601</v>
      </c>
      <c r="D3413">
        <v>9.8836778246092791</v>
      </c>
      <c r="E3413">
        <v>3.6047628767992901</v>
      </c>
      <c r="F3413">
        <v>0.64420284118294902</v>
      </c>
      <c r="G3413">
        <v>0.95080155503626795</v>
      </c>
      <c r="H3413">
        <v>5.2923497267759503</v>
      </c>
      <c r="I3413">
        <v>2.9063336306868801</v>
      </c>
    </row>
    <row r="3414" spans="1:9" x14ac:dyDescent="0.25">
      <c r="A3414">
        <v>3412</v>
      </c>
      <c r="B3414">
        <v>69.912824811399801</v>
      </c>
      <c r="C3414">
        <v>109.95129427792899</v>
      </c>
      <c r="D3414">
        <v>17.001009135779501</v>
      </c>
      <c r="E3414">
        <v>5.4690121313352398</v>
      </c>
      <c r="F3414">
        <v>0.42253810951071002</v>
      </c>
      <c r="G3414">
        <v>0.90230783793143099</v>
      </c>
      <c r="H3414">
        <v>10.5354430379746</v>
      </c>
      <c r="I3414">
        <v>3.3914141414141401</v>
      </c>
    </row>
    <row r="3415" spans="1:9" x14ac:dyDescent="0.25">
      <c r="A3415">
        <v>3413</v>
      </c>
      <c r="B3415">
        <v>85.012169860176002</v>
      </c>
      <c r="C3415">
        <v>193.114932444288</v>
      </c>
      <c r="D3415">
        <v>16.5812534767683</v>
      </c>
      <c r="E3415">
        <v>4.2880516705310203</v>
      </c>
      <c r="F3415">
        <v>0.55276788876949001</v>
      </c>
      <c r="G3415">
        <v>0.95168328871129804</v>
      </c>
      <c r="H3415">
        <v>6.4718543046357597</v>
      </c>
      <c r="I3415">
        <v>2.7504816955683999</v>
      </c>
    </row>
    <row r="3416" spans="1:9" x14ac:dyDescent="0.25">
      <c r="A3416">
        <v>3414</v>
      </c>
      <c r="B3416">
        <v>72.234151003504294</v>
      </c>
      <c r="C3416">
        <v>184.47819632584799</v>
      </c>
      <c r="D3416">
        <v>13.4027106734704</v>
      </c>
      <c r="E3416">
        <v>6.2227574852043901</v>
      </c>
      <c r="F3416">
        <v>0.39752850078018598</v>
      </c>
      <c r="G3416">
        <v>0.94174939721103101</v>
      </c>
      <c r="H3416">
        <v>11.2166847237269</v>
      </c>
      <c r="I3416">
        <v>3.1076847772882998</v>
      </c>
    </row>
    <row r="3417" spans="1:9" x14ac:dyDescent="0.25">
      <c r="A3417">
        <v>3415</v>
      </c>
      <c r="B3417">
        <v>61.597931994432201</v>
      </c>
      <c r="C3417">
        <v>174.48231443353299</v>
      </c>
      <c r="D3417">
        <v>9.8097534309871008</v>
      </c>
      <c r="E3417">
        <v>6.7751555968545603</v>
      </c>
      <c r="F3417">
        <v>0.38689469692622702</v>
      </c>
      <c r="G3417">
        <v>0.92221501282002705</v>
      </c>
      <c r="H3417">
        <v>5.2669753086419702</v>
      </c>
      <c r="I3417">
        <v>4.7441383352872197</v>
      </c>
    </row>
    <row r="3418" spans="1:9" x14ac:dyDescent="0.25">
      <c r="A3418">
        <v>3416</v>
      </c>
      <c r="B3418">
        <v>85.085582998276806</v>
      </c>
      <c r="C3418">
        <v>174.64326140785201</v>
      </c>
      <c r="D3418">
        <v>17.854544213487198</v>
      </c>
      <c r="E3418">
        <v>5.8112246730055404</v>
      </c>
      <c r="F3418">
        <v>0.48784427063095998</v>
      </c>
      <c r="G3418">
        <v>0.93977983547419597</v>
      </c>
      <c r="H3418">
        <v>13.6124818577648</v>
      </c>
      <c r="I3418">
        <v>3.0836136472849498</v>
      </c>
    </row>
    <row r="3419" spans="1:9" x14ac:dyDescent="0.25">
      <c r="A3419">
        <v>3417</v>
      </c>
      <c r="B3419">
        <v>59.878993610223603</v>
      </c>
      <c r="C3419">
        <v>176.41495301647799</v>
      </c>
      <c r="D3419">
        <v>12.3657056791131</v>
      </c>
      <c r="E3419">
        <v>4.3905832862148797</v>
      </c>
      <c r="F3419">
        <v>0.34444278180983301</v>
      </c>
      <c r="G3419">
        <v>0.95179844834639904</v>
      </c>
      <c r="H3419">
        <v>12.144429160935299</v>
      </c>
      <c r="I3419">
        <v>3.0325550805655999</v>
      </c>
    </row>
    <row r="3420" spans="1:9" x14ac:dyDescent="0.25">
      <c r="A3420">
        <v>3418</v>
      </c>
      <c r="B3420">
        <v>41.837993257981303</v>
      </c>
      <c r="C3420">
        <v>172.754860186418</v>
      </c>
      <c r="D3420">
        <v>7.8977533093450596</v>
      </c>
      <c r="E3420">
        <v>7.4373700805776801</v>
      </c>
      <c r="F3420">
        <v>0.29480035090885898</v>
      </c>
      <c r="G3420">
        <v>0.92001532385235496</v>
      </c>
      <c r="H3420">
        <v>11.646501457725901</v>
      </c>
      <c r="I3420">
        <v>4.6010259333143297</v>
      </c>
    </row>
    <row r="3421" spans="1:9" x14ac:dyDescent="0.25">
      <c r="A3421">
        <v>3419</v>
      </c>
      <c r="B3421">
        <v>34.260355029585703</v>
      </c>
      <c r="C3421">
        <v>159.70623474595001</v>
      </c>
      <c r="D3421">
        <v>8.1973308638738107</v>
      </c>
      <c r="E3421">
        <v>8.6691147817466803</v>
      </c>
      <c r="F3421">
        <v>0.336406384420121</v>
      </c>
      <c r="G3421">
        <v>0.82044764556912997</v>
      </c>
      <c r="H3421">
        <v>6.6106194690265401</v>
      </c>
      <c r="I3421">
        <v>4.6652748782185096</v>
      </c>
    </row>
    <row r="3422" spans="1:9" x14ac:dyDescent="0.25">
      <c r="A3422">
        <v>3420</v>
      </c>
      <c r="B3422">
        <v>37.015256084271698</v>
      </c>
      <c r="C3422">
        <v>178.012316437707</v>
      </c>
      <c r="D3422">
        <v>11.013107787212</v>
      </c>
      <c r="E3422">
        <v>5.7254000005457799</v>
      </c>
      <c r="F3422">
        <v>0.24238152650343001</v>
      </c>
      <c r="G3422">
        <v>0.949872743817754</v>
      </c>
      <c r="H3422">
        <v>16.590762620837801</v>
      </c>
      <c r="I3422">
        <v>2.7918531781557698</v>
      </c>
    </row>
    <row r="3423" spans="1:9" x14ac:dyDescent="0.25">
      <c r="A3423">
        <v>3421</v>
      </c>
      <c r="B3423">
        <v>51.771905424200199</v>
      </c>
      <c r="C3423">
        <v>168.05602801400701</v>
      </c>
      <c r="D3423">
        <v>12.9097429805615</v>
      </c>
      <c r="E3423">
        <v>7.15667320875587</v>
      </c>
      <c r="F3423">
        <v>0.41467630892366902</v>
      </c>
      <c r="G3423">
        <v>0.93595521940695103</v>
      </c>
      <c r="H3423">
        <v>11.083798882681499</v>
      </c>
      <c r="I3423">
        <v>3.61574074074074</v>
      </c>
    </row>
    <row r="3424" spans="1:9" x14ac:dyDescent="0.25">
      <c r="A3424">
        <v>3422</v>
      </c>
      <c r="B3424">
        <v>52.695238095237997</v>
      </c>
      <c r="C3424">
        <v>192.383658170914</v>
      </c>
      <c r="D3424">
        <v>15.643455570684701</v>
      </c>
      <c r="E3424">
        <v>3.4730320809311301</v>
      </c>
      <c r="F3424">
        <v>0.31537359683906901</v>
      </c>
      <c r="G3424">
        <v>0.96827978512881596</v>
      </c>
      <c r="H3424">
        <v>17.220566318926899</v>
      </c>
      <c r="I3424">
        <v>2.6255402750491101</v>
      </c>
    </row>
    <row r="3425" spans="1:9" x14ac:dyDescent="0.25">
      <c r="A3425">
        <v>3423</v>
      </c>
      <c r="B3425">
        <v>58.723417332513797</v>
      </c>
      <c r="C3425">
        <v>182.68225735617</v>
      </c>
      <c r="D3425">
        <v>17.348050266923199</v>
      </c>
      <c r="E3425">
        <v>4.3390361378657003</v>
      </c>
      <c r="F3425">
        <v>0.372459412848682</v>
      </c>
      <c r="G3425">
        <v>0.95146903252160797</v>
      </c>
      <c r="H3425">
        <v>11.7985989492119</v>
      </c>
      <c r="I3425">
        <v>2.8680023571007598</v>
      </c>
    </row>
    <row r="3426" spans="1:9" x14ac:dyDescent="0.25">
      <c r="A3426">
        <v>3424</v>
      </c>
      <c r="B3426">
        <v>67.495252563615594</v>
      </c>
      <c r="C3426">
        <v>197.03017444601599</v>
      </c>
      <c r="D3426">
        <v>12.0132568667194</v>
      </c>
      <c r="E3426">
        <v>8.3404892096085792</v>
      </c>
      <c r="F3426">
        <v>0.40525774158921501</v>
      </c>
      <c r="G3426">
        <v>0.94111844088608898</v>
      </c>
      <c r="H3426">
        <v>9.4854368932038806</v>
      </c>
      <c r="I3426">
        <v>4.2163339382940102</v>
      </c>
    </row>
    <row r="3427" spans="1:9" x14ac:dyDescent="0.25">
      <c r="A3427">
        <v>3425</v>
      </c>
      <c r="B3427">
        <v>64.666838842975196</v>
      </c>
      <c r="C3427">
        <v>162.23000255558301</v>
      </c>
      <c r="D3427">
        <v>13.856184865082801</v>
      </c>
      <c r="E3427">
        <v>6.7266552650964302</v>
      </c>
      <c r="F3427">
        <v>0.38822536884124698</v>
      </c>
      <c r="G3427">
        <v>0.90042582974903096</v>
      </c>
      <c r="H3427">
        <v>17.728592162554399</v>
      </c>
      <c r="I3427">
        <v>3.9110266159695799</v>
      </c>
    </row>
    <row r="3428" spans="1:9" x14ac:dyDescent="0.25">
      <c r="A3428">
        <v>3426</v>
      </c>
      <c r="B3428">
        <v>89.024257125530596</v>
      </c>
      <c r="C3428">
        <v>173.67404426559301</v>
      </c>
      <c r="D3428">
        <v>11.358084446832599</v>
      </c>
      <c r="E3428">
        <v>3.7596045900495998</v>
      </c>
      <c r="F3428">
        <v>0.41379171437329199</v>
      </c>
      <c r="G3428">
        <v>0.92993866119191004</v>
      </c>
      <c r="H3428">
        <v>11.6473072861668</v>
      </c>
      <c r="I3428">
        <v>2.6547842401500898</v>
      </c>
    </row>
    <row r="3429" spans="1:9" x14ac:dyDescent="0.25">
      <c r="A3429">
        <v>3427</v>
      </c>
      <c r="B3429">
        <v>111.325581395348</v>
      </c>
      <c r="C3429">
        <v>168.607400583448</v>
      </c>
      <c r="D3429">
        <v>21.222761947069401</v>
      </c>
      <c r="E3429">
        <v>5.0734377099574504</v>
      </c>
      <c r="F3429">
        <v>0.76648739196093296</v>
      </c>
      <c r="G3429">
        <v>0.94195518478942597</v>
      </c>
      <c r="H3429">
        <v>15.062893081761001</v>
      </c>
      <c r="I3429">
        <v>3.4708256880733899</v>
      </c>
    </row>
    <row r="3430" spans="1:9" x14ac:dyDescent="0.25">
      <c r="A3430">
        <v>3428</v>
      </c>
      <c r="B3430">
        <v>54.955676164631299</v>
      </c>
      <c r="C3430">
        <v>159.760074153575</v>
      </c>
      <c r="D3430">
        <v>12.1487772595771</v>
      </c>
      <c r="E3430">
        <v>4.1455731089869303</v>
      </c>
      <c r="F3430">
        <v>0.379928793089784</v>
      </c>
      <c r="G3430">
        <v>0.94080175064833504</v>
      </c>
      <c r="H3430">
        <v>13.1256038647343</v>
      </c>
      <c r="I3430">
        <v>2.8923372699807701</v>
      </c>
    </row>
    <row r="3431" spans="1:9" x14ac:dyDescent="0.25">
      <c r="A3431">
        <v>3429</v>
      </c>
      <c r="B3431">
        <v>71.974626865671596</v>
      </c>
      <c r="C3431">
        <v>175.00121163166301</v>
      </c>
      <c r="D3431">
        <v>14.4006928034376</v>
      </c>
      <c r="E3431">
        <v>5.8980979233590096</v>
      </c>
      <c r="F3431">
        <v>0.39094362739583799</v>
      </c>
      <c r="G3431">
        <v>0.92555124336746397</v>
      </c>
      <c r="H3431">
        <v>13.0151515151515</v>
      </c>
      <c r="I3431">
        <v>3.3945504087193399</v>
      </c>
    </row>
    <row r="3432" spans="1:9" x14ac:dyDescent="0.25">
      <c r="A3432">
        <v>3430</v>
      </c>
      <c r="B3432">
        <v>47.149522203485098</v>
      </c>
      <c r="C3432">
        <v>158.35798209623201</v>
      </c>
      <c r="D3432">
        <v>13.002015390407999</v>
      </c>
      <c r="E3432">
        <v>6.37978602941386</v>
      </c>
      <c r="F3432">
        <v>0.303086724001838</v>
      </c>
      <c r="G3432">
        <v>0.91036398472476698</v>
      </c>
      <c r="H3432">
        <v>12.897334649555701</v>
      </c>
      <c r="I3432">
        <v>3.7056396148555701</v>
      </c>
    </row>
    <row r="3433" spans="1:9" x14ac:dyDescent="0.25">
      <c r="A3433">
        <v>3431</v>
      </c>
      <c r="B3433">
        <v>75.800386100386106</v>
      </c>
      <c r="C3433">
        <v>199.21478096438699</v>
      </c>
      <c r="D3433">
        <v>16.974746171089901</v>
      </c>
      <c r="E3433">
        <v>4.48779297402859</v>
      </c>
      <c r="F3433">
        <v>0.38070464345295502</v>
      </c>
      <c r="G3433">
        <v>0.960507502547988</v>
      </c>
      <c r="H3433">
        <v>13.6527093596059</v>
      </c>
      <c r="I3433">
        <v>3.2689020381327998</v>
      </c>
    </row>
    <row r="3434" spans="1:9" x14ac:dyDescent="0.25">
      <c r="A3434">
        <v>3432</v>
      </c>
      <c r="B3434">
        <v>47.990621336459498</v>
      </c>
      <c r="C3434">
        <v>202.61670644391401</v>
      </c>
      <c r="D3434">
        <v>19.5197896086658</v>
      </c>
      <c r="E3434">
        <v>4.1705991782608702</v>
      </c>
      <c r="F3434">
        <v>0.26660961896234903</v>
      </c>
      <c r="G3434">
        <v>0.94644338608724599</v>
      </c>
      <c r="H3434">
        <v>18.207547169811299</v>
      </c>
      <c r="I3434">
        <v>2.9717579250720401</v>
      </c>
    </row>
    <row r="3435" spans="1:9" x14ac:dyDescent="0.25">
      <c r="A3435">
        <v>3433</v>
      </c>
      <c r="B3435">
        <v>107.76187989556099</v>
      </c>
      <c r="C3435">
        <v>133.45836985100701</v>
      </c>
      <c r="D3435">
        <v>11.9344470871252</v>
      </c>
      <c r="E3435">
        <v>13.951564912677</v>
      </c>
      <c r="F3435">
        <v>0.68164178841061995</v>
      </c>
      <c r="G3435">
        <v>0.74812935361516597</v>
      </c>
      <c r="H3435">
        <v>6.0827178729689804</v>
      </c>
      <c r="I3435">
        <v>6</v>
      </c>
    </row>
    <row r="3436" spans="1:9" x14ac:dyDescent="0.25">
      <c r="A3436">
        <v>3434</v>
      </c>
      <c r="B3436">
        <v>58.6533333333333</v>
      </c>
      <c r="C3436">
        <v>205.66461177161301</v>
      </c>
      <c r="D3436">
        <v>11.8262697227636</v>
      </c>
      <c r="E3436">
        <v>2.6466842106207902</v>
      </c>
      <c r="F3436">
        <v>0.36178028736479001</v>
      </c>
      <c r="G3436">
        <v>0.97163658964336597</v>
      </c>
      <c r="H3436">
        <v>15.6438188494492</v>
      </c>
      <c r="I3436">
        <v>2.5025197984161198</v>
      </c>
    </row>
    <row r="3437" spans="1:9" x14ac:dyDescent="0.25">
      <c r="A3437">
        <v>3435</v>
      </c>
      <c r="B3437">
        <v>60.239450127877198</v>
      </c>
      <c r="C3437">
        <v>189.06718821905201</v>
      </c>
      <c r="D3437">
        <v>15.4608205829824</v>
      </c>
      <c r="E3437">
        <v>8.9312501854867001</v>
      </c>
      <c r="F3437">
        <v>0.37800185119274399</v>
      </c>
      <c r="G3437">
        <v>0.91306537321367998</v>
      </c>
      <c r="H3437">
        <v>9.04916420845624</v>
      </c>
      <c r="I3437">
        <v>3.8346528623629701</v>
      </c>
    </row>
    <row r="3438" spans="1:9" x14ac:dyDescent="0.25">
      <c r="A3438">
        <v>3436</v>
      </c>
      <c r="B3438">
        <v>50.804566458276703</v>
      </c>
      <c r="C3438">
        <v>196.05025876940701</v>
      </c>
      <c r="D3438">
        <v>10.592458908361699</v>
      </c>
      <c r="E3438">
        <v>4.6000104622448799</v>
      </c>
      <c r="F3438">
        <v>0.31215704659882199</v>
      </c>
      <c r="G3438">
        <v>0.96486631148433</v>
      </c>
      <c r="H3438">
        <v>10.5812133072407</v>
      </c>
      <c r="I3438">
        <v>2.6466405972271598</v>
      </c>
    </row>
    <row r="3439" spans="1:9" x14ac:dyDescent="0.25">
      <c r="A3439">
        <v>3437</v>
      </c>
      <c r="B3439">
        <v>47.878704720087804</v>
      </c>
      <c r="C3439">
        <v>153.14421429683799</v>
      </c>
      <c r="D3439">
        <v>13.5535728850009</v>
      </c>
      <c r="E3439">
        <v>5.4175080798771802</v>
      </c>
      <c r="F3439">
        <v>0.31289028512107703</v>
      </c>
      <c r="G3439">
        <v>0.947004907431234</v>
      </c>
      <c r="H3439">
        <v>18.540419161676599</v>
      </c>
      <c r="I3439">
        <v>3.1483516483516398</v>
      </c>
    </row>
    <row r="3440" spans="1:9" x14ac:dyDescent="0.25">
      <c r="A3440">
        <v>3438</v>
      </c>
      <c r="B3440">
        <v>73.016675931072797</v>
      </c>
      <c r="C3440">
        <v>107.309462086843</v>
      </c>
      <c r="D3440">
        <v>15.484082445661</v>
      </c>
      <c r="E3440">
        <v>5.32627791776273</v>
      </c>
      <c r="F3440">
        <v>0.42449323864627098</v>
      </c>
      <c r="G3440">
        <v>0.91289153681769997</v>
      </c>
      <c r="H3440">
        <v>8.6569872958257701</v>
      </c>
      <c r="I3440">
        <v>3.7357976653696499</v>
      </c>
    </row>
    <row r="3441" spans="1:9" x14ac:dyDescent="0.25">
      <c r="A3441">
        <v>3439</v>
      </c>
      <c r="B3441">
        <v>125.829872495446</v>
      </c>
      <c r="C3441">
        <v>180.57571864461201</v>
      </c>
      <c r="D3441">
        <v>21.370881833228701</v>
      </c>
      <c r="E3441">
        <v>3.6823671669613498</v>
      </c>
      <c r="F3441">
        <v>0.73377856114186302</v>
      </c>
      <c r="G3441">
        <v>0.95835045590315704</v>
      </c>
      <c r="H3441">
        <v>7.3290386521308202</v>
      </c>
      <c r="I3441">
        <v>3.1187455954897798</v>
      </c>
    </row>
    <row r="3442" spans="1:9" x14ac:dyDescent="0.25">
      <c r="A3442">
        <v>3440</v>
      </c>
      <c r="B3442">
        <v>47.282763157894699</v>
      </c>
      <c r="C3442">
        <v>155.77022036926701</v>
      </c>
      <c r="D3442">
        <v>13.644168515164999</v>
      </c>
      <c r="E3442">
        <v>4.83164764348993</v>
      </c>
      <c r="F3442">
        <v>0.323875033965356</v>
      </c>
      <c r="G3442">
        <v>0.93411095019806301</v>
      </c>
      <c r="H3442">
        <v>5.8947951273532597</v>
      </c>
      <c r="I3442">
        <v>3.3921700978737701</v>
      </c>
    </row>
    <row r="3443" spans="1:9" x14ac:dyDescent="0.25">
      <c r="A3443">
        <v>3441</v>
      </c>
      <c r="B3443">
        <v>66.568919132774099</v>
      </c>
      <c r="C3443">
        <v>189.16361607142801</v>
      </c>
      <c r="D3443">
        <v>12.3821217370632</v>
      </c>
      <c r="E3443">
        <v>9.2313406081688605</v>
      </c>
      <c r="F3443">
        <v>0.38640955000640598</v>
      </c>
      <c r="G3443">
        <v>0.906424861842274</v>
      </c>
      <c r="H3443">
        <v>10.4243399871217</v>
      </c>
      <c r="I3443">
        <v>5.6196506550218297</v>
      </c>
    </row>
    <row r="3444" spans="1:9" x14ac:dyDescent="0.25">
      <c r="A3444">
        <v>3442</v>
      </c>
      <c r="B3444">
        <v>87.099627064464499</v>
      </c>
      <c r="C3444">
        <v>160.538495380554</v>
      </c>
      <c r="D3444">
        <v>14.9037825046405</v>
      </c>
      <c r="E3444">
        <v>9.2747462903807705</v>
      </c>
      <c r="F3444">
        <v>0.44519458907134901</v>
      </c>
      <c r="G3444">
        <v>0.88518998841287799</v>
      </c>
      <c r="H3444">
        <v>15.0775988286969</v>
      </c>
      <c r="I3444">
        <v>4.8009015777610804</v>
      </c>
    </row>
    <row r="3445" spans="1:9" x14ac:dyDescent="0.25">
      <c r="A3445">
        <v>3443</v>
      </c>
      <c r="B3445">
        <v>92.017437452615596</v>
      </c>
      <c r="C3445">
        <v>149.66073989102301</v>
      </c>
      <c r="D3445">
        <v>15.7837595380299</v>
      </c>
      <c r="E3445">
        <v>13.5226674062502</v>
      </c>
      <c r="F3445">
        <v>0.45054366021757902</v>
      </c>
      <c r="G3445">
        <v>0.85171390647095602</v>
      </c>
      <c r="H3445">
        <v>12.232748538011601</v>
      </c>
      <c r="I3445">
        <v>9.6300875837197299</v>
      </c>
    </row>
    <row r="3446" spans="1:9" x14ac:dyDescent="0.25">
      <c r="A3446">
        <v>3444</v>
      </c>
      <c r="B3446">
        <v>81.684198771635906</v>
      </c>
      <c r="C3446">
        <v>179.02465047829199</v>
      </c>
      <c r="D3446">
        <v>9.3104824009189198</v>
      </c>
      <c r="E3446">
        <v>4.2170979698661801</v>
      </c>
      <c r="F3446">
        <v>0.49939129867132798</v>
      </c>
      <c r="G3446">
        <v>0.94616102800145296</v>
      </c>
      <c r="H3446">
        <v>4.6746756367131104</v>
      </c>
      <c r="I3446">
        <v>2.9689846555664299</v>
      </c>
    </row>
    <row r="3447" spans="1:9" x14ac:dyDescent="0.25">
      <c r="A3447">
        <v>3445</v>
      </c>
      <c r="B3447">
        <v>53.201240523776697</v>
      </c>
      <c r="C3447">
        <v>169.649971542401</v>
      </c>
      <c r="D3447">
        <v>14.1794941720024</v>
      </c>
      <c r="E3447">
        <v>4.8981273934805296</v>
      </c>
      <c r="F3447">
        <v>0.34029200976728802</v>
      </c>
      <c r="G3447">
        <v>0.92867902281722903</v>
      </c>
      <c r="H3447">
        <v>9.4419642857142794</v>
      </c>
      <c r="I3447">
        <v>3.4534461910519898</v>
      </c>
    </row>
    <row r="3448" spans="1:9" x14ac:dyDescent="0.25">
      <c r="A3448">
        <v>3446</v>
      </c>
      <c r="B3448">
        <v>61.6619623655914</v>
      </c>
      <c r="C3448">
        <v>178.66875522138599</v>
      </c>
      <c r="D3448">
        <v>13.3312322034799</v>
      </c>
      <c r="E3448">
        <v>6.87656180757992</v>
      </c>
      <c r="F3448">
        <v>0.38433894560923199</v>
      </c>
      <c r="G3448">
        <v>0.93520713120912702</v>
      </c>
      <c r="H3448">
        <v>9.6347368421052604</v>
      </c>
      <c r="I3448">
        <v>3.5292670929660601</v>
      </c>
    </row>
    <row r="3449" spans="1:9" x14ac:dyDescent="0.25">
      <c r="A3449">
        <v>3447</v>
      </c>
      <c r="B3449">
        <v>99.485148514851403</v>
      </c>
      <c r="C3449">
        <v>131.92499170262101</v>
      </c>
      <c r="D3449">
        <v>8.2667882780611297</v>
      </c>
      <c r="E3449">
        <v>20.910942672199699</v>
      </c>
      <c r="F3449">
        <v>0.66971210179068796</v>
      </c>
      <c r="G3449">
        <v>0.80610963974414995</v>
      </c>
      <c r="H3449">
        <v>6.7908847184986598</v>
      </c>
      <c r="I3449">
        <v>12.1396063960639</v>
      </c>
    </row>
    <row r="3450" spans="1:9" x14ac:dyDescent="0.25">
      <c r="A3450">
        <v>3448</v>
      </c>
      <c r="B3450">
        <v>58.042619542619498</v>
      </c>
      <c r="C3450">
        <v>190.56262763784801</v>
      </c>
      <c r="D3450">
        <v>16.097166387136799</v>
      </c>
      <c r="E3450">
        <v>3.9730189635887698</v>
      </c>
      <c r="F3450">
        <v>0.37254955757615399</v>
      </c>
      <c r="G3450">
        <v>0.960269957080083</v>
      </c>
      <c r="H3450">
        <v>11.2788461538461</v>
      </c>
      <c r="I3450">
        <v>3.03640776699029</v>
      </c>
    </row>
    <row r="3451" spans="1:9" x14ac:dyDescent="0.25">
      <c r="A3451">
        <v>3449</v>
      </c>
      <c r="B3451">
        <v>47.202423018677401</v>
      </c>
      <c r="C3451">
        <v>195.60971633518</v>
      </c>
      <c r="D3451">
        <v>8.69776405930007</v>
      </c>
      <c r="E3451">
        <v>3.59358694325763</v>
      </c>
      <c r="F3451">
        <v>0.332228586611715</v>
      </c>
      <c r="G3451">
        <v>0.95247983364873301</v>
      </c>
      <c r="H3451">
        <v>7.6815384615384597</v>
      </c>
      <c r="I3451">
        <v>2.6326326326326299</v>
      </c>
    </row>
    <row r="3452" spans="1:9" x14ac:dyDescent="0.25">
      <c r="A3452">
        <v>3450</v>
      </c>
      <c r="B3452">
        <v>68.370110916520701</v>
      </c>
      <c r="C3452">
        <v>195.91769750948299</v>
      </c>
      <c r="D3452">
        <v>13.4466438124315</v>
      </c>
      <c r="E3452">
        <v>6.9106110286465601</v>
      </c>
      <c r="F3452">
        <v>0.43323764167881501</v>
      </c>
      <c r="G3452">
        <v>0.941227296740064</v>
      </c>
      <c r="H3452">
        <v>9.3773584905660297</v>
      </c>
      <c r="I3452">
        <v>3.4203633291085702</v>
      </c>
    </row>
    <row r="3453" spans="1:9" x14ac:dyDescent="0.25">
      <c r="A3453">
        <v>3451</v>
      </c>
      <c r="B3453">
        <v>61.297132235793903</v>
      </c>
      <c r="C3453">
        <v>174.64032579499101</v>
      </c>
      <c r="D3453">
        <v>15.332866315181599</v>
      </c>
      <c r="E3453">
        <v>3.40784062558689</v>
      </c>
      <c r="F3453">
        <v>0.37598834185638003</v>
      </c>
      <c r="G3453">
        <v>0.95372735667184605</v>
      </c>
      <c r="H3453">
        <v>12.5143581081081</v>
      </c>
      <c r="I3453">
        <v>2.58186132349064</v>
      </c>
    </row>
    <row r="3454" spans="1:9" x14ac:dyDescent="0.25">
      <c r="A3454">
        <v>3452</v>
      </c>
      <c r="B3454">
        <v>36.956794269084398</v>
      </c>
      <c r="C3454">
        <v>166.09688962290099</v>
      </c>
      <c r="D3454">
        <v>9.1657945079601202</v>
      </c>
      <c r="E3454">
        <v>7.1834116116025397</v>
      </c>
      <c r="F3454">
        <v>0.34698752527986199</v>
      </c>
      <c r="G3454">
        <v>0.90285884601488597</v>
      </c>
      <c r="H3454">
        <v>5.4945054945054901</v>
      </c>
      <c r="I3454">
        <v>5.4230961923847696</v>
      </c>
    </row>
    <row r="3455" spans="1:9" x14ac:dyDescent="0.25">
      <c r="A3455">
        <v>3453</v>
      </c>
      <c r="B3455">
        <v>76.510829817158907</v>
      </c>
      <c r="C3455">
        <v>149.70049558284799</v>
      </c>
      <c r="D3455">
        <v>13.558005124952</v>
      </c>
      <c r="E3455">
        <v>9.2069000765535698</v>
      </c>
      <c r="F3455">
        <v>0.440162236472248</v>
      </c>
      <c r="G3455">
        <v>0.86482960373566897</v>
      </c>
      <c r="H3455">
        <v>9.9266862170087897</v>
      </c>
      <c r="I3455">
        <v>4.53251318101933</v>
      </c>
    </row>
    <row r="3456" spans="1:9" x14ac:dyDescent="0.25">
      <c r="A3456">
        <v>3454</v>
      </c>
      <c r="B3456">
        <v>60.315473441108502</v>
      </c>
      <c r="C3456">
        <v>196.874062286883</v>
      </c>
      <c r="D3456">
        <v>18.934352758498001</v>
      </c>
      <c r="E3456">
        <v>5.6105361237612001</v>
      </c>
      <c r="F3456">
        <v>0.35545840135775197</v>
      </c>
      <c r="G3456">
        <v>0.94563539440370004</v>
      </c>
      <c r="H3456">
        <v>18.879470198675399</v>
      </c>
      <c r="I3456">
        <v>3.0656934306569301</v>
      </c>
    </row>
    <row r="3457" spans="1:9" x14ac:dyDescent="0.25">
      <c r="A3457">
        <v>3455</v>
      </c>
      <c r="B3457">
        <v>101.773195876288</v>
      </c>
      <c r="C3457">
        <v>189.650441826215</v>
      </c>
      <c r="D3457">
        <v>17.7475274220396</v>
      </c>
      <c r="E3457">
        <v>3.3671685153375601</v>
      </c>
      <c r="F3457">
        <v>0.49607028493993399</v>
      </c>
      <c r="G3457">
        <v>0.95633172656480603</v>
      </c>
      <c r="H3457">
        <v>19.2659758203799</v>
      </c>
      <c r="I3457">
        <v>2.4531365313653102</v>
      </c>
    </row>
    <row r="3458" spans="1:9" x14ac:dyDescent="0.25">
      <c r="A3458">
        <v>3456</v>
      </c>
      <c r="B3458">
        <v>55.644593253968203</v>
      </c>
      <c r="C3458">
        <v>180.24608067641299</v>
      </c>
      <c r="D3458">
        <v>13.4885285452015</v>
      </c>
      <c r="E3458">
        <v>7.15343338380322</v>
      </c>
      <c r="F3458">
        <v>0.33012572039911597</v>
      </c>
      <c r="G3458">
        <v>0.93449277125406904</v>
      </c>
      <c r="H3458">
        <v>11.576957695769501</v>
      </c>
      <c r="I3458">
        <v>3.3996375169913899</v>
      </c>
    </row>
    <row r="3459" spans="1:9" x14ac:dyDescent="0.25">
      <c r="A3459">
        <v>3457</v>
      </c>
      <c r="B3459">
        <v>39.142326075411503</v>
      </c>
      <c r="C3459">
        <v>171.74910838889701</v>
      </c>
      <c r="D3459">
        <v>14.387805670002701</v>
      </c>
      <c r="E3459">
        <v>5.7158656996761001</v>
      </c>
      <c r="F3459">
        <v>0.22359322224054901</v>
      </c>
      <c r="G3459">
        <v>0.95066192543847705</v>
      </c>
      <c r="H3459">
        <v>17.547486033519501</v>
      </c>
      <c r="I3459">
        <v>3.6230055658626998</v>
      </c>
    </row>
    <row r="3460" spans="1:9" x14ac:dyDescent="0.25">
      <c r="A3460">
        <v>3458</v>
      </c>
      <c r="B3460">
        <v>42.649985783338003</v>
      </c>
      <c r="C3460">
        <v>174.492836676217</v>
      </c>
      <c r="D3460">
        <v>9.7497276195236093</v>
      </c>
      <c r="E3460">
        <v>3.3720844823671698</v>
      </c>
      <c r="F3460">
        <v>0.28808408827878801</v>
      </c>
      <c r="G3460">
        <v>0.95045984534288297</v>
      </c>
      <c r="H3460">
        <v>13.058441558441499</v>
      </c>
      <c r="I3460">
        <v>2.5542837322233698</v>
      </c>
    </row>
    <row r="3461" spans="1:9" x14ac:dyDescent="0.25">
      <c r="A3461">
        <v>3459</v>
      </c>
      <c r="B3461">
        <v>99.232948192321999</v>
      </c>
      <c r="C3461">
        <v>185.85004695815499</v>
      </c>
      <c r="D3461">
        <v>13.684935270784401</v>
      </c>
      <c r="E3461">
        <v>5.7197545341935196</v>
      </c>
      <c r="F3461">
        <v>0.55551211546962997</v>
      </c>
      <c r="G3461">
        <v>0.93067671010689301</v>
      </c>
      <c r="H3461">
        <v>12.6106508875739</v>
      </c>
      <c r="I3461">
        <v>4.0284564530037299</v>
      </c>
    </row>
    <row r="3462" spans="1:9" x14ac:dyDescent="0.25">
      <c r="A3462">
        <v>3460</v>
      </c>
      <c r="B3462">
        <v>67.709683755647205</v>
      </c>
      <c r="C3462">
        <v>179.25505283677001</v>
      </c>
      <c r="D3462">
        <v>13.129972284220999</v>
      </c>
      <c r="E3462">
        <v>3.71904912891562</v>
      </c>
      <c r="F3462">
        <v>0.38185873096223599</v>
      </c>
      <c r="G3462">
        <v>0.94717422983677502</v>
      </c>
      <c r="H3462">
        <v>11.787072243346</v>
      </c>
      <c r="I3462">
        <v>2.79051000645577</v>
      </c>
    </row>
    <row r="3463" spans="1:9" x14ac:dyDescent="0.25">
      <c r="A3463">
        <v>3461</v>
      </c>
      <c r="B3463">
        <v>54.067763157894703</v>
      </c>
      <c r="C3463">
        <v>155.29275238502001</v>
      </c>
      <c r="D3463">
        <v>13.6439696626177</v>
      </c>
      <c r="E3463">
        <v>5.7768878809546802</v>
      </c>
      <c r="F3463">
        <v>0.32404389177288201</v>
      </c>
      <c r="G3463">
        <v>0.95700644850451899</v>
      </c>
      <c r="H3463">
        <v>14.612612612612599</v>
      </c>
      <c r="I3463">
        <v>3.0857729138166801</v>
      </c>
    </row>
    <row r="3464" spans="1:9" x14ac:dyDescent="0.25">
      <c r="A3464">
        <v>3462</v>
      </c>
      <c r="B3464">
        <v>68.743616466909799</v>
      </c>
      <c r="C3464">
        <v>148.404633746782</v>
      </c>
      <c r="D3464">
        <v>16.836396021911199</v>
      </c>
      <c r="E3464">
        <v>6.8337790068244804</v>
      </c>
      <c r="F3464">
        <v>0.36650154197650198</v>
      </c>
      <c r="G3464">
        <v>0.88184595536237398</v>
      </c>
      <c r="H3464">
        <v>13.973134328358199</v>
      </c>
      <c r="I3464">
        <v>3.5112801013941599</v>
      </c>
    </row>
    <row r="3465" spans="1:9" x14ac:dyDescent="0.25">
      <c r="A3465">
        <v>3463</v>
      </c>
      <c r="B3465">
        <v>52.9367438645005</v>
      </c>
      <c r="C3465">
        <v>160.23628048780401</v>
      </c>
      <c r="D3465">
        <v>12.7120985852643</v>
      </c>
      <c r="E3465">
        <v>6.9642171063994196</v>
      </c>
      <c r="F3465">
        <v>0.34685585686728798</v>
      </c>
      <c r="G3465">
        <v>0.92431230804234599</v>
      </c>
      <c r="H3465">
        <v>14.0219907407407</v>
      </c>
      <c r="I3465">
        <v>3.7562171628721499</v>
      </c>
    </row>
    <row r="3466" spans="1:9" x14ac:dyDescent="0.25">
      <c r="A3466">
        <v>3464</v>
      </c>
      <c r="B3466">
        <v>74.824252584520806</v>
      </c>
      <c r="C3466">
        <v>195.995207055214</v>
      </c>
      <c r="D3466">
        <v>12.6228465294336</v>
      </c>
      <c r="E3466">
        <v>6.12577277234106</v>
      </c>
      <c r="F3466">
        <v>0.44893493880244001</v>
      </c>
      <c r="G3466">
        <v>0.94646824191016499</v>
      </c>
      <c r="H3466">
        <v>14.19248395967</v>
      </c>
      <c r="I3466">
        <v>2.8525827045850201</v>
      </c>
    </row>
    <row r="3467" spans="1:9" x14ac:dyDescent="0.25">
      <c r="A3467">
        <v>3465</v>
      </c>
      <c r="B3467">
        <v>113.028178936245</v>
      </c>
      <c r="C3467">
        <v>182.289086235101</v>
      </c>
      <c r="D3467">
        <v>13.2352617718259</v>
      </c>
      <c r="E3467">
        <v>10.0224380229141</v>
      </c>
      <c r="F3467">
        <v>0.60519172906741603</v>
      </c>
      <c r="G3467">
        <v>0.92194929074711496</v>
      </c>
      <c r="H3467">
        <v>9.7588571428571402</v>
      </c>
      <c r="I3467">
        <v>4.4723561100084996</v>
      </c>
    </row>
    <row r="3468" spans="1:9" x14ac:dyDescent="0.25">
      <c r="A3468">
        <v>3466</v>
      </c>
      <c r="B3468">
        <v>72.126148193508797</v>
      </c>
      <c r="C3468">
        <v>151.700636942675</v>
      </c>
      <c r="D3468">
        <v>10.7705432093263</v>
      </c>
      <c r="E3468">
        <v>13.1347052441575</v>
      </c>
      <c r="F3468">
        <v>0.417507310867819</v>
      </c>
      <c r="G3468">
        <v>0.87233845169102098</v>
      </c>
      <c r="H3468">
        <v>7.1883157240521998</v>
      </c>
      <c r="I3468">
        <v>5.0781065088757398</v>
      </c>
    </row>
    <row r="3469" spans="1:9" x14ac:dyDescent="0.25">
      <c r="A3469">
        <v>3467</v>
      </c>
      <c r="B3469">
        <v>91.624246987951807</v>
      </c>
      <c r="C3469">
        <v>144.292108362779</v>
      </c>
      <c r="D3469">
        <v>24.096606820802499</v>
      </c>
      <c r="E3469">
        <v>6.0254880494476799</v>
      </c>
      <c r="F3469">
        <v>0.50613766857303799</v>
      </c>
      <c r="G3469">
        <v>0.91979828295884103</v>
      </c>
      <c r="H3469">
        <v>16.4749733759318</v>
      </c>
      <c r="I3469">
        <v>3.8363636363636302</v>
      </c>
    </row>
    <row r="3470" spans="1:9" x14ac:dyDescent="0.25">
      <c r="A3470">
        <v>3468</v>
      </c>
      <c r="B3470">
        <v>34.7747870528109</v>
      </c>
      <c r="C3470">
        <v>175.44267619356901</v>
      </c>
      <c r="D3470">
        <v>10.7653639543908</v>
      </c>
      <c r="E3470">
        <v>16.297729587893201</v>
      </c>
      <c r="F3470">
        <v>0.25632160622793898</v>
      </c>
      <c r="G3470">
        <v>0.84956153702604598</v>
      </c>
      <c r="H3470">
        <v>18.361746361746299</v>
      </c>
      <c r="I3470">
        <v>6.6888567293777097</v>
      </c>
    </row>
    <row r="3471" spans="1:9" x14ac:dyDescent="0.25">
      <c r="A3471">
        <v>3469</v>
      </c>
      <c r="B3471">
        <v>70.8451536643026</v>
      </c>
      <c r="C3471">
        <v>179.821457257601</v>
      </c>
      <c r="D3471">
        <v>16.971678831052401</v>
      </c>
      <c r="E3471">
        <v>5.73315775284685</v>
      </c>
      <c r="F3471">
        <v>0.42813037292063999</v>
      </c>
      <c r="G3471">
        <v>0.92742554098308905</v>
      </c>
      <c r="H3471">
        <v>9.9838107098380995</v>
      </c>
      <c r="I3471">
        <v>4.3268546400218897</v>
      </c>
    </row>
    <row r="3472" spans="1:9" x14ac:dyDescent="0.25">
      <c r="A3472">
        <v>3470</v>
      </c>
      <c r="B3472">
        <v>68.805345729227199</v>
      </c>
      <c r="C3472">
        <v>173.871001463516</v>
      </c>
      <c r="D3472">
        <v>19.958233419895901</v>
      </c>
      <c r="E3472">
        <v>7.5769025193812602</v>
      </c>
      <c r="F3472">
        <v>0.41947003773443697</v>
      </c>
      <c r="G3472">
        <v>0.92614470373667002</v>
      </c>
      <c r="H3472">
        <v>21.7920792079207</v>
      </c>
      <c r="I3472">
        <v>3.8789907312049401</v>
      </c>
    </row>
    <row r="3473" spans="1:9" x14ac:dyDescent="0.25">
      <c r="A3473">
        <v>3471</v>
      </c>
      <c r="B3473">
        <v>95.970705725699005</v>
      </c>
      <c r="C3473">
        <v>189.41541672101201</v>
      </c>
      <c r="D3473">
        <v>24.152901630205999</v>
      </c>
      <c r="E3473">
        <v>3.6140945799268098</v>
      </c>
      <c r="F3473">
        <v>0.50828896667552104</v>
      </c>
      <c r="G3473">
        <v>0.95714597919672995</v>
      </c>
      <c r="H3473">
        <v>20.357142857142801</v>
      </c>
      <c r="I3473">
        <v>2.77714285714285</v>
      </c>
    </row>
    <row r="3474" spans="1:9" x14ac:dyDescent="0.25">
      <c r="A3474">
        <v>3472</v>
      </c>
      <c r="B3474">
        <v>54.779667282809598</v>
      </c>
      <c r="C3474">
        <v>201.209723261032</v>
      </c>
      <c r="D3474">
        <v>11.9250692259863</v>
      </c>
      <c r="E3474">
        <v>4.56496311655442</v>
      </c>
      <c r="F3474">
        <v>0.34401810403142402</v>
      </c>
      <c r="G3474">
        <v>0.957876512221979</v>
      </c>
      <c r="H3474">
        <v>11.805010155721</v>
      </c>
      <c r="I3474">
        <v>2.5136123527021499</v>
      </c>
    </row>
    <row r="3475" spans="1:9" x14ac:dyDescent="0.25">
      <c r="A3475">
        <v>3473</v>
      </c>
      <c r="B3475">
        <v>56.668607472100902</v>
      </c>
      <c r="C3475">
        <v>151.65636290646299</v>
      </c>
      <c r="D3475">
        <v>10.640311757904801</v>
      </c>
      <c r="E3475">
        <v>5.2344413660164699</v>
      </c>
      <c r="F3475">
        <v>0.44176023433704398</v>
      </c>
      <c r="G3475">
        <v>0.94466718568421304</v>
      </c>
      <c r="H3475">
        <v>7.9102941176470498</v>
      </c>
      <c r="I3475">
        <v>3.2818327117741002</v>
      </c>
    </row>
    <row r="3476" spans="1:9" x14ac:dyDescent="0.25">
      <c r="A3476">
        <v>3474</v>
      </c>
      <c r="B3476">
        <v>30.281321184510201</v>
      </c>
      <c r="C3476">
        <v>183.07257086136499</v>
      </c>
      <c r="D3476">
        <v>7.9457165769927496</v>
      </c>
      <c r="E3476">
        <v>5.3291593296736703</v>
      </c>
      <c r="F3476">
        <v>0.278616969847439</v>
      </c>
      <c r="G3476">
        <v>0.95852951454814705</v>
      </c>
      <c r="H3476">
        <v>7.4781725888324804</v>
      </c>
      <c r="I3476">
        <v>3.3204539313699</v>
      </c>
    </row>
    <row r="3477" spans="1:9" x14ac:dyDescent="0.25">
      <c r="A3477">
        <v>3475</v>
      </c>
      <c r="B3477">
        <v>46.087934560327199</v>
      </c>
      <c r="C3477">
        <v>156.20919123702799</v>
      </c>
      <c r="D3477">
        <v>10.5148557019445</v>
      </c>
      <c r="E3477">
        <v>6.2312585371263696</v>
      </c>
      <c r="F3477">
        <v>0.31169077102225501</v>
      </c>
      <c r="G3477">
        <v>0.89559042265655298</v>
      </c>
      <c r="H3477">
        <v>8.0049261083743808</v>
      </c>
      <c r="I3477">
        <v>3.2058252427184399</v>
      </c>
    </row>
    <row r="3478" spans="1:9" x14ac:dyDescent="0.25">
      <c r="A3478">
        <v>3476</v>
      </c>
      <c r="B3478">
        <v>111.09304347826</v>
      </c>
      <c r="C3478">
        <v>142.55194041552301</v>
      </c>
      <c r="D3478">
        <v>15.606939491856</v>
      </c>
      <c r="E3478">
        <v>8.22357302101973</v>
      </c>
      <c r="F3478">
        <v>0.59979497709335505</v>
      </c>
      <c r="G3478">
        <v>0.89524798281931095</v>
      </c>
      <c r="H3478">
        <v>13.554730983302401</v>
      </c>
      <c r="I3478">
        <v>5.1990867579908597</v>
      </c>
    </row>
    <row r="3479" spans="1:9" x14ac:dyDescent="0.25">
      <c r="A3479">
        <v>3477</v>
      </c>
      <c r="B3479">
        <v>103.49086419753</v>
      </c>
      <c r="C3479">
        <v>191.92945662535701</v>
      </c>
      <c r="D3479">
        <v>19.694858400133501</v>
      </c>
      <c r="E3479">
        <v>2.9849393900052399</v>
      </c>
      <c r="F3479">
        <v>0.56223124007022895</v>
      </c>
      <c r="G3479">
        <v>0.95842240185073102</v>
      </c>
      <c r="H3479">
        <v>10.9985775248933</v>
      </c>
      <c r="I3479">
        <v>2.7209913631242899</v>
      </c>
    </row>
    <row r="3480" spans="1:9" x14ac:dyDescent="0.25">
      <c r="A3480">
        <v>3478</v>
      </c>
      <c r="B3480">
        <v>72.318622174381005</v>
      </c>
      <c r="C3480">
        <v>145.61693098056699</v>
      </c>
      <c r="D3480">
        <v>13.424885801996901</v>
      </c>
      <c r="E3480">
        <v>13.0558330642129</v>
      </c>
      <c r="F3480">
        <v>0.45570545347889002</v>
      </c>
      <c r="G3480">
        <v>0.87688935240419297</v>
      </c>
      <c r="H3480">
        <v>10.7965146078933</v>
      </c>
      <c r="I3480">
        <v>8.8627532038032193</v>
      </c>
    </row>
    <row r="3481" spans="1:9" x14ac:dyDescent="0.25">
      <c r="A3481">
        <v>3479</v>
      </c>
      <c r="B3481">
        <v>66.109097246427297</v>
      </c>
      <c r="C3481">
        <v>167.608818978855</v>
      </c>
      <c r="D3481">
        <v>13.727655916733699</v>
      </c>
      <c r="E3481">
        <v>7.82663458782618</v>
      </c>
      <c r="F3481">
        <v>0.47573958429065399</v>
      </c>
      <c r="G3481">
        <v>0.92739073894677004</v>
      </c>
      <c r="H3481">
        <v>7.9280261723009797</v>
      </c>
      <c r="I3481">
        <v>3.80722891566265</v>
      </c>
    </row>
    <row r="3482" spans="1:9" x14ac:dyDescent="0.25">
      <c r="A3482">
        <v>3480</v>
      </c>
      <c r="B3482">
        <v>50.003959683225297</v>
      </c>
      <c r="C3482">
        <v>170.505585516178</v>
      </c>
      <c r="D3482">
        <v>12.1712486284768</v>
      </c>
      <c r="E3482">
        <v>3.9877469787936701</v>
      </c>
      <c r="F3482">
        <v>0.32490780288409998</v>
      </c>
      <c r="G3482">
        <v>0.93819230034335699</v>
      </c>
      <c r="H3482">
        <v>13.1332586786114</v>
      </c>
      <c r="I3482">
        <v>2.8900747065101302</v>
      </c>
    </row>
    <row r="3483" spans="1:9" x14ac:dyDescent="0.25">
      <c r="A3483">
        <v>3481</v>
      </c>
      <c r="B3483">
        <v>51.717632027257203</v>
      </c>
      <c r="C3483">
        <v>177.840913685061</v>
      </c>
      <c r="D3483">
        <v>16.613129672860701</v>
      </c>
      <c r="E3483">
        <v>9.3759365714526197</v>
      </c>
      <c r="F3483">
        <v>0.382506318735791</v>
      </c>
      <c r="G3483">
        <v>0.90326291107444001</v>
      </c>
      <c r="H3483">
        <v>6.50531236719082</v>
      </c>
      <c r="I3483">
        <v>5.3253012048192696</v>
      </c>
    </row>
    <row r="3484" spans="1:9" x14ac:dyDescent="0.25">
      <c r="A3484">
        <v>3482</v>
      </c>
      <c r="B3484">
        <v>48.882440476190403</v>
      </c>
      <c r="C3484">
        <v>200.75956897519299</v>
      </c>
      <c r="D3484">
        <v>14.4543726287824</v>
      </c>
      <c r="E3484">
        <v>4.1779504049662997</v>
      </c>
      <c r="F3484">
        <v>0.31462162856914599</v>
      </c>
      <c r="G3484">
        <v>0.96627867057241201</v>
      </c>
      <c r="H3484">
        <v>15.7776456599286</v>
      </c>
      <c r="I3484">
        <v>3.0921646746347902</v>
      </c>
    </row>
    <row r="3485" spans="1:9" x14ac:dyDescent="0.25">
      <c r="A3485">
        <v>3483</v>
      </c>
      <c r="B3485">
        <v>63.362280490738499</v>
      </c>
      <c r="C3485">
        <v>149.78558903236001</v>
      </c>
      <c r="D3485">
        <v>15.3943933945692</v>
      </c>
      <c r="E3485">
        <v>8.1629801383516796</v>
      </c>
      <c r="F3485">
        <v>0.37288939722561398</v>
      </c>
      <c r="G3485">
        <v>0.88124632192783803</v>
      </c>
      <c r="H3485">
        <v>13.2764227642276</v>
      </c>
      <c r="I3485">
        <v>5.0969743987587197</v>
      </c>
    </row>
    <row r="3486" spans="1:9" x14ac:dyDescent="0.25">
      <c r="A3486">
        <v>3484</v>
      </c>
      <c r="B3486">
        <v>55.224108658743603</v>
      </c>
      <c r="C3486">
        <v>164.781109445277</v>
      </c>
      <c r="D3486">
        <v>14.722830731513699</v>
      </c>
      <c r="E3486">
        <v>4.8354977629892897</v>
      </c>
      <c r="F3486">
        <v>0.401045031629087</v>
      </c>
      <c r="G3486">
        <v>0.94314150085308002</v>
      </c>
      <c r="H3486">
        <v>7.2831086439333799</v>
      </c>
      <c r="I3486">
        <v>3.2809309922417298</v>
      </c>
    </row>
    <row r="3487" spans="1:9" x14ac:dyDescent="0.25">
      <c r="A3487">
        <v>3485</v>
      </c>
      <c r="B3487">
        <v>90.844722302994995</v>
      </c>
      <c r="C3487">
        <v>137.490930755991</v>
      </c>
      <c r="D3487">
        <v>8.3331874279912697</v>
      </c>
      <c r="E3487">
        <v>2.8689923792476799</v>
      </c>
      <c r="F3487">
        <v>0.58784290922960702</v>
      </c>
      <c r="G3487">
        <v>0.968075056047073</v>
      </c>
      <c r="H3487">
        <v>5.4827945776850804</v>
      </c>
      <c r="I3487">
        <v>2.5327137546468399</v>
      </c>
    </row>
    <row r="3488" spans="1:9" x14ac:dyDescent="0.25">
      <c r="A3488">
        <v>3486</v>
      </c>
      <c r="B3488">
        <v>61.7582938388625</v>
      </c>
      <c r="C3488">
        <v>119.40049140049101</v>
      </c>
      <c r="D3488">
        <v>15.1501838610184</v>
      </c>
      <c r="E3488">
        <v>25.7982495597706</v>
      </c>
      <c r="F3488">
        <v>0.411272713449784</v>
      </c>
      <c r="G3488">
        <v>0.82599774421271699</v>
      </c>
      <c r="H3488">
        <v>11.0146341463414</v>
      </c>
      <c r="I3488">
        <v>4.82326621923937</v>
      </c>
    </row>
    <row r="3489" spans="1:9" x14ac:dyDescent="0.25">
      <c r="A3489">
        <v>3487</v>
      </c>
      <c r="B3489">
        <v>43.987693710118499</v>
      </c>
      <c r="C3489">
        <v>158.60789089137799</v>
      </c>
      <c r="D3489">
        <v>20.451742650743</v>
      </c>
      <c r="E3489">
        <v>8.9396785725111307</v>
      </c>
      <c r="F3489">
        <v>0.264483564619587</v>
      </c>
      <c r="G3489">
        <v>0.86399186695977404</v>
      </c>
      <c r="H3489">
        <v>18.2342931937172</v>
      </c>
      <c r="I3489">
        <v>6.19464285714285</v>
      </c>
    </row>
    <row r="3490" spans="1:9" x14ac:dyDescent="0.25">
      <c r="A3490">
        <v>3488</v>
      </c>
      <c r="B3490">
        <v>53.576301615798897</v>
      </c>
      <c r="C3490">
        <v>163.50963063675499</v>
      </c>
      <c r="D3490">
        <v>14.455880618861499</v>
      </c>
      <c r="E3490">
        <v>4.6724295297885599</v>
      </c>
      <c r="F3490">
        <v>0.32475879194530999</v>
      </c>
      <c r="G3490">
        <v>0.93974322203640503</v>
      </c>
      <c r="H3490">
        <v>12.498971193415599</v>
      </c>
      <c r="I3490">
        <v>3.9432930339665999</v>
      </c>
    </row>
    <row r="3491" spans="1:9" x14ac:dyDescent="0.25">
      <c r="A3491">
        <v>3489</v>
      </c>
      <c r="B3491">
        <v>96.481866825208002</v>
      </c>
      <c r="C3491">
        <v>206.26063963736999</v>
      </c>
      <c r="D3491">
        <v>9.1718935209644705</v>
      </c>
      <c r="E3491">
        <v>10.489759945093899</v>
      </c>
      <c r="F3491">
        <v>0.62124574383471898</v>
      </c>
      <c r="G3491">
        <v>0.94868457142824703</v>
      </c>
      <c r="H3491">
        <v>7.4428424304840304</v>
      </c>
      <c r="I3491">
        <v>3.7328872876994299</v>
      </c>
    </row>
    <row r="3492" spans="1:9" x14ac:dyDescent="0.25">
      <c r="A3492">
        <v>3490</v>
      </c>
      <c r="B3492">
        <v>78.417819365337607</v>
      </c>
      <c r="C3492">
        <v>179.63474603688101</v>
      </c>
      <c r="D3492">
        <v>17.4973193287064</v>
      </c>
      <c r="E3492">
        <v>9.4613352405639901</v>
      </c>
      <c r="F3492">
        <v>0.42986099743702899</v>
      </c>
      <c r="G3492">
        <v>0.91687946630468997</v>
      </c>
      <c r="H3492">
        <v>12.2245657568238</v>
      </c>
      <c r="I3492">
        <v>4.7078750549933996</v>
      </c>
    </row>
    <row r="3493" spans="1:9" x14ac:dyDescent="0.25">
      <c r="A3493">
        <v>3491</v>
      </c>
      <c r="B3493">
        <v>67.914929962418796</v>
      </c>
      <c r="C3493">
        <v>136.406254343293</v>
      </c>
      <c r="D3493">
        <v>15.743131729056101</v>
      </c>
      <c r="E3493">
        <v>6.9849189132300697</v>
      </c>
      <c r="F3493">
        <v>0.38667391776947702</v>
      </c>
      <c r="G3493">
        <v>0.89120988313721405</v>
      </c>
      <c r="H3493">
        <v>15.080937167199099</v>
      </c>
      <c r="I3493">
        <v>4.7515503875968896</v>
      </c>
    </row>
    <row r="3494" spans="1:9" x14ac:dyDescent="0.25">
      <c r="A3494">
        <v>3492</v>
      </c>
      <c r="B3494">
        <v>59.151346729371497</v>
      </c>
      <c r="C3494">
        <v>191.98818516366401</v>
      </c>
      <c r="D3494">
        <v>14.468264030946299</v>
      </c>
      <c r="E3494">
        <v>9.1305367527635699</v>
      </c>
      <c r="F3494">
        <v>0.353873004071243</v>
      </c>
      <c r="G3494">
        <v>0.93908269793017096</v>
      </c>
      <c r="H3494">
        <v>12.9160756501182</v>
      </c>
      <c r="I3494">
        <v>3.25634882606612</v>
      </c>
    </row>
    <row r="3495" spans="1:9" x14ac:dyDescent="0.25">
      <c r="A3495">
        <v>3493</v>
      </c>
      <c r="B3495">
        <v>49.275383491599698</v>
      </c>
      <c r="C3495">
        <v>157.336325787145</v>
      </c>
      <c r="D3495">
        <v>11.428971440327899</v>
      </c>
      <c r="E3495">
        <v>4.8363216937462497</v>
      </c>
      <c r="F3495">
        <v>0.33417857935954498</v>
      </c>
      <c r="G3495">
        <v>0.93232232050060104</v>
      </c>
      <c r="H3495">
        <v>8.1929824561403493</v>
      </c>
      <c r="I3495">
        <v>3.58607809847198</v>
      </c>
    </row>
    <row r="3496" spans="1:9" x14ac:dyDescent="0.25">
      <c r="A3496">
        <v>3494</v>
      </c>
      <c r="B3496">
        <v>35.723108594956202</v>
      </c>
      <c r="C3496">
        <v>175.168335001668</v>
      </c>
      <c r="D3496">
        <v>9.5949633066756501</v>
      </c>
      <c r="E3496">
        <v>4.3801115329323501</v>
      </c>
      <c r="F3496">
        <v>0.26041449602808903</v>
      </c>
      <c r="G3496">
        <v>0.94164262908013496</v>
      </c>
      <c r="H3496">
        <v>12.917832167832101</v>
      </c>
      <c r="I3496">
        <v>2.8731381612737499</v>
      </c>
    </row>
    <row r="3497" spans="1:9" x14ac:dyDescent="0.25">
      <c r="A3497">
        <v>3495</v>
      </c>
      <c r="B3497">
        <v>53.045399270368797</v>
      </c>
      <c r="C3497">
        <v>180.85725898227901</v>
      </c>
      <c r="D3497">
        <v>12.6026054801864</v>
      </c>
      <c r="E3497">
        <v>6.3469138531018601</v>
      </c>
      <c r="F3497">
        <v>0.33392355987077799</v>
      </c>
      <c r="G3497">
        <v>0.94346998827144601</v>
      </c>
      <c r="H3497">
        <v>12.857509627727801</v>
      </c>
      <c r="I3497">
        <v>3.10220191109264</v>
      </c>
    </row>
    <row r="3498" spans="1:9" x14ac:dyDescent="0.25">
      <c r="A3498">
        <v>3496</v>
      </c>
      <c r="B3498">
        <v>45.283393501805001</v>
      </c>
      <c r="C3498">
        <v>190.227121975187</v>
      </c>
      <c r="D3498">
        <v>11.0841742122134</v>
      </c>
      <c r="E3498">
        <v>3.8276185141002101</v>
      </c>
      <c r="F3498">
        <v>0.32848236482766202</v>
      </c>
      <c r="G3498">
        <v>0.96410146393873997</v>
      </c>
      <c r="H3498">
        <v>10.445564516129</v>
      </c>
      <c r="I3498">
        <v>2.4865229110512099</v>
      </c>
    </row>
    <row r="3499" spans="1:9" x14ac:dyDescent="0.25">
      <c r="A3499">
        <v>3497</v>
      </c>
      <c r="B3499">
        <v>80.951051051050996</v>
      </c>
      <c r="C3499">
        <v>144.98482785450301</v>
      </c>
      <c r="D3499">
        <v>14.148685157571499</v>
      </c>
      <c r="E3499">
        <v>2.0314018266165199</v>
      </c>
      <c r="F3499">
        <v>0.484579104346954</v>
      </c>
      <c r="G3499">
        <v>0.97513442916650195</v>
      </c>
      <c r="H3499">
        <v>6.4675732217573199</v>
      </c>
      <c r="I3499">
        <v>2.40787746170678</v>
      </c>
    </row>
    <row r="3500" spans="1:9" x14ac:dyDescent="0.25">
      <c r="A3500">
        <v>3498</v>
      </c>
      <c r="B3500">
        <v>27.451752021563301</v>
      </c>
      <c r="C3500">
        <v>186.12393961179001</v>
      </c>
      <c r="D3500">
        <v>11.414027209799899</v>
      </c>
      <c r="E3500">
        <v>3.5262018932817201</v>
      </c>
      <c r="F3500">
        <v>0.26290913958915402</v>
      </c>
      <c r="G3500">
        <v>0.96336637751847798</v>
      </c>
      <c r="H3500">
        <v>14.9544787077826</v>
      </c>
      <c r="I3500">
        <v>2.6895889358432501</v>
      </c>
    </row>
    <row r="3501" spans="1:9" x14ac:dyDescent="0.25">
      <c r="A3501">
        <v>3499</v>
      </c>
      <c r="B3501">
        <v>80.021841927493796</v>
      </c>
      <c r="C3501">
        <v>135.26609442060001</v>
      </c>
      <c r="D3501">
        <v>10.5153074781832</v>
      </c>
      <c r="E3501">
        <v>7.5800947990737599</v>
      </c>
      <c r="F3501">
        <v>0.45440880920967502</v>
      </c>
      <c r="G3501">
        <v>0.91283567441080504</v>
      </c>
      <c r="H3501">
        <v>4.3499999999999996</v>
      </c>
      <c r="I3501">
        <v>4.3449197860962503</v>
      </c>
    </row>
    <row r="3502" spans="1:9" x14ac:dyDescent="0.25">
      <c r="A3502">
        <v>3500</v>
      </c>
      <c r="B3502">
        <v>58.9607250755287</v>
      </c>
      <c r="C3502">
        <v>162.75398496240601</v>
      </c>
      <c r="D3502">
        <v>12.722899570946501</v>
      </c>
      <c r="E3502">
        <v>5.0784746895801502</v>
      </c>
      <c r="F3502">
        <v>0.42292466856357402</v>
      </c>
      <c r="G3502">
        <v>0.94636550435431799</v>
      </c>
      <c r="H3502">
        <v>9.2360430950048897</v>
      </c>
      <c r="I3502">
        <v>3.8892149669845901</v>
      </c>
    </row>
    <row r="3503" spans="1:9" x14ac:dyDescent="0.25">
      <c r="A3503">
        <v>3501</v>
      </c>
      <c r="B3503">
        <v>82.078308535630299</v>
      </c>
      <c r="C3503">
        <v>180.60418002307901</v>
      </c>
      <c r="D3503">
        <v>20.936682879885002</v>
      </c>
      <c r="E3503">
        <v>3.66243083650245</v>
      </c>
      <c r="F3503">
        <v>0.46535093379981501</v>
      </c>
      <c r="G3503">
        <v>0.95695980812267001</v>
      </c>
      <c r="H3503">
        <v>11.7048054919908</v>
      </c>
      <c r="I3503">
        <v>2.95790135092679</v>
      </c>
    </row>
    <row r="3504" spans="1:9" x14ac:dyDescent="0.25">
      <c r="A3504">
        <v>3502</v>
      </c>
      <c r="B3504">
        <v>78.209105180533697</v>
      </c>
      <c r="C3504">
        <v>161.82294907119299</v>
      </c>
      <c r="D3504">
        <v>14.387742645938699</v>
      </c>
      <c r="E3504">
        <v>3.50515846418083</v>
      </c>
      <c r="F3504">
        <v>0.494500418155498</v>
      </c>
      <c r="G3504">
        <v>0.94951808192456899</v>
      </c>
      <c r="H3504">
        <v>8.4116985376827902</v>
      </c>
      <c r="I3504">
        <v>2.6070215175537901</v>
      </c>
    </row>
    <row r="3505" spans="1:9" x14ac:dyDescent="0.25">
      <c r="A3505">
        <v>3503</v>
      </c>
      <c r="B3505">
        <v>62.995422388680801</v>
      </c>
      <c r="C3505">
        <v>170.60822735530701</v>
      </c>
      <c r="D3505">
        <v>16.615238377355901</v>
      </c>
      <c r="E3505">
        <v>9.6736136332214198</v>
      </c>
      <c r="F3505">
        <v>0.38504838594600099</v>
      </c>
      <c r="G3505">
        <v>0.93939234778345504</v>
      </c>
      <c r="H3505">
        <v>11.7250639386189</v>
      </c>
      <c r="I3505">
        <v>4.2479256554928604</v>
      </c>
    </row>
    <row r="3506" spans="1:9" x14ac:dyDescent="0.25">
      <c r="A3506">
        <v>3504</v>
      </c>
      <c r="B3506">
        <v>86.108590870428102</v>
      </c>
      <c r="C3506">
        <v>161.26116415152401</v>
      </c>
      <c r="D3506">
        <v>12.8806148174972</v>
      </c>
      <c r="E3506">
        <v>7.8420763986279702</v>
      </c>
      <c r="F3506">
        <v>0.525882082593499</v>
      </c>
      <c r="G3506">
        <v>0.86847776571533597</v>
      </c>
      <c r="H3506">
        <v>6.2529296875</v>
      </c>
      <c r="I3506">
        <v>6.49279341111873</v>
      </c>
    </row>
    <row r="3507" spans="1:9" x14ac:dyDescent="0.25">
      <c r="A3507">
        <v>3505</v>
      </c>
      <c r="B3507">
        <v>67.230541141586301</v>
      </c>
      <c r="C3507">
        <v>189.498325722983</v>
      </c>
      <c r="D3507">
        <v>13.272010313067099</v>
      </c>
      <c r="E3507">
        <v>5.4721306024928298</v>
      </c>
      <c r="F3507">
        <v>0.418326823686203</v>
      </c>
      <c r="G3507">
        <v>0.92196959085967201</v>
      </c>
      <c r="H3507">
        <v>17.7775700934579</v>
      </c>
      <c r="I3507">
        <v>3.0690909090909</v>
      </c>
    </row>
    <row r="3508" spans="1:9" x14ac:dyDescent="0.25">
      <c r="A3508">
        <v>3506</v>
      </c>
      <c r="B3508">
        <v>41.636183395291198</v>
      </c>
      <c r="C3508">
        <v>159.36472602739701</v>
      </c>
      <c r="D3508">
        <v>9.1802805369510292</v>
      </c>
      <c r="E3508">
        <v>6.8784928889005803</v>
      </c>
      <c r="F3508">
        <v>0.28604405953903</v>
      </c>
      <c r="G3508">
        <v>0.89884297993163698</v>
      </c>
      <c r="H3508">
        <v>11.2186379928315</v>
      </c>
      <c r="I3508">
        <v>4.9814032121724399</v>
      </c>
    </row>
    <row r="3509" spans="1:9" x14ac:dyDescent="0.25">
      <c r="A3509">
        <v>3507</v>
      </c>
      <c r="B3509">
        <v>52.328579800742297</v>
      </c>
      <c r="C3509">
        <v>141.32543792001701</v>
      </c>
      <c r="D3509">
        <v>11.1989357137348</v>
      </c>
      <c r="E3509">
        <v>8.1630855213619995</v>
      </c>
      <c r="F3509">
        <v>0.38409570010439098</v>
      </c>
      <c r="G3509">
        <v>0.89306841467196596</v>
      </c>
      <c r="H3509">
        <v>9.3165829145728605</v>
      </c>
      <c r="I3509">
        <v>4.7990805840995101</v>
      </c>
    </row>
    <row r="3510" spans="1:9" x14ac:dyDescent="0.25">
      <c r="A3510">
        <v>3508</v>
      </c>
      <c r="B3510">
        <v>51.595324241580798</v>
      </c>
      <c r="C3510">
        <v>158.481294964028</v>
      </c>
      <c r="D3510">
        <v>8.2551774516657801</v>
      </c>
      <c r="E3510">
        <v>11.1458936423087</v>
      </c>
      <c r="F3510">
        <v>0.31316442990437798</v>
      </c>
      <c r="G3510">
        <v>0.87511033719868003</v>
      </c>
      <c r="H3510">
        <v>13</v>
      </c>
      <c r="I3510">
        <v>7.5371352785145804</v>
      </c>
    </row>
    <row r="3511" spans="1:9" x14ac:dyDescent="0.25">
      <c r="A3511">
        <v>3509</v>
      </c>
      <c r="B3511">
        <v>44.415542363734403</v>
      </c>
      <c r="C3511">
        <v>169.13825</v>
      </c>
      <c r="D3511">
        <v>11.202426120602</v>
      </c>
      <c r="E3511">
        <v>8.5543051697668595</v>
      </c>
      <c r="F3511">
        <v>0.28383950609679098</v>
      </c>
      <c r="G3511">
        <v>0.90925748696887598</v>
      </c>
      <c r="H3511">
        <v>18.001960784313699</v>
      </c>
      <c r="I3511">
        <v>5.0210706150341604</v>
      </c>
    </row>
    <row r="3512" spans="1:9" x14ac:dyDescent="0.25">
      <c r="A3512">
        <v>3510</v>
      </c>
      <c r="B3512">
        <v>80.103777589134097</v>
      </c>
      <c r="C3512">
        <v>164.941183723797</v>
      </c>
      <c r="D3512">
        <v>12.8763237798278</v>
      </c>
      <c r="E3512">
        <v>6.3762520313643902</v>
      </c>
      <c r="F3512">
        <v>0.40414188279004998</v>
      </c>
      <c r="G3512">
        <v>0.91304975989556902</v>
      </c>
      <c r="H3512">
        <v>10.166031987814099</v>
      </c>
      <c r="I3512">
        <v>2.8977059044753601</v>
      </c>
    </row>
    <row r="3513" spans="1:9" x14ac:dyDescent="0.25">
      <c r="A3513">
        <v>3511</v>
      </c>
      <c r="B3513">
        <v>47.105811749841997</v>
      </c>
      <c r="C3513">
        <v>116.95403352540499</v>
      </c>
      <c r="D3513">
        <v>12.55951785099</v>
      </c>
      <c r="E3513">
        <v>5.05963475420078</v>
      </c>
      <c r="F3513">
        <v>0.296897230598337</v>
      </c>
      <c r="G3513">
        <v>0.92985173712244096</v>
      </c>
      <c r="H3513">
        <v>15.6323676323676</v>
      </c>
      <c r="I3513">
        <v>3.1774545454545402</v>
      </c>
    </row>
    <row r="3514" spans="1:9" x14ac:dyDescent="0.25">
      <c r="A3514">
        <v>3512</v>
      </c>
      <c r="B3514">
        <v>91.734154126766896</v>
      </c>
      <c r="C3514">
        <v>193.16495659037</v>
      </c>
      <c r="D3514">
        <v>9.0850973079185007</v>
      </c>
      <c r="E3514">
        <v>5.31086688609098</v>
      </c>
      <c r="F3514">
        <v>0.64089327410170605</v>
      </c>
      <c r="G3514">
        <v>0.95680514578461595</v>
      </c>
      <c r="H3514">
        <v>10.4759427828348</v>
      </c>
      <c r="I3514">
        <v>3.0584154801022199</v>
      </c>
    </row>
    <row r="3515" spans="1:9" x14ac:dyDescent="0.25">
      <c r="A3515">
        <v>3513</v>
      </c>
      <c r="B3515">
        <v>82.622222222222206</v>
      </c>
      <c r="C3515">
        <v>120.64831484195101</v>
      </c>
      <c r="D3515">
        <v>11.275570429901601</v>
      </c>
      <c r="E3515">
        <v>5.1552243872840702</v>
      </c>
      <c r="F3515">
        <v>0.44685481071132299</v>
      </c>
      <c r="G3515">
        <v>0.91597767188203805</v>
      </c>
      <c r="H3515">
        <v>8.6765140324962999</v>
      </c>
      <c r="I3515">
        <v>3.9393785022924002</v>
      </c>
    </row>
    <row r="3516" spans="1:9" x14ac:dyDescent="0.25">
      <c r="A3516">
        <v>3514</v>
      </c>
      <c r="B3516">
        <v>71.368252954327602</v>
      </c>
      <c r="C3516">
        <v>162.59621629253101</v>
      </c>
      <c r="D3516">
        <v>15.497523569117799</v>
      </c>
      <c r="E3516">
        <v>6.1429300208753999</v>
      </c>
      <c r="F3516">
        <v>0.38870641801707201</v>
      </c>
      <c r="G3516">
        <v>0.90450281499558105</v>
      </c>
      <c r="H3516">
        <v>16.832181638696898</v>
      </c>
      <c r="I3516">
        <v>3.9260683760683701</v>
      </c>
    </row>
    <row r="3517" spans="1:9" x14ac:dyDescent="0.25">
      <c r="A3517">
        <v>3515</v>
      </c>
      <c r="B3517">
        <v>68.660447761194007</v>
      </c>
      <c r="C3517">
        <v>180.15984790874501</v>
      </c>
      <c r="D3517">
        <v>17.868257599728501</v>
      </c>
      <c r="E3517">
        <v>5.1844018739442301</v>
      </c>
      <c r="F3517">
        <v>0.45348621440548398</v>
      </c>
      <c r="G3517">
        <v>0.94841431691781697</v>
      </c>
      <c r="H3517">
        <v>12.2717086834733</v>
      </c>
      <c r="I3517">
        <v>3.2569002123142199</v>
      </c>
    </row>
    <row r="3518" spans="1:9" x14ac:dyDescent="0.25">
      <c r="A3518">
        <v>3516</v>
      </c>
      <c r="B3518">
        <v>57.242819843341998</v>
      </c>
      <c r="C3518">
        <v>193.11785573512</v>
      </c>
      <c r="D3518">
        <v>21.021151709707301</v>
      </c>
      <c r="E3518">
        <v>13.192575657445101</v>
      </c>
      <c r="F3518">
        <v>0.355048723473956</v>
      </c>
      <c r="G3518">
        <v>0.86166074267419102</v>
      </c>
      <c r="H3518">
        <v>18.227504244482098</v>
      </c>
      <c r="I3518">
        <v>7.54906731549067</v>
      </c>
    </row>
    <row r="3519" spans="1:9" x14ac:dyDescent="0.25">
      <c r="A3519">
        <v>3517</v>
      </c>
      <c r="B3519">
        <v>75.022652194431302</v>
      </c>
      <c r="C3519">
        <v>195.38703543647301</v>
      </c>
      <c r="D3519">
        <v>12.6867161522228</v>
      </c>
      <c r="E3519">
        <v>7.4230180870575797</v>
      </c>
      <c r="F3519">
        <v>0.47950423303502798</v>
      </c>
      <c r="G3519">
        <v>0.93700922658463504</v>
      </c>
      <c r="H3519">
        <v>7.8284518828451803</v>
      </c>
      <c r="I3519">
        <v>3.5211521152115202</v>
      </c>
    </row>
    <row r="3520" spans="1:9" x14ac:dyDescent="0.25">
      <c r="A3520">
        <v>3518</v>
      </c>
      <c r="B3520">
        <v>134.90550516768599</v>
      </c>
      <c r="C3520">
        <v>113.845422625674</v>
      </c>
      <c r="D3520">
        <v>29.1952661570473</v>
      </c>
      <c r="E3520">
        <v>7.8983218387454297</v>
      </c>
      <c r="F3520">
        <v>0.73127256850034295</v>
      </c>
      <c r="G3520">
        <v>0.866126781204276</v>
      </c>
      <c r="H3520">
        <v>9.5689753863766391</v>
      </c>
      <c r="I3520">
        <v>5.2362650318321098</v>
      </c>
    </row>
    <row r="3521" spans="1:9" x14ac:dyDescent="0.25">
      <c r="A3521">
        <v>3519</v>
      </c>
      <c r="B3521">
        <v>69.090583251873497</v>
      </c>
      <c r="C3521">
        <v>168.176837089976</v>
      </c>
      <c r="D3521">
        <v>14.8976175528413</v>
      </c>
      <c r="E3521">
        <v>4.7456924173118402</v>
      </c>
      <c r="F3521">
        <v>0.45981024741731102</v>
      </c>
      <c r="G3521">
        <v>0.91168143549893399</v>
      </c>
      <c r="H3521">
        <v>13.5206611570247</v>
      </c>
      <c r="I3521">
        <v>3.00714285714285</v>
      </c>
    </row>
    <row r="3522" spans="1:9" x14ac:dyDescent="0.25">
      <c r="A3522">
        <v>3520</v>
      </c>
      <c r="B3522">
        <v>45.320489920898098</v>
      </c>
      <c r="C3522">
        <v>175.94917521176899</v>
      </c>
      <c r="D3522">
        <v>15.414486552503201</v>
      </c>
      <c r="E3522">
        <v>5.6685408323083601</v>
      </c>
      <c r="F3522">
        <v>0.278532664684083</v>
      </c>
      <c r="G3522">
        <v>0.93931467569966598</v>
      </c>
      <c r="H3522">
        <v>15.4</v>
      </c>
      <c r="I3522">
        <v>3.2686395080707098</v>
      </c>
    </row>
    <row r="3523" spans="1:9" x14ac:dyDescent="0.25">
      <c r="A3523">
        <v>3521</v>
      </c>
      <c r="B3523">
        <v>55.789438724676103</v>
      </c>
      <c r="C3523">
        <v>176.878751277524</v>
      </c>
      <c r="D3523">
        <v>12.2272366145412</v>
      </c>
      <c r="E3523">
        <v>5.9189669605330604</v>
      </c>
      <c r="F3523">
        <v>0.39244523634962503</v>
      </c>
      <c r="G3523">
        <v>0.92679665010619705</v>
      </c>
      <c r="H3523">
        <v>11.109615384615299</v>
      </c>
      <c r="I3523">
        <v>3.38399071925754</v>
      </c>
    </row>
    <row r="3524" spans="1:9" x14ac:dyDescent="0.25">
      <c r="A3524">
        <v>3522</v>
      </c>
      <c r="B3524">
        <v>38.5171026156941</v>
      </c>
      <c r="C3524">
        <v>165.74116482895101</v>
      </c>
      <c r="D3524">
        <v>16.698751421882701</v>
      </c>
      <c r="E3524">
        <v>5.0289671619082199</v>
      </c>
      <c r="F3524">
        <v>0.22551404769553299</v>
      </c>
      <c r="G3524">
        <v>0.93606213642300795</v>
      </c>
      <c r="H3524">
        <v>17.840228245363701</v>
      </c>
      <c r="I3524">
        <v>3.2287425149700599</v>
      </c>
    </row>
    <row r="3525" spans="1:9" x14ac:dyDescent="0.25">
      <c r="A3525">
        <v>3523</v>
      </c>
      <c r="B3525">
        <v>47.196462715105099</v>
      </c>
      <c r="C3525">
        <v>156.418049937229</v>
      </c>
      <c r="D3525">
        <v>15.0189531919783</v>
      </c>
      <c r="E3525">
        <v>6.2477570737665404</v>
      </c>
      <c r="F3525">
        <v>0.27616367549165</v>
      </c>
      <c r="G3525">
        <v>0.91806001776596902</v>
      </c>
      <c r="H3525">
        <v>19.791553133514899</v>
      </c>
      <c r="I3525">
        <v>3.95319495319495</v>
      </c>
    </row>
    <row r="3526" spans="1:9" x14ac:dyDescent="0.25">
      <c r="A3526">
        <v>3524</v>
      </c>
      <c r="B3526">
        <v>84.242346938775498</v>
      </c>
      <c r="C3526">
        <v>196.69463328801001</v>
      </c>
      <c r="D3526">
        <v>18.676657716825801</v>
      </c>
      <c r="E3526">
        <v>4.4234955223733703</v>
      </c>
      <c r="F3526">
        <v>0.49886095387979601</v>
      </c>
      <c r="G3526">
        <v>0.94031055956537002</v>
      </c>
      <c r="H3526">
        <v>10.568296795952699</v>
      </c>
      <c r="I3526">
        <v>2.27984084880636</v>
      </c>
    </row>
    <row r="3527" spans="1:9" x14ac:dyDescent="0.25">
      <c r="A3527">
        <v>3525</v>
      </c>
      <c r="B3527">
        <v>57.991854024112001</v>
      </c>
      <c r="C3527">
        <v>195.072238921749</v>
      </c>
      <c r="D3527">
        <v>14.547959990980999</v>
      </c>
      <c r="E3527">
        <v>4.04175796255024</v>
      </c>
      <c r="F3527">
        <v>0.33742158527350302</v>
      </c>
      <c r="G3527">
        <v>0.963529263187204</v>
      </c>
      <c r="H3527">
        <v>13.4326160815402</v>
      </c>
      <c r="I3527">
        <v>2.6102068965517198</v>
      </c>
    </row>
    <row r="3528" spans="1:9" x14ac:dyDescent="0.25">
      <c r="A3528">
        <v>3526</v>
      </c>
      <c r="B3528">
        <v>90.178257042253506</v>
      </c>
      <c r="C3528">
        <v>180.496079677897</v>
      </c>
      <c r="D3528">
        <v>14.3846309730108</v>
      </c>
      <c r="E3528">
        <v>7.7089413369242301</v>
      </c>
      <c r="F3528">
        <v>0.46847668478622501</v>
      </c>
      <c r="G3528">
        <v>0.92561207813403501</v>
      </c>
      <c r="H3528">
        <v>11.863387978142001</v>
      </c>
      <c r="I3528">
        <v>2.9141993957703902</v>
      </c>
    </row>
    <row r="3529" spans="1:9" x14ac:dyDescent="0.25">
      <c r="A3529">
        <v>3527</v>
      </c>
      <c r="B3529">
        <v>74.318101153504799</v>
      </c>
      <c r="C3529">
        <v>174.698773166275</v>
      </c>
      <c r="D3529">
        <v>16.0218202126036</v>
      </c>
      <c r="E3529">
        <v>5.0195749484894998</v>
      </c>
      <c r="F3529">
        <v>0.430489031021768</v>
      </c>
      <c r="G3529">
        <v>0.93588722536908797</v>
      </c>
      <c r="H3529">
        <v>12.611183355006499</v>
      </c>
      <c r="I3529">
        <v>3.9374247894103398</v>
      </c>
    </row>
    <row r="3530" spans="1:9" x14ac:dyDescent="0.25">
      <c r="A3530">
        <v>3528</v>
      </c>
      <c r="B3530">
        <v>54.370488807674697</v>
      </c>
      <c r="C3530">
        <v>176.487863247863</v>
      </c>
      <c r="D3530">
        <v>12.6673815491421</v>
      </c>
      <c r="E3530">
        <v>7.6981254049625303</v>
      </c>
      <c r="F3530">
        <v>0.37698841914063702</v>
      </c>
      <c r="G3530">
        <v>0.928993180275138</v>
      </c>
      <c r="H3530">
        <v>12.0757142857142</v>
      </c>
      <c r="I3530">
        <v>3.2668579626972698</v>
      </c>
    </row>
    <row r="3531" spans="1:9" x14ac:dyDescent="0.25">
      <c r="A3531">
        <v>3529</v>
      </c>
      <c r="B3531">
        <v>73.610343814281507</v>
      </c>
      <c r="C3531">
        <v>168.68758421559099</v>
      </c>
      <c r="D3531">
        <v>11.9126672690355</v>
      </c>
      <c r="E3531">
        <v>6.4351349874287997</v>
      </c>
      <c r="F3531">
        <v>0.44120076667374403</v>
      </c>
      <c r="G3531">
        <v>0.92076686310618505</v>
      </c>
      <c r="H3531">
        <v>7.0188124632569</v>
      </c>
      <c r="I3531">
        <v>4.3492496589358796</v>
      </c>
    </row>
    <row r="3532" spans="1:9" x14ac:dyDescent="0.25">
      <c r="A3532">
        <v>3530</v>
      </c>
      <c r="B3532">
        <v>93.438546693159196</v>
      </c>
      <c r="C3532">
        <v>162.740190685735</v>
      </c>
      <c r="D3532">
        <v>23.835426881268098</v>
      </c>
      <c r="E3532">
        <v>5.4627258160168202</v>
      </c>
      <c r="F3532">
        <v>0.582964726837219</v>
      </c>
      <c r="G3532">
        <v>0.92210294145537497</v>
      </c>
      <c r="H3532">
        <v>10.8709386281588</v>
      </c>
      <c r="I3532">
        <v>3.3866799204771301</v>
      </c>
    </row>
    <row r="3533" spans="1:9" x14ac:dyDescent="0.25">
      <c r="A3533">
        <v>3531</v>
      </c>
      <c r="B3533">
        <v>57.018672199170098</v>
      </c>
      <c r="C3533">
        <v>137.57612328258401</v>
      </c>
      <c r="D3533">
        <v>22.154204566620798</v>
      </c>
      <c r="E3533">
        <v>5.5388659750254403</v>
      </c>
      <c r="F3533">
        <v>0.346748745386526</v>
      </c>
      <c r="G3533">
        <v>0.84923817743493601</v>
      </c>
      <c r="H3533">
        <v>27.837310195227701</v>
      </c>
      <c r="I3533">
        <v>3.6376996805111799</v>
      </c>
    </row>
    <row r="3534" spans="1:9" x14ac:dyDescent="0.25">
      <c r="A3534">
        <v>3532</v>
      </c>
      <c r="B3534">
        <v>50.766543144520902</v>
      </c>
      <c r="C3534">
        <v>147.84672897196199</v>
      </c>
      <c r="D3534">
        <v>17.094450749902201</v>
      </c>
      <c r="E3534">
        <v>15.5137221005316</v>
      </c>
      <c r="F3534">
        <v>0.39202548360399703</v>
      </c>
      <c r="G3534">
        <v>0.76881261703741699</v>
      </c>
      <c r="H3534">
        <v>14.8696883852691</v>
      </c>
      <c r="I3534">
        <v>11.742907801418401</v>
      </c>
    </row>
    <row r="3535" spans="1:9" x14ac:dyDescent="0.25">
      <c r="A3535">
        <v>3533</v>
      </c>
      <c r="B3535">
        <v>53.864457831325304</v>
      </c>
      <c r="C3535">
        <v>106.42225755166901</v>
      </c>
      <c r="D3535">
        <v>12.3577732641207</v>
      </c>
      <c r="E3535">
        <v>9.8380727941251997</v>
      </c>
      <c r="F3535">
        <v>0.38450825017671297</v>
      </c>
      <c r="G3535">
        <v>0.85803130398141902</v>
      </c>
      <c r="H3535">
        <v>11.646820027063599</v>
      </c>
      <c r="I3535">
        <v>5.6208236208236197</v>
      </c>
    </row>
    <row r="3536" spans="1:9" x14ac:dyDescent="0.25">
      <c r="A3536">
        <v>3534</v>
      </c>
      <c r="B3536">
        <v>70.7193116634799</v>
      </c>
      <c r="C3536">
        <v>186.801164725457</v>
      </c>
      <c r="D3536">
        <v>12.591629359527699</v>
      </c>
      <c r="E3536">
        <v>11.706624013227</v>
      </c>
      <c r="F3536">
        <v>0.37069791217369502</v>
      </c>
      <c r="G3536">
        <v>0.90080543813667002</v>
      </c>
      <c r="H3536">
        <v>18.2890528905289</v>
      </c>
      <c r="I3536">
        <v>6.4867099822799696</v>
      </c>
    </row>
    <row r="3537" spans="1:9" x14ac:dyDescent="0.25">
      <c r="A3537">
        <v>3535</v>
      </c>
      <c r="B3537">
        <v>71.875245579567704</v>
      </c>
      <c r="C3537">
        <v>168.133481481481</v>
      </c>
      <c r="D3537">
        <v>17.726423402064999</v>
      </c>
      <c r="E3537">
        <v>5.1886590458519697</v>
      </c>
      <c r="F3537">
        <v>0.437473773607718</v>
      </c>
      <c r="G3537">
        <v>0.92702259632012096</v>
      </c>
      <c r="H3537">
        <v>16.7855392156862</v>
      </c>
      <c r="I3537">
        <v>3.32588916459884</v>
      </c>
    </row>
    <row r="3538" spans="1:9" x14ac:dyDescent="0.25">
      <c r="A3538">
        <v>3536</v>
      </c>
      <c r="B3538">
        <v>58.774655963302699</v>
      </c>
      <c r="C3538">
        <v>130.3012296444</v>
      </c>
      <c r="D3538">
        <v>11.051185119352001</v>
      </c>
      <c r="E3538">
        <v>4.1398357973256301</v>
      </c>
      <c r="F3538">
        <v>0.35205401671147102</v>
      </c>
      <c r="G3538">
        <v>0.95661742913428605</v>
      </c>
      <c r="H3538">
        <v>7.3498127340823904</v>
      </c>
      <c r="I3538">
        <v>2.9948945615982199</v>
      </c>
    </row>
    <row r="3539" spans="1:9" x14ac:dyDescent="0.25">
      <c r="A3539">
        <v>3537</v>
      </c>
      <c r="B3539">
        <v>32.110827561064497</v>
      </c>
      <c r="C3539">
        <v>110.014687629292</v>
      </c>
      <c r="D3539">
        <v>12.4926855511155</v>
      </c>
      <c r="E3539">
        <v>4.3457319590005401</v>
      </c>
      <c r="F3539">
        <v>0.34251717791060099</v>
      </c>
      <c r="G3539">
        <v>0.92606138899562995</v>
      </c>
      <c r="H3539">
        <v>10.5948477751756</v>
      </c>
      <c r="I3539">
        <v>3.5965517241379299</v>
      </c>
    </row>
    <row r="3540" spans="1:9" x14ac:dyDescent="0.25">
      <c r="A3540">
        <v>3538</v>
      </c>
      <c r="B3540">
        <v>60.384109916367898</v>
      </c>
      <c r="C3540">
        <v>144.46131453960399</v>
      </c>
      <c r="D3540">
        <v>13.6331878015336</v>
      </c>
      <c r="E3540">
        <v>3.64731310615411</v>
      </c>
      <c r="F3540">
        <v>0.362917468769834</v>
      </c>
      <c r="G3540">
        <v>0.95446464486152804</v>
      </c>
      <c r="H3540">
        <v>17.2322899505766</v>
      </c>
      <c r="I3540">
        <v>3.2056218713900599</v>
      </c>
    </row>
    <row r="3541" spans="1:9" x14ac:dyDescent="0.25">
      <c r="A3541">
        <v>3539</v>
      </c>
      <c r="B3541">
        <v>75.398597133272304</v>
      </c>
      <c r="C3541">
        <v>192.63474343909101</v>
      </c>
      <c r="D3541">
        <v>15.7941356849048</v>
      </c>
      <c r="E3541">
        <v>4.6898269054450799</v>
      </c>
      <c r="F3541">
        <v>0.422068719174158</v>
      </c>
      <c r="G3541">
        <v>0.94495550899405201</v>
      </c>
      <c r="H3541">
        <v>14.091324200913199</v>
      </c>
      <c r="I3541">
        <v>2.64482547458665</v>
      </c>
    </row>
    <row r="3542" spans="1:9" x14ac:dyDescent="0.25">
      <c r="A3542">
        <v>3540</v>
      </c>
      <c r="B3542">
        <v>63.454165422514102</v>
      </c>
      <c r="C3542">
        <v>180.82411955272201</v>
      </c>
      <c r="D3542">
        <v>14.421482664938001</v>
      </c>
      <c r="E3542">
        <v>3.2998192220223399</v>
      </c>
      <c r="F3542">
        <v>0.380913567999768</v>
      </c>
      <c r="G3542">
        <v>0.95785009751857497</v>
      </c>
      <c r="H3542">
        <v>10.006923837784299</v>
      </c>
      <c r="I3542">
        <v>2.5928369462770902</v>
      </c>
    </row>
    <row r="3543" spans="1:9" x14ac:dyDescent="0.25">
      <c r="A3543">
        <v>3541</v>
      </c>
      <c r="B3543">
        <v>62.452645329849702</v>
      </c>
      <c r="C3543">
        <v>149.61851720468201</v>
      </c>
      <c r="D3543">
        <v>14.1716480556405</v>
      </c>
      <c r="E3543">
        <v>5.6143772708766102</v>
      </c>
      <c r="F3543">
        <v>0.38361718429992803</v>
      </c>
      <c r="G3543">
        <v>0.87869517715475598</v>
      </c>
      <c r="H3543">
        <v>17.439153439153401</v>
      </c>
      <c r="I3543">
        <v>3.4808988764044901</v>
      </c>
    </row>
    <row r="3544" spans="1:9" x14ac:dyDescent="0.25">
      <c r="A3544">
        <v>3542</v>
      </c>
      <c r="B3544">
        <v>89.521089630931399</v>
      </c>
      <c r="C3544">
        <v>161.51597817614899</v>
      </c>
      <c r="D3544">
        <v>16.991985959913901</v>
      </c>
      <c r="E3544">
        <v>5.4552971423607</v>
      </c>
      <c r="F3544">
        <v>0.50161564667908998</v>
      </c>
      <c r="G3544">
        <v>0.92550875160520996</v>
      </c>
      <c r="H3544">
        <v>18.8333333333333</v>
      </c>
      <c r="I3544">
        <v>3.0536036036035998</v>
      </c>
    </row>
    <row r="3545" spans="1:9" x14ac:dyDescent="0.25">
      <c r="A3545">
        <v>3543</v>
      </c>
      <c r="B3545">
        <v>60.400706535452898</v>
      </c>
      <c r="C3545">
        <v>194.17529880478</v>
      </c>
      <c r="D3545">
        <v>11.884948485801001</v>
      </c>
      <c r="E3545">
        <v>3.8242187195685</v>
      </c>
      <c r="F3545">
        <v>0.36302953855335701</v>
      </c>
      <c r="G3545">
        <v>0.96527216828602902</v>
      </c>
      <c r="H3545">
        <v>12.720073664825</v>
      </c>
      <c r="I3545">
        <v>2.6993504484998398</v>
      </c>
    </row>
    <row r="3546" spans="1:9" x14ac:dyDescent="0.25">
      <c r="A3546">
        <v>3544</v>
      </c>
      <c r="B3546">
        <v>98.633904418394906</v>
      </c>
      <c r="C3546">
        <v>161.998796216681</v>
      </c>
      <c r="D3546">
        <v>15.0386147150034</v>
      </c>
      <c r="E3546">
        <v>4.6266823358154001</v>
      </c>
      <c r="F3546">
        <v>0.56046354171657098</v>
      </c>
      <c r="G3546">
        <v>0.923526908159647</v>
      </c>
      <c r="H3546">
        <v>10.140350877192899</v>
      </c>
      <c r="I3546">
        <v>3.6963114754098298</v>
      </c>
    </row>
    <row r="3547" spans="1:9" x14ac:dyDescent="0.25">
      <c r="A3547">
        <v>3545</v>
      </c>
      <c r="B3547">
        <v>74.809502465262199</v>
      </c>
      <c r="C3547">
        <v>130.35672689263799</v>
      </c>
      <c r="D3547">
        <v>18.415859983873801</v>
      </c>
      <c r="E3547">
        <v>2.7540888047800798</v>
      </c>
      <c r="F3547">
        <v>0.481454980566553</v>
      </c>
      <c r="G3547">
        <v>0.97095579093320505</v>
      </c>
      <c r="H3547">
        <v>9.4168797953964098</v>
      </c>
      <c r="I3547">
        <v>2.3861548556430399</v>
      </c>
    </row>
    <row r="3548" spans="1:9" x14ac:dyDescent="0.25">
      <c r="A3548">
        <v>3546</v>
      </c>
      <c r="B3548">
        <v>64.032412965185998</v>
      </c>
      <c r="C3548">
        <v>179.640027439547</v>
      </c>
      <c r="D3548">
        <v>13.4581647597065</v>
      </c>
      <c r="E3548">
        <v>8.3524593395374396</v>
      </c>
      <c r="F3548">
        <v>0.46994447416672902</v>
      </c>
      <c r="G3548">
        <v>0.92798166927274295</v>
      </c>
      <c r="H3548">
        <v>8.9642416769420397</v>
      </c>
      <c r="I3548">
        <v>3.3765652951699399</v>
      </c>
    </row>
    <row r="3549" spans="1:9" x14ac:dyDescent="0.25">
      <c r="A3549">
        <v>3547</v>
      </c>
      <c r="B3549">
        <v>41.416901408450698</v>
      </c>
      <c r="C3549">
        <v>179.02873686467899</v>
      </c>
      <c r="D3549">
        <v>18.892921716938101</v>
      </c>
      <c r="E3549">
        <v>9.2833277195866408</v>
      </c>
      <c r="F3549">
        <v>0.233946878888183</v>
      </c>
      <c r="G3549">
        <v>0.92334061334899098</v>
      </c>
      <c r="H3549">
        <v>18.4836363636363</v>
      </c>
      <c r="I3549">
        <v>5.5469999999999997</v>
      </c>
    </row>
    <row r="3550" spans="1:9" x14ac:dyDescent="0.25">
      <c r="A3550">
        <v>3548</v>
      </c>
      <c r="B3550">
        <v>67.137416568511895</v>
      </c>
      <c r="C3550">
        <v>110.116323907455</v>
      </c>
      <c r="D3550">
        <v>15.4876485382454</v>
      </c>
      <c r="E3550">
        <v>4.4354804411036399</v>
      </c>
      <c r="F3550">
        <v>0.39786635375333901</v>
      </c>
      <c r="G3550">
        <v>0.93416861190360301</v>
      </c>
      <c r="H3550">
        <v>13.4125159642401</v>
      </c>
      <c r="I3550">
        <v>3.5169045830202799</v>
      </c>
    </row>
    <row r="3551" spans="1:9" x14ac:dyDescent="0.25">
      <c r="A3551">
        <v>3549</v>
      </c>
      <c r="B3551">
        <v>83.728469555677407</v>
      </c>
      <c r="C3551">
        <v>186.96384625142699</v>
      </c>
      <c r="D3551">
        <v>17.299951208319499</v>
      </c>
      <c r="E3551">
        <v>3.4602304835914999</v>
      </c>
      <c r="F3551">
        <v>0.43994904170372001</v>
      </c>
      <c r="G3551">
        <v>0.95642619625395597</v>
      </c>
      <c r="H3551">
        <v>18.305031446540799</v>
      </c>
      <c r="I3551">
        <v>2.3707495429616001</v>
      </c>
    </row>
    <row r="3552" spans="1:9" x14ac:dyDescent="0.25">
      <c r="A3552">
        <v>3550</v>
      </c>
      <c r="B3552">
        <v>65.734409623298504</v>
      </c>
      <c r="C3552">
        <v>180.23566449291599</v>
      </c>
      <c r="D3552">
        <v>14.205587780047001</v>
      </c>
      <c r="E3552">
        <v>8.5633005025025195</v>
      </c>
      <c r="F3552">
        <v>0.40234587266094402</v>
      </c>
      <c r="G3552">
        <v>0.90293867526236304</v>
      </c>
      <c r="H3552">
        <v>15.0665961945031</v>
      </c>
      <c r="I3552">
        <v>4.8878755364806796</v>
      </c>
    </row>
    <row r="3553" spans="1:9" x14ac:dyDescent="0.25">
      <c r="A3553">
        <v>3551</v>
      </c>
      <c r="B3553">
        <v>61.0897174482959</v>
      </c>
      <c r="C3553">
        <v>158.216348357524</v>
      </c>
      <c r="D3553">
        <v>11.3141509087203</v>
      </c>
      <c r="E3553">
        <v>6.0095372472438697</v>
      </c>
      <c r="F3553">
        <v>0.40044575292785001</v>
      </c>
      <c r="G3553">
        <v>0.90612773061729301</v>
      </c>
      <c r="H3553">
        <v>12.3796740172579</v>
      </c>
      <c r="I3553">
        <v>4.0160812526449403</v>
      </c>
    </row>
    <row r="3554" spans="1:9" x14ac:dyDescent="0.25">
      <c r="A3554">
        <v>3552</v>
      </c>
      <c r="B3554">
        <v>65.4317718940936</v>
      </c>
      <c r="C3554">
        <v>181.831379310344</v>
      </c>
      <c r="D3554">
        <v>16.164377391445001</v>
      </c>
      <c r="E3554">
        <v>15.2264124477349</v>
      </c>
      <c r="F3554">
        <v>0.362454082166553</v>
      </c>
      <c r="G3554">
        <v>0.893433343563237</v>
      </c>
      <c r="H3554">
        <v>16.132218844984799</v>
      </c>
      <c r="I3554">
        <v>6.3321894303363004</v>
      </c>
    </row>
    <row r="3555" spans="1:9" x14ac:dyDescent="0.25">
      <c r="A3555">
        <v>3553</v>
      </c>
      <c r="B3555">
        <v>56.913376546847303</v>
      </c>
      <c r="C3555">
        <v>195.42964975845399</v>
      </c>
      <c r="D3555">
        <v>14.590385722817301</v>
      </c>
      <c r="E3555">
        <v>6.87956278965805</v>
      </c>
      <c r="F3555">
        <v>0.39653566894762998</v>
      </c>
      <c r="G3555">
        <v>0.94611318775610997</v>
      </c>
      <c r="H3555">
        <v>12.727868852459</v>
      </c>
      <c r="I3555">
        <v>3.40979284369114</v>
      </c>
    </row>
    <row r="3556" spans="1:9" x14ac:dyDescent="0.25">
      <c r="A3556">
        <v>3554</v>
      </c>
      <c r="B3556">
        <v>58.776873265494899</v>
      </c>
      <c r="C3556">
        <v>174.10726447219</v>
      </c>
      <c r="D3556">
        <v>11.252783881339999</v>
      </c>
      <c r="E3556">
        <v>5.4679816664288197</v>
      </c>
      <c r="F3556">
        <v>0.37142390988269702</v>
      </c>
      <c r="G3556">
        <v>0.93026768979421304</v>
      </c>
      <c r="H3556">
        <v>8.9686861810755598</v>
      </c>
      <c r="I3556">
        <v>4.4097859327217099</v>
      </c>
    </row>
    <row r="3557" spans="1:9" x14ac:dyDescent="0.25">
      <c r="A3557">
        <v>3555</v>
      </c>
      <c r="B3557">
        <v>101.417897091722</v>
      </c>
      <c r="C3557">
        <v>167.240123076923</v>
      </c>
      <c r="D3557">
        <v>9.1890335407064807</v>
      </c>
      <c r="E3557">
        <v>6.7691837469695404</v>
      </c>
      <c r="F3557">
        <v>0.66625701885464295</v>
      </c>
      <c r="G3557">
        <v>0.93468713436735495</v>
      </c>
      <c r="H3557">
        <v>6.5887323943661897</v>
      </c>
      <c r="I3557">
        <v>3.0772330423102701</v>
      </c>
    </row>
    <row r="3558" spans="1:9" x14ac:dyDescent="0.25">
      <c r="A3558">
        <v>3556</v>
      </c>
      <c r="B3558">
        <v>55.244082840236601</v>
      </c>
      <c r="C3558">
        <v>208.43229661822599</v>
      </c>
      <c r="D3558">
        <v>10.116900027708599</v>
      </c>
      <c r="E3558">
        <v>3.8825798338905302</v>
      </c>
      <c r="F3558">
        <v>0.32537752705814099</v>
      </c>
      <c r="G3558">
        <v>0.96121792060161004</v>
      </c>
      <c r="H3558">
        <v>15.4904306220095</v>
      </c>
      <c r="I3558">
        <v>2.7422959701997902</v>
      </c>
    </row>
    <row r="3559" spans="1:9" x14ac:dyDescent="0.25">
      <c r="A3559">
        <v>3557</v>
      </c>
      <c r="B3559">
        <v>39.892511221356003</v>
      </c>
      <c r="C3559">
        <v>155.46589817483101</v>
      </c>
      <c r="D3559">
        <v>8.8668137278992507</v>
      </c>
      <c r="E3559">
        <v>8.1780234604582507</v>
      </c>
      <c r="F3559">
        <v>0.29377071468396099</v>
      </c>
      <c r="G3559">
        <v>0.93143499397734697</v>
      </c>
      <c r="H3559">
        <v>11.1830756712774</v>
      </c>
      <c r="I3559">
        <v>3.6857736857736798</v>
      </c>
    </row>
    <row r="3560" spans="1:9" x14ac:dyDescent="0.25">
      <c r="A3560">
        <v>3558</v>
      </c>
      <c r="B3560">
        <v>89.532508721852196</v>
      </c>
      <c r="C3560">
        <v>161.84600313479601</v>
      </c>
      <c r="D3560">
        <v>12.924540293082201</v>
      </c>
      <c r="E3560">
        <v>3.6411839698351498</v>
      </c>
      <c r="F3560">
        <v>0.47218971531988202</v>
      </c>
      <c r="G3560">
        <v>0.96060527404958296</v>
      </c>
      <c r="H3560">
        <v>10.991718426501</v>
      </c>
      <c r="I3560">
        <v>2.7830753869196201</v>
      </c>
    </row>
    <row r="3561" spans="1:9" x14ac:dyDescent="0.25">
      <c r="A3561">
        <v>3559</v>
      </c>
      <c r="B3561">
        <v>58.293570036804503</v>
      </c>
      <c r="C3561">
        <v>172.41199054932</v>
      </c>
      <c r="D3561">
        <v>12.8145795322538</v>
      </c>
      <c r="E3561">
        <v>3.7938720596340998</v>
      </c>
      <c r="F3561">
        <v>0.34862353098506998</v>
      </c>
      <c r="G3561">
        <v>0.95049923108334</v>
      </c>
      <c r="H3561">
        <v>11.3036144578313</v>
      </c>
      <c r="I3561">
        <v>2.8732928679817902</v>
      </c>
    </row>
    <row r="3562" spans="1:9" x14ac:dyDescent="0.25">
      <c r="A3562">
        <v>3560</v>
      </c>
      <c r="B3562">
        <v>62.206625491296997</v>
      </c>
      <c r="C3562">
        <v>173.94995894066901</v>
      </c>
      <c r="D3562">
        <v>14.3463213169097</v>
      </c>
      <c r="E3562">
        <v>4.7346994490979499</v>
      </c>
      <c r="F3562">
        <v>0.37927462767811898</v>
      </c>
      <c r="G3562">
        <v>0.94485602994517104</v>
      </c>
      <c r="H3562">
        <v>12.4984177215189</v>
      </c>
      <c r="I3562">
        <v>2.8391379310344802</v>
      </c>
    </row>
    <row r="3563" spans="1:9" x14ac:dyDescent="0.25">
      <c r="A3563">
        <v>3561</v>
      </c>
      <c r="B3563">
        <v>34.646740677483599</v>
      </c>
      <c r="C3563">
        <v>168.330477550372</v>
      </c>
      <c r="D3563">
        <v>9.2888401860164507</v>
      </c>
      <c r="E3563">
        <v>3.9490370652945801</v>
      </c>
      <c r="F3563">
        <v>0.29114751447004</v>
      </c>
      <c r="G3563">
        <v>0.94893920075884897</v>
      </c>
      <c r="H3563">
        <v>8.9701195219123502</v>
      </c>
      <c r="I3563">
        <v>2.88113795791114</v>
      </c>
    </row>
    <row r="3564" spans="1:9" x14ac:dyDescent="0.25">
      <c r="A3564">
        <v>3562</v>
      </c>
      <c r="B3564">
        <v>48.2879078694817</v>
      </c>
      <c r="C3564">
        <v>158.59824966974901</v>
      </c>
      <c r="D3564">
        <v>14.252598318719301</v>
      </c>
      <c r="E3564">
        <v>3.30194344134551</v>
      </c>
      <c r="F3564">
        <v>0.33717242076278903</v>
      </c>
      <c r="G3564">
        <v>0.953514995434802</v>
      </c>
      <c r="H3564">
        <v>12.1639024390243</v>
      </c>
      <c r="I3564">
        <v>2.6334789606806099</v>
      </c>
    </row>
    <row r="3565" spans="1:9" x14ac:dyDescent="0.25">
      <c r="A3565">
        <v>3563</v>
      </c>
      <c r="B3565">
        <v>77.627851711026594</v>
      </c>
      <c r="C3565">
        <v>172.2785248351</v>
      </c>
      <c r="D3565">
        <v>18.964039512308499</v>
      </c>
      <c r="E3565">
        <v>5.0962680807109004</v>
      </c>
      <c r="F3565">
        <v>0.43923124874807901</v>
      </c>
      <c r="G3565">
        <v>0.97210196224441303</v>
      </c>
      <c r="H3565">
        <v>17.072639225181501</v>
      </c>
      <c r="I3565">
        <v>2.7790743933165301</v>
      </c>
    </row>
    <row r="3566" spans="1:9" x14ac:dyDescent="0.25">
      <c r="A3566">
        <v>3564</v>
      </c>
      <c r="B3566">
        <v>55.965561224489797</v>
      </c>
      <c r="C3566">
        <v>160.40155595451799</v>
      </c>
      <c r="D3566">
        <v>13.233837055912399</v>
      </c>
      <c r="E3566">
        <v>5.9108252511237902</v>
      </c>
      <c r="F3566">
        <v>0.42896877517466903</v>
      </c>
      <c r="G3566">
        <v>0.92592046150329199</v>
      </c>
      <c r="H3566">
        <v>7.4560606060605998</v>
      </c>
      <c r="I3566">
        <v>5.0431445209105297</v>
      </c>
    </row>
    <row r="3567" spans="1:9" x14ac:dyDescent="0.25">
      <c r="A3567">
        <v>3565</v>
      </c>
      <c r="B3567">
        <v>51.141150922909802</v>
      </c>
      <c r="C3567">
        <v>167.979906709723</v>
      </c>
      <c r="D3567">
        <v>15.549984215388401</v>
      </c>
      <c r="E3567">
        <v>17.292009420571301</v>
      </c>
      <c r="F3567">
        <v>0.30977866005836902</v>
      </c>
      <c r="G3567">
        <v>0.88790916042330204</v>
      </c>
      <c r="H3567">
        <v>18.323529411764699</v>
      </c>
      <c r="I3567">
        <v>5.8680605623648097</v>
      </c>
    </row>
    <row r="3568" spans="1:9" x14ac:dyDescent="0.25">
      <c r="A3568">
        <v>3566</v>
      </c>
      <c r="B3568">
        <v>79.154631655725694</v>
      </c>
      <c r="C3568">
        <v>196.650028042624</v>
      </c>
      <c r="D3568">
        <v>16.667539395581802</v>
      </c>
      <c r="E3568">
        <v>11.205984937917099</v>
      </c>
      <c r="F3568">
        <v>0.436109965930078</v>
      </c>
      <c r="G3568">
        <v>0.93677939915058195</v>
      </c>
      <c r="H3568">
        <v>15.495762711864399</v>
      </c>
      <c r="I3568">
        <v>4.5665137614678901</v>
      </c>
    </row>
    <row r="3569" spans="1:9" x14ac:dyDescent="0.25">
      <c r="A3569">
        <v>3567</v>
      </c>
      <c r="B3569">
        <v>56.711872586872502</v>
      </c>
      <c r="C3569">
        <v>167.07054469758299</v>
      </c>
      <c r="D3569">
        <v>17.478903278349001</v>
      </c>
      <c r="E3569">
        <v>7.6968779311603504</v>
      </c>
      <c r="F3569">
        <v>0.32371948208634699</v>
      </c>
      <c r="G3569">
        <v>0.93165838186487004</v>
      </c>
      <c r="H3569">
        <v>15.8118948824343</v>
      </c>
      <c r="I3569">
        <v>2.95340642129992</v>
      </c>
    </row>
    <row r="3570" spans="1:9" x14ac:dyDescent="0.25">
      <c r="A3570">
        <v>3568</v>
      </c>
      <c r="B3570">
        <v>55.295463917525701</v>
      </c>
      <c r="C3570">
        <v>183.676859012492</v>
      </c>
      <c r="D3570">
        <v>12.2591232612816</v>
      </c>
      <c r="E3570">
        <v>4.6782541357039102</v>
      </c>
      <c r="F3570">
        <v>0.35348688997559502</v>
      </c>
      <c r="G3570">
        <v>0.95115778982508903</v>
      </c>
      <c r="H3570">
        <v>7.4521319388576002</v>
      </c>
      <c r="I3570">
        <v>3.3869463869463798</v>
      </c>
    </row>
    <row r="3571" spans="1:9" x14ac:dyDescent="0.25">
      <c r="A3571">
        <v>3569</v>
      </c>
      <c r="B3571">
        <v>76.521405260126699</v>
      </c>
      <c r="C3571">
        <v>171.61861820199701</v>
      </c>
      <c r="D3571">
        <v>14.3732694305889</v>
      </c>
      <c r="E3571">
        <v>6.6131047948275503</v>
      </c>
      <c r="F3571">
        <v>0.416035299965621</v>
      </c>
      <c r="G3571">
        <v>0.932493608905407</v>
      </c>
      <c r="H3571">
        <v>7.1356184798807698</v>
      </c>
      <c r="I3571">
        <v>3.6327068908671198</v>
      </c>
    </row>
    <row r="3572" spans="1:9" x14ac:dyDescent="0.25">
      <c r="A3572">
        <v>3570</v>
      </c>
      <c r="B3572">
        <v>53.658176448874102</v>
      </c>
      <c r="C3572">
        <v>181.770258122511</v>
      </c>
      <c r="D3572">
        <v>12.704662244362099</v>
      </c>
      <c r="E3572">
        <v>4.6607249136078996</v>
      </c>
      <c r="F3572">
        <v>0.38585663388117503</v>
      </c>
      <c r="G3572">
        <v>0.96248317128918903</v>
      </c>
      <c r="H3572">
        <v>7.7521058965102201</v>
      </c>
      <c r="I3572">
        <v>2.83078424991864</v>
      </c>
    </row>
    <row r="3573" spans="1:9" x14ac:dyDescent="0.25">
      <c r="A3573">
        <v>3571</v>
      </c>
      <c r="B3573">
        <v>77.793678160919498</v>
      </c>
      <c r="C3573">
        <v>155.32657025685299</v>
      </c>
      <c r="D3573">
        <v>14.5284289374547</v>
      </c>
      <c r="E3573">
        <v>13.7026554701331</v>
      </c>
      <c r="F3573">
        <v>0.40772833309522599</v>
      </c>
      <c r="G3573">
        <v>0.90106950206988001</v>
      </c>
      <c r="H3573">
        <v>10.1945010183299</v>
      </c>
      <c r="I3573">
        <v>5.8629103815439203</v>
      </c>
    </row>
    <row r="3574" spans="1:9" x14ac:dyDescent="0.25">
      <c r="A3574">
        <v>3572</v>
      </c>
      <c r="B3574">
        <v>59.624963202826002</v>
      </c>
      <c r="C3574">
        <v>137.43362241494299</v>
      </c>
      <c r="D3574">
        <v>17.742708645348099</v>
      </c>
      <c r="E3574">
        <v>2.9506894107745598</v>
      </c>
      <c r="F3574">
        <v>0.37276579744350402</v>
      </c>
      <c r="G3574">
        <v>0.97212530025124799</v>
      </c>
      <c r="H3574">
        <v>15.5630174793008</v>
      </c>
      <c r="I3574">
        <v>2.67819229602669</v>
      </c>
    </row>
    <row r="3575" spans="1:9" x14ac:dyDescent="0.25">
      <c r="A3575">
        <v>3573</v>
      </c>
      <c r="B3575">
        <v>45.909785202863901</v>
      </c>
      <c r="C3575">
        <v>137.358083023962</v>
      </c>
      <c r="D3575">
        <v>18.0655125680194</v>
      </c>
      <c r="E3575">
        <v>19.0279389757373</v>
      </c>
      <c r="F3575">
        <v>0.27615115505351101</v>
      </c>
      <c r="G3575">
        <v>0.801004385103394</v>
      </c>
      <c r="H3575">
        <v>21.556485355648501</v>
      </c>
      <c r="I3575">
        <v>12.381067961165</v>
      </c>
    </row>
    <row r="3576" spans="1:9" x14ac:dyDescent="0.25">
      <c r="A3576">
        <v>3574</v>
      </c>
      <c r="B3576">
        <v>150.97882664314</v>
      </c>
      <c r="C3576">
        <v>142.47563176895301</v>
      </c>
      <c r="D3576">
        <v>27.142096828316301</v>
      </c>
      <c r="E3576">
        <v>4.6529051705637698</v>
      </c>
      <c r="F3576">
        <v>0.81727054851634995</v>
      </c>
      <c r="G3576">
        <v>0.94342028302792602</v>
      </c>
      <c r="H3576">
        <v>7.7036777583187304</v>
      </c>
      <c r="I3576">
        <v>3.9348659003831399</v>
      </c>
    </row>
    <row r="3577" spans="1:9" x14ac:dyDescent="0.25">
      <c r="A3577">
        <v>3575</v>
      </c>
      <c r="B3577">
        <v>59.578105781057801</v>
      </c>
      <c r="C3577">
        <v>190.12536728697299</v>
      </c>
      <c r="D3577">
        <v>24.900942504599001</v>
      </c>
      <c r="E3577">
        <v>4.1087032858021502</v>
      </c>
      <c r="F3577">
        <v>0.36054084091179101</v>
      </c>
      <c r="G3577">
        <v>0.96092155875650198</v>
      </c>
      <c r="H3577">
        <v>27.903225806451601</v>
      </c>
      <c r="I3577">
        <v>2.7183462532299698</v>
      </c>
    </row>
    <row r="3578" spans="1:9" x14ac:dyDescent="0.25">
      <c r="A3578">
        <v>3576</v>
      </c>
      <c r="B3578">
        <v>44.281019450033497</v>
      </c>
      <c r="C3578">
        <v>171.84211456859899</v>
      </c>
      <c r="D3578">
        <v>13.770448555541501</v>
      </c>
      <c r="E3578">
        <v>7.9895176231790703</v>
      </c>
      <c r="F3578">
        <v>0.254572348289969</v>
      </c>
      <c r="G3578">
        <v>0.91470748361017995</v>
      </c>
      <c r="H3578">
        <v>22.418451400329399</v>
      </c>
      <c r="I3578">
        <v>3.5660377358490498</v>
      </c>
    </row>
    <row r="3579" spans="1:9" x14ac:dyDescent="0.25">
      <c r="A3579">
        <v>3577</v>
      </c>
      <c r="B3579">
        <v>98.735491071428498</v>
      </c>
      <c r="C3579">
        <v>184.51367989056001</v>
      </c>
      <c r="D3579">
        <v>24.562927372325401</v>
      </c>
      <c r="E3579">
        <v>6.3393486542677397</v>
      </c>
      <c r="F3579">
        <v>0.63280889522582295</v>
      </c>
      <c r="G3579">
        <v>0.95020842061801603</v>
      </c>
      <c r="H3579">
        <v>10.1585760517799</v>
      </c>
      <c r="I3579">
        <v>2.9970311726867802</v>
      </c>
    </row>
    <row r="3580" spans="1:9" x14ac:dyDescent="0.25">
      <c r="A3580">
        <v>3578</v>
      </c>
      <c r="B3580">
        <v>93.108510119483</v>
      </c>
      <c r="C3580">
        <v>121.937953555878</v>
      </c>
      <c r="D3580">
        <v>15.205017788833599</v>
      </c>
      <c r="E3580">
        <v>4.0161317513967703</v>
      </c>
      <c r="F3580">
        <v>0.54970443409761904</v>
      </c>
      <c r="G3580">
        <v>0.94390404590054799</v>
      </c>
      <c r="H3580">
        <v>7.2191435768261902</v>
      </c>
      <c r="I3580">
        <v>3.3794776119402901</v>
      </c>
    </row>
    <row r="3581" spans="1:9" x14ac:dyDescent="0.25">
      <c r="A3581">
        <v>3579</v>
      </c>
      <c r="B3581">
        <v>68.357971299390599</v>
      </c>
      <c r="C3581">
        <v>161.28690319754699</v>
      </c>
      <c r="D3581">
        <v>17.594470412113001</v>
      </c>
      <c r="E3581">
        <v>4.5682833017910198</v>
      </c>
      <c r="F3581">
        <v>0.43742507445853601</v>
      </c>
      <c r="G3581">
        <v>0.948638521342136</v>
      </c>
      <c r="H3581">
        <v>12.915518274415801</v>
      </c>
      <c r="I3581">
        <v>3.37653429602888</v>
      </c>
    </row>
    <row r="3582" spans="1:9" x14ac:dyDescent="0.25">
      <c r="A3582">
        <v>3580</v>
      </c>
      <c r="B3582">
        <v>42.458700553391999</v>
      </c>
      <c r="C3582">
        <v>168.60255470631299</v>
      </c>
      <c r="D3582">
        <v>8.4070387476513293</v>
      </c>
      <c r="E3582">
        <v>3.6900840800399299</v>
      </c>
      <c r="F3582">
        <v>0.30324066101657199</v>
      </c>
      <c r="G3582">
        <v>0.95088068259380298</v>
      </c>
      <c r="H3582">
        <v>11.7873338545738</v>
      </c>
      <c r="I3582">
        <v>2.8018954448180899</v>
      </c>
    </row>
    <row r="3583" spans="1:9" x14ac:dyDescent="0.25">
      <c r="A3583">
        <v>3581</v>
      </c>
      <c r="B3583">
        <v>81.436046511627893</v>
      </c>
      <c r="C3583">
        <v>173.86913063691301</v>
      </c>
      <c r="D3583">
        <v>16.170415704608502</v>
      </c>
      <c r="E3583">
        <v>11.6049305051326</v>
      </c>
      <c r="F3583">
        <v>0.48478810042829001</v>
      </c>
      <c r="G3583">
        <v>0.89497199674203698</v>
      </c>
      <c r="H3583">
        <v>13.9102564102564</v>
      </c>
      <c r="I3583">
        <v>4.2564587271581598</v>
      </c>
    </row>
    <row r="3584" spans="1:9" x14ac:dyDescent="0.25">
      <c r="A3584">
        <v>3582</v>
      </c>
      <c r="B3584">
        <v>71.8823903369357</v>
      </c>
      <c r="C3584">
        <v>182.94731780294899</v>
      </c>
      <c r="D3584">
        <v>15.400727125092599</v>
      </c>
      <c r="E3584">
        <v>5.0738827266706297</v>
      </c>
      <c r="F3584">
        <v>0.43426397983922999</v>
      </c>
      <c r="G3584">
        <v>0.95226810110571602</v>
      </c>
      <c r="H3584">
        <v>8.7492211838006195</v>
      </c>
      <c r="I3584">
        <v>2.8565088757396402</v>
      </c>
    </row>
    <row r="3585" spans="1:9" x14ac:dyDescent="0.25">
      <c r="A3585">
        <v>3583</v>
      </c>
      <c r="B3585">
        <v>70.061732605729802</v>
      </c>
      <c r="C3585">
        <v>154.60687391388299</v>
      </c>
      <c r="D3585">
        <v>15.769872869278901</v>
      </c>
      <c r="E3585">
        <v>2.65778738943265</v>
      </c>
      <c r="F3585">
        <v>0.40199124572596401</v>
      </c>
      <c r="G3585">
        <v>0.97184302320209504</v>
      </c>
      <c r="H3585">
        <v>16.0234375</v>
      </c>
      <c r="I3585">
        <v>2.5539568345323702</v>
      </c>
    </row>
    <row r="3586" spans="1:9" x14ac:dyDescent="0.25">
      <c r="A3586">
        <v>3584</v>
      </c>
      <c r="B3586">
        <v>72.557703573520797</v>
      </c>
      <c r="C3586">
        <v>176.08614426569699</v>
      </c>
      <c r="D3586">
        <v>14.2236522202535</v>
      </c>
      <c r="E3586">
        <v>11.9122527016325</v>
      </c>
      <c r="F3586">
        <v>0.47426668315366</v>
      </c>
      <c r="G3586">
        <v>0.89998548165853898</v>
      </c>
      <c r="H3586">
        <v>8.5163398692810404</v>
      </c>
      <c r="I3586">
        <v>5.1245551601423402</v>
      </c>
    </row>
    <row r="3587" spans="1:9" x14ac:dyDescent="0.25">
      <c r="A3587">
        <v>3585</v>
      </c>
      <c r="B3587">
        <v>95.320346320346303</v>
      </c>
      <c r="C3587">
        <v>172.477303988995</v>
      </c>
      <c r="D3587">
        <v>13.6831746523579</v>
      </c>
      <c r="E3587">
        <v>9.0031503471976002</v>
      </c>
      <c r="F3587">
        <v>0.48335927797477601</v>
      </c>
      <c r="G3587">
        <v>0.90115476490183899</v>
      </c>
      <c r="H3587">
        <v>10.2755417956656</v>
      </c>
      <c r="I3587">
        <v>4.4305008441193001</v>
      </c>
    </row>
    <row r="3588" spans="1:9" x14ac:dyDescent="0.25">
      <c r="A3588">
        <v>3586</v>
      </c>
      <c r="B3588">
        <v>53.404649473301802</v>
      </c>
      <c r="C3588">
        <v>166.20766182298499</v>
      </c>
      <c r="D3588">
        <v>14.3099570658534</v>
      </c>
      <c r="E3588">
        <v>6.9824989339432504</v>
      </c>
      <c r="F3588">
        <v>0.32809268025649102</v>
      </c>
      <c r="G3588">
        <v>0.89566604896298796</v>
      </c>
      <c r="H3588">
        <v>14.011198208286601</v>
      </c>
      <c r="I3588">
        <v>3.6962384669978698</v>
      </c>
    </row>
    <row r="3589" spans="1:9" x14ac:dyDescent="0.25">
      <c r="A3589">
        <v>3587</v>
      </c>
      <c r="B3589">
        <v>70.872144288577104</v>
      </c>
      <c r="C3589">
        <v>189.71385105766399</v>
      </c>
      <c r="D3589">
        <v>15.222125733119199</v>
      </c>
      <c r="E3589">
        <v>5.9770382596580598</v>
      </c>
      <c r="F3589">
        <v>0.38812827285743501</v>
      </c>
      <c r="G3589">
        <v>0.94078177525923001</v>
      </c>
      <c r="H3589">
        <v>11.726700251889101</v>
      </c>
      <c r="I3589">
        <v>3.6872473355383999</v>
      </c>
    </row>
    <row r="3590" spans="1:9" x14ac:dyDescent="0.25">
      <c r="A3590">
        <v>3588</v>
      </c>
      <c r="B3590">
        <v>57.902590090090001</v>
      </c>
      <c r="C3590">
        <v>186.06526779503801</v>
      </c>
      <c r="D3590">
        <v>20.261496404132501</v>
      </c>
      <c r="E3590">
        <v>3.1995292632725798</v>
      </c>
      <c r="F3590">
        <v>0.36129560492461998</v>
      </c>
      <c r="G3590">
        <v>0.96568256986550105</v>
      </c>
      <c r="H3590">
        <v>11.2565720294426</v>
      </c>
      <c r="I3590">
        <v>2.5899322931998801</v>
      </c>
    </row>
    <row r="3591" spans="1:9" x14ac:dyDescent="0.25">
      <c r="A3591">
        <v>3589</v>
      </c>
      <c r="B3591">
        <v>91.662704918032702</v>
      </c>
      <c r="C3591">
        <v>167.929303767286</v>
      </c>
      <c r="D3591">
        <v>9.8878424718940607</v>
      </c>
      <c r="E3591">
        <v>6.8035752222782104</v>
      </c>
      <c r="F3591">
        <v>0.63054421233179003</v>
      </c>
      <c r="G3591">
        <v>0.93437671216781604</v>
      </c>
      <c r="H3591">
        <v>6.4987146529562896</v>
      </c>
      <c r="I3591">
        <v>4.3014412756822997</v>
      </c>
    </row>
    <row r="3592" spans="1:9" x14ac:dyDescent="0.25">
      <c r="A3592">
        <v>3590</v>
      </c>
      <c r="B3592">
        <v>61.344930417495</v>
      </c>
      <c r="C3592">
        <v>148.46595905989301</v>
      </c>
      <c r="D3592">
        <v>12.059878322528901</v>
      </c>
      <c r="E3592">
        <v>6.4410678648942801</v>
      </c>
      <c r="F3592">
        <v>0.36938643881520999</v>
      </c>
      <c r="G3592">
        <v>0.93522581380344405</v>
      </c>
      <c r="H3592">
        <v>14.477196885428199</v>
      </c>
      <c r="I3592">
        <v>4.6289131199437197</v>
      </c>
    </row>
    <row r="3593" spans="1:9" x14ac:dyDescent="0.25">
      <c r="A3593">
        <v>3591</v>
      </c>
      <c r="B3593">
        <v>99.350578406169603</v>
      </c>
      <c r="C3593">
        <v>181.41577649958899</v>
      </c>
      <c r="D3593">
        <v>13.722021300087199</v>
      </c>
      <c r="E3593">
        <v>19.384226768288698</v>
      </c>
      <c r="F3593">
        <v>0.50377201044217101</v>
      </c>
      <c r="G3593">
        <v>0.84538469916893999</v>
      </c>
      <c r="H3593">
        <v>10.878787878787801</v>
      </c>
      <c r="I3593">
        <v>5.1684210526315697</v>
      </c>
    </row>
    <row r="3594" spans="1:9" x14ac:dyDescent="0.25">
      <c r="A3594">
        <v>3592</v>
      </c>
      <c r="B3594">
        <v>81.253521126760504</v>
      </c>
      <c r="C3594">
        <v>205.63628522139101</v>
      </c>
      <c r="D3594">
        <v>11.7242205707705</v>
      </c>
      <c r="E3594">
        <v>7.1766084789160196</v>
      </c>
      <c r="F3594">
        <v>0.45010485179941301</v>
      </c>
      <c r="G3594">
        <v>0.94722442694652198</v>
      </c>
      <c r="H3594">
        <v>5.8001784121320199</v>
      </c>
      <c r="I3594">
        <v>3.6686815262561301</v>
      </c>
    </row>
    <row r="3595" spans="1:9" x14ac:dyDescent="0.25">
      <c r="A3595">
        <v>3593</v>
      </c>
      <c r="B3595">
        <v>37.9482939632545</v>
      </c>
      <c r="C3595">
        <v>151.150472825522</v>
      </c>
      <c r="D3595">
        <v>9.7002964739545199</v>
      </c>
      <c r="E3595">
        <v>4.9062087049212204</v>
      </c>
      <c r="F3595">
        <v>0.34188931378371801</v>
      </c>
      <c r="G3595">
        <v>0.92304721560282099</v>
      </c>
      <c r="H3595">
        <v>7.5723873441994201</v>
      </c>
      <c r="I3595">
        <v>2.82816312303938</v>
      </c>
    </row>
    <row r="3596" spans="1:9" x14ac:dyDescent="0.25">
      <c r="A3596">
        <v>3594</v>
      </c>
      <c r="B3596">
        <v>81.820364606491694</v>
      </c>
      <c r="C3596">
        <v>167.210838788247</v>
      </c>
      <c r="D3596">
        <v>19.790559966978901</v>
      </c>
      <c r="E3596">
        <v>5.7616559770477398</v>
      </c>
      <c r="F3596">
        <v>0.47024231255823201</v>
      </c>
      <c r="G3596">
        <v>0.92257745319494899</v>
      </c>
      <c r="H3596">
        <v>13.0151515151515</v>
      </c>
      <c r="I3596">
        <v>4.0472383720930196</v>
      </c>
    </row>
    <row r="3597" spans="1:9" x14ac:dyDescent="0.25">
      <c r="A3597">
        <v>3595</v>
      </c>
      <c r="B3597">
        <v>60.889848812095003</v>
      </c>
      <c r="C3597">
        <v>137.222855935783</v>
      </c>
      <c r="D3597">
        <v>15.675032925406001</v>
      </c>
      <c r="E3597">
        <v>4.1187969321261901</v>
      </c>
      <c r="F3597">
        <v>0.36307531346656902</v>
      </c>
      <c r="G3597">
        <v>0.96887967628655403</v>
      </c>
      <c r="H3597">
        <v>16.942307692307601</v>
      </c>
      <c r="I3597">
        <v>2.8822495606326801</v>
      </c>
    </row>
    <row r="3598" spans="1:9" x14ac:dyDescent="0.25">
      <c r="A3598">
        <v>3596</v>
      </c>
      <c r="B3598">
        <v>88.360269360269299</v>
      </c>
      <c r="C3598">
        <v>144.95809601301801</v>
      </c>
      <c r="D3598">
        <v>12.8610747227861</v>
      </c>
      <c r="E3598">
        <v>12.394824963608601</v>
      </c>
      <c r="F3598">
        <v>0.60318335959451896</v>
      </c>
      <c r="G3598">
        <v>0.90560475276879004</v>
      </c>
      <c r="H3598">
        <v>14.836126629422701</v>
      </c>
      <c r="I3598">
        <v>5.1030060120240401</v>
      </c>
    </row>
    <row r="3599" spans="1:9" x14ac:dyDescent="0.25">
      <c r="A3599">
        <v>3597</v>
      </c>
      <c r="B3599">
        <v>51.255580357142797</v>
      </c>
      <c r="C3599">
        <v>161.13226155093199</v>
      </c>
      <c r="D3599">
        <v>14.8392980954881</v>
      </c>
      <c r="E3599">
        <v>4.0928086863020097</v>
      </c>
      <c r="F3599">
        <v>0.33132547942870799</v>
      </c>
      <c r="G3599">
        <v>0.94519867144385605</v>
      </c>
      <c r="H3599">
        <v>13.255591054312999</v>
      </c>
      <c r="I3599">
        <v>3.4180559924504501</v>
      </c>
    </row>
    <row r="3600" spans="1:9" x14ac:dyDescent="0.25">
      <c r="A3600">
        <v>3598</v>
      </c>
      <c r="B3600">
        <v>92.217334208798405</v>
      </c>
      <c r="C3600">
        <v>192.97599337748301</v>
      </c>
      <c r="D3600">
        <v>14.410433004168199</v>
      </c>
      <c r="E3600">
        <v>13.2070967216313</v>
      </c>
      <c r="F3600">
        <v>0.497343764005995</v>
      </c>
      <c r="G3600">
        <v>0.91980924259878805</v>
      </c>
      <c r="H3600">
        <v>16.702422145328701</v>
      </c>
      <c r="I3600">
        <v>5.7348608837970501</v>
      </c>
    </row>
    <row r="3601" spans="1:9" x14ac:dyDescent="0.25">
      <c r="A3601">
        <v>3599</v>
      </c>
      <c r="B3601">
        <v>73.352564102564102</v>
      </c>
      <c r="C3601">
        <v>190.22850122850099</v>
      </c>
      <c r="D3601">
        <v>12.723473221359599</v>
      </c>
      <c r="E3601">
        <v>2.9919891698977499</v>
      </c>
      <c r="F3601">
        <v>0.580739322681181</v>
      </c>
      <c r="G3601">
        <v>0.96204058568762596</v>
      </c>
      <c r="H3601">
        <v>11.7814761215629</v>
      </c>
      <c r="I3601">
        <v>2.4822695035460902</v>
      </c>
    </row>
    <row r="3602" spans="1:9" x14ac:dyDescent="0.25">
      <c r="A3602">
        <v>3600</v>
      </c>
      <c r="B3602">
        <v>77.485078162008506</v>
      </c>
      <c r="C3602">
        <v>151.90257958287501</v>
      </c>
      <c r="D3602">
        <v>16.216753037876401</v>
      </c>
      <c r="E3602">
        <v>16.285970201324801</v>
      </c>
      <c r="F3602">
        <v>0.459496015256596</v>
      </c>
      <c r="G3602">
        <v>0.83376869837081902</v>
      </c>
      <c r="H3602">
        <v>14.2695652173913</v>
      </c>
      <c r="I3602">
        <v>6.9337423312883404</v>
      </c>
    </row>
    <row r="3603" spans="1:9" x14ac:dyDescent="0.25">
      <c r="A3603">
        <v>3601</v>
      </c>
      <c r="B3603">
        <v>82.994286969896706</v>
      </c>
      <c r="C3603">
        <v>154.38375165125399</v>
      </c>
      <c r="D3603">
        <v>14.377417742748801</v>
      </c>
      <c r="E3603">
        <v>12.6961893275748</v>
      </c>
      <c r="F3603">
        <v>0.43179805945599298</v>
      </c>
      <c r="G3603">
        <v>0.90650592223194904</v>
      </c>
      <c r="H3603">
        <v>9.1516393442622892</v>
      </c>
      <c r="I3603">
        <v>5.8138048572645902</v>
      </c>
    </row>
    <row r="3604" spans="1:9" x14ac:dyDescent="0.25">
      <c r="A3604">
        <v>3602</v>
      </c>
      <c r="B3604">
        <v>52.628440366972399</v>
      </c>
      <c r="C3604">
        <v>148.46190476190401</v>
      </c>
      <c r="D3604">
        <v>18.057447869547499</v>
      </c>
      <c r="E3604">
        <v>8.1543145353436799</v>
      </c>
      <c r="F3604">
        <v>0.32922728433618997</v>
      </c>
      <c r="G3604">
        <v>0.90140117158052202</v>
      </c>
      <c r="H3604">
        <v>26.549839228295799</v>
      </c>
      <c r="I3604">
        <v>4.7084656084656</v>
      </c>
    </row>
    <row r="3605" spans="1:9" x14ac:dyDescent="0.25">
      <c r="A3605">
        <v>3603</v>
      </c>
      <c r="B3605">
        <v>45.023139745916502</v>
      </c>
      <c r="C3605">
        <v>146.56576712587199</v>
      </c>
      <c r="D3605">
        <v>9.2771360896476605</v>
      </c>
      <c r="E3605">
        <v>6.1600627375138197</v>
      </c>
      <c r="F3605">
        <v>0.388499232121577</v>
      </c>
      <c r="G3605">
        <v>0.90596777024591901</v>
      </c>
      <c r="H3605">
        <v>9.1883479648842705</v>
      </c>
      <c r="I3605">
        <v>4.6715620827770303</v>
      </c>
    </row>
    <row r="3606" spans="1:9" x14ac:dyDescent="0.25">
      <c r="A3606">
        <v>3604</v>
      </c>
      <c r="B3606">
        <v>67.305403475362994</v>
      </c>
      <c r="C3606">
        <v>149.064681645028</v>
      </c>
      <c r="D3606">
        <v>13.145054971636901</v>
      </c>
      <c r="E3606">
        <v>7.2803297871160098</v>
      </c>
      <c r="F3606">
        <v>0.44059354773363102</v>
      </c>
      <c r="G3606">
        <v>0.93383121840424699</v>
      </c>
      <c r="H3606">
        <v>8.7474832214765108</v>
      </c>
      <c r="I3606">
        <v>3.2456026058631902</v>
      </c>
    </row>
    <row r="3607" spans="1:9" x14ac:dyDescent="0.25">
      <c r="A3607">
        <v>3605</v>
      </c>
      <c r="B3607">
        <v>69.502275875717402</v>
      </c>
      <c r="C3607">
        <v>198.00148625216701</v>
      </c>
      <c r="D3607">
        <v>13.648199415463999</v>
      </c>
      <c r="E3607">
        <v>4.5462419479189897</v>
      </c>
      <c r="F3607">
        <v>0.42552789625974002</v>
      </c>
      <c r="G3607">
        <v>0.93839748191627503</v>
      </c>
      <c r="H3607">
        <v>8.3763966480446896</v>
      </c>
      <c r="I3607">
        <v>3.0147679324894501</v>
      </c>
    </row>
    <row r="3608" spans="1:9" x14ac:dyDescent="0.25">
      <c r="A3608">
        <v>3606</v>
      </c>
      <c r="B3608">
        <v>55.521603563474301</v>
      </c>
      <c r="C3608">
        <v>175.43255734337501</v>
      </c>
      <c r="D3608">
        <v>18.9204665493262</v>
      </c>
      <c r="E3608">
        <v>6.6585928348598298</v>
      </c>
      <c r="F3608">
        <v>0.33203532049516199</v>
      </c>
      <c r="G3608">
        <v>0.93651573694813095</v>
      </c>
      <c r="H3608">
        <v>15.8812664907651</v>
      </c>
      <c r="I3608">
        <v>3.8084693084693</v>
      </c>
    </row>
    <row r="3609" spans="1:9" x14ac:dyDescent="0.25">
      <c r="A3609">
        <v>3607</v>
      </c>
      <c r="B3609">
        <v>48.880020730759199</v>
      </c>
      <c r="C3609">
        <v>178.88183848157701</v>
      </c>
      <c r="D3609">
        <v>12.5600650640285</v>
      </c>
      <c r="E3609">
        <v>5.5756456338638802</v>
      </c>
      <c r="F3609">
        <v>0.304767399043675</v>
      </c>
      <c r="G3609">
        <v>0.93840241701654403</v>
      </c>
      <c r="H3609">
        <v>14.677981651376101</v>
      </c>
      <c r="I3609">
        <v>3.44923504867872</v>
      </c>
    </row>
    <row r="3610" spans="1:9" x14ac:dyDescent="0.25">
      <c r="A3610">
        <v>3608</v>
      </c>
      <c r="B3610">
        <v>44.426356589147197</v>
      </c>
      <c r="C3610">
        <v>148.272657094333</v>
      </c>
      <c r="D3610">
        <v>7.8917165403052101</v>
      </c>
      <c r="E3610">
        <v>7.9029985297101</v>
      </c>
      <c r="F3610">
        <v>0.32255568119394601</v>
      </c>
      <c r="G3610">
        <v>0.92570706164326499</v>
      </c>
      <c r="H3610">
        <v>8.6877168632893795</v>
      </c>
      <c r="I3610">
        <v>4.25771765522025</v>
      </c>
    </row>
    <row r="3611" spans="1:9" x14ac:dyDescent="0.25">
      <c r="A3611">
        <v>3609</v>
      </c>
      <c r="B3611">
        <v>77.179658190912804</v>
      </c>
      <c r="C3611">
        <v>192.18769470404899</v>
      </c>
      <c r="D3611">
        <v>13.939330930059199</v>
      </c>
      <c r="E3611">
        <v>11.6316039285391</v>
      </c>
      <c r="F3611">
        <v>0.44738652384907002</v>
      </c>
      <c r="G3611">
        <v>0.89394652449848699</v>
      </c>
      <c r="H3611">
        <v>9.3298429319371703</v>
      </c>
      <c r="I3611">
        <v>4.5536044362292003</v>
      </c>
    </row>
    <row r="3612" spans="1:9" x14ac:dyDescent="0.25">
      <c r="A3612">
        <v>3610</v>
      </c>
      <c r="B3612">
        <v>52.134564643799401</v>
      </c>
      <c r="C3612">
        <v>181.533163265306</v>
      </c>
      <c r="D3612">
        <v>11.7518243352359</v>
      </c>
      <c r="E3612">
        <v>5.4364037368361204</v>
      </c>
      <c r="F3612">
        <v>0.398792652961452</v>
      </c>
      <c r="G3612">
        <v>0.94830428691452795</v>
      </c>
      <c r="H3612">
        <v>10.378787878787801</v>
      </c>
      <c r="I3612">
        <v>2.72094572094572</v>
      </c>
    </row>
    <row r="3613" spans="1:9" x14ac:dyDescent="0.25">
      <c r="A3613">
        <v>3611</v>
      </c>
      <c r="B3613">
        <v>78.6809888169511</v>
      </c>
      <c r="C3613">
        <v>164.64031795098199</v>
      </c>
      <c r="D3613">
        <v>20.176605429898199</v>
      </c>
      <c r="E3613">
        <v>3.6873890084646899</v>
      </c>
      <c r="F3613">
        <v>0.44071896302312003</v>
      </c>
      <c r="G3613">
        <v>0.95497042067841598</v>
      </c>
      <c r="H3613">
        <v>11.754530477759401</v>
      </c>
      <c r="I3613">
        <v>2.6776699029126201</v>
      </c>
    </row>
    <row r="3614" spans="1:9" x14ac:dyDescent="0.25">
      <c r="A3614">
        <v>3612</v>
      </c>
      <c r="B3614">
        <v>36.127738927738903</v>
      </c>
      <c r="C3614">
        <v>158.59692898272499</v>
      </c>
      <c r="D3614">
        <v>16.349376064081302</v>
      </c>
      <c r="E3614">
        <v>6.6365120291025503</v>
      </c>
      <c r="F3614">
        <v>0.208321817665863</v>
      </c>
      <c r="G3614">
        <v>0.91108782305375802</v>
      </c>
      <c r="H3614">
        <v>16.5056497175141</v>
      </c>
      <c r="I3614">
        <v>4.5497237569060696</v>
      </c>
    </row>
    <row r="3615" spans="1:9" x14ac:dyDescent="0.25">
      <c r="A3615">
        <v>3613</v>
      </c>
      <c r="B3615">
        <v>80.867312348668193</v>
      </c>
      <c r="C3615">
        <v>158.69952210274701</v>
      </c>
      <c r="D3615">
        <v>17.6142365321884</v>
      </c>
      <c r="E3615">
        <v>11.0268993253855</v>
      </c>
      <c r="F3615">
        <v>0.50081548901418305</v>
      </c>
      <c r="G3615">
        <v>0.90551244720316404</v>
      </c>
      <c r="H3615">
        <v>15.584204413472699</v>
      </c>
      <c r="I3615">
        <v>5.8119068162208798</v>
      </c>
    </row>
    <row r="3616" spans="1:9" x14ac:dyDescent="0.25">
      <c r="A3616">
        <v>3614</v>
      </c>
      <c r="B3616">
        <v>41.798733755414801</v>
      </c>
      <c r="C3616">
        <v>169.47826086956499</v>
      </c>
      <c r="D3616">
        <v>10.405866184308801</v>
      </c>
      <c r="E3616">
        <v>5.99922730344211</v>
      </c>
      <c r="F3616">
        <v>0.325045289493888</v>
      </c>
      <c r="G3616">
        <v>0.92309800615330195</v>
      </c>
      <c r="H3616">
        <v>11.915309446254</v>
      </c>
      <c r="I3616">
        <v>3.5147520401757602</v>
      </c>
    </row>
    <row r="3617" spans="1:9" x14ac:dyDescent="0.25">
      <c r="A3617">
        <v>3615</v>
      </c>
      <c r="B3617">
        <v>65.002283105022798</v>
      </c>
      <c r="C3617">
        <v>128.574624257252</v>
      </c>
      <c r="D3617">
        <v>11.0188365477748</v>
      </c>
      <c r="E3617">
        <v>11.047691690511501</v>
      </c>
      <c r="F3617">
        <v>0.35954265889166898</v>
      </c>
      <c r="G3617">
        <v>0.92890562193372195</v>
      </c>
      <c r="H3617">
        <v>9.8124428179322898</v>
      </c>
      <c r="I3617">
        <v>3.44717109747784</v>
      </c>
    </row>
    <row r="3618" spans="1:9" x14ac:dyDescent="0.25">
      <c r="A3618">
        <v>3616</v>
      </c>
      <c r="B3618">
        <v>119.370154547757</v>
      </c>
      <c r="C3618">
        <v>121.684709066305</v>
      </c>
      <c r="D3618">
        <v>10.426090864431499</v>
      </c>
      <c r="E3618">
        <v>9.5858444076342995</v>
      </c>
      <c r="F3618">
        <v>0.88575233186813596</v>
      </c>
      <c r="G3618">
        <v>0.69948704140298601</v>
      </c>
      <c r="H3618">
        <v>4.0970970970970901</v>
      </c>
      <c r="I3618">
        <v>6.3229508196721298</v>
      </c>
    </row>
    <row r="3619" spans="1:9" x14ac:dyDescent="0.25">
      <c r="A3619">
        <v>3617</v>
      </c>
      <c r="B3619">
        <v>72.473745285755697</v>
      </c>
      <c r="C3619">
        <v>187.652397574866</v>
      </c>
      <c r="D3619">
        <v>18.459965966168699</v>
      </c>
      <c r="E3619">
        <v>3.3785137794069202</v>
      </c>
      <c r="F3619">
        <v>0.399452652028914</v>
      </c>
      <c r="G3619">
        <v>0.95077134078063996</v>
      </c>
      <c r="H3619">
        <v>10.265350877192899</v>
      </c>
      <c r="I3619">
        <v>2.4473975636766299</v>
      </c>
    </row>
    <row r="3620" spans="1:9" x14ac:dyDescent="0.25">
      <c r="A3620">
        <v>3618</v>
      </c>
      <c r="B3620">
        <v>47.340245450698198</v>
      </c>
      <c r="C3620">
        <v>146.25452968388501</v>
      </c>
      <c r="D3620">
        <v>12.027131879697899</v>
      </c>
      <c r="E3620">
        <v>7.4165024887644799</v>
      </c>
      <c r="F3620">
        <v>0.31112234561593699</v>
      </c>
      <c r="G3620">
        <v>0.892491677105542</v>
      </c>
      <c r="H3620">
        <v>7.3726114649681502</v>
      </c>
      <c r="I3620">
        <v>4.8056443024494104</v>
      </c>
    </row>
    <row r="3621" spans="1:9" x14ac:dyDescent="0.25">
      <c r="A3621">
        <v>3619</v>
      </c>
      <c r="B3621">
        <v>81.844153414405895</v>
      </c>
      <c r="C3621">
        <v>169.614775110696</v>
      </c>
      <c r="D3621">
        <v>10.021241983287</v>
      </c>
      <c r="E3621">
        <v>5.7501831054707999</v>
      </c>
      <c r="F3621">
        <v>0.55436304848153195</v>
      </c>
      <c r="G3621">
        <v>0.93404013521861196</v>
      </c>
      <c r="H3621">
        <v>4.8760088041085803</v>
      </c>
      <c r="I3621">
        <v>3.9805375347543999</v>
      </c>
    </row>
    <row r="3622" spans="1:9" x14ac:dyDescent="0.25">
      <c r="A3622">
        <v>3620</v>
      </c>
      <c r="B3622">
        <v>82.570863683662793</v>
      </c>
      <c r="C3622">
        <v>198.03788679245201</v>
      </c>
      <c r="D3622">
        <v>11.2090635331159</v>
      </c>
      <c r="E3622">
        <v>6.8824248734096196</v>
      </c>
      <c r="F3622">
        <v>0.44656738726387502</v>
      </c>
      <c r="G3622">
        <v>0.95722077685584706</v>
      </c>
      <c r="H3622">
        <v>8.7200000000000006</v>
      </c>
      <c r="I3622">
        <v>2.8665568369028001</v>
      </c>
    </row>
    <row r="3623" spans="1:9" x14ac:dyDescent="0.25">
      <c r="A3623">
        <v>3621</v>
      </c>
      <c r="B3623">
        <v>85.340460526315795</v>
      </c>
      <c r="C3623">
        <v>176.077913982962</v>
      </c>
      <c r="D3623">
        <v>17.229004099020202</v>
      </c>
      <c r="E3623">
        <v>9.5858969736158794</v>
      </c>
      <c r="F3623">
        <v>0.44410921363591099</v>
      </c>
      <c r="G3623">
        <v>0.88328348079305496</v>
      </c>
      <c r="H3623">
        <v>11.9514866979655</v>
      </c>
      <c r="I3623">
        <v>6.2118320610686997</v>
      </c>
    </row>
    <row r="3624" spans="1:9" x14ac:dyDescent="0.25">
      <c r="A3624">
        <v>3622</v>
      </c>
      <c r="B3624">
        <v>58.154684975767303</v>
      </c>
      <c r="C3624">
        <v>151.931591083781</v>
      </c>
      <c r="D3624">
        <v>15.020472777019499</v>
      </c>
      <c r="E3624">
        <v>8.9864351730818406</v>
      </c>
      <c r="F3624">
        <v>0.34379875703166102</v>
      </c>
      <c r="G3624">
        <v>0.85772224579080203</v>
      </c>
      <c r="H3624">
        <v>15.486143187066901</v>
      </c>
      <c r="I3624">
        <v>8.1531506849315001</v>
      </c>
    </row>
    <row r="3625" spans="1:9" x14ac:dyDescent="0.25">
      <c r="A3625">
        <v>3623</v>
      </c>
      <c r="B3625">
        <v>59.620456905503602</v>
      </c>
      <c r="C3625">
        <v>149.33898305084699</v>
      </c>
      <c r="D3625">
        <v>19.017693488621699</v>
      </c>
      <c r="E3625">
        <v>20.0197728553673</v>
      </c>
      <c r="F3625">
        <v>0.336334162720415</v>
      </c>
      <c r="G3625">
        <v>0.81278579335662704</v>
      </c>
      <c r="H3625">
        <v>17.2557781201849</v>
      </c>
      <c r="I3625">
        <v>4.7675507020280801</v>
      </c>
    </row>
    <row r="3626" spans="1:9" x14ac:dyDescent="0.25">
      <c r="A3626">
        <v>3624</v>
      </c>
      <c r="B3626">
        <v>67.0936231884058</v>
      </c>
      <c r="C3626">
        <v>146.71957506639501</v>
      </c>
      <c r="D3626">
        <v>15.748519688521499</v>
      </c>
      <c r="E3626">
        <v>5.7618958170354801</v>
      </c>
      <c r="F3626">
        <v>0.37698369295676798</v>
      </c>
      <c r="G3626">
        <v>0.93072664134066196</v>
      </c>
      <c r="H3626">
        <v>13.5255198487712</v>
      </c>
      <c r="I3626">
        <v>5.0811992504684502</v>
      </c>
    </row>
    <row r="3627" spans="1:9" x14ac:dyDescent="0.25">
      <c r="A3627">
        <v>3625</v>
      </c>
      <c r="B3627">
        <v>75.884194053208105</v>
      </c>
      <c r="C3627">
        <v>196.575448103376</v>
      </c>
      <c r="D3627">
        <v>16.4485459570157</v>
      </c>
      <c r="E3627">
        <v>4.5070503748927697</v>
      </c>
      <c r="F3627">
        <v>0.423771863204291</v>
      </c>
      <c r="G3627">
        <v>0.942267958317481</v>
      </c>
      <c r="H3627">
        <v>17.500910746812298</v>
      </c>
      <c r="I3627">
        <v>3.0192719486081301</v>
      </c>
    </row>
    <row r="3628" spans="1:9" x14ac:dyDescent="0.25">
      <c r="A3628">
        <v>3626</v>
      </c>
      <c r="B3628">
        <v>54.191207853179598</v>
      </c>
      <c r="C3628">
        <v>198.290671473636</v>
      </c>
      <c r="D3628">
        <v>15.0449367993248</v>
      </c>
      <c r="E3628">
        <v>4.9053923157833097</v>
      </c>
      <c r="F3628">
        <v>0.30266916441114999</v>
      </c>
      <c r="G3628">
        <v>0.94367601622644703</v>
      </c>
      <c r="H3628">
        <v>16.576612903225801</v>
      </c>
      <c r="I3628">
        <v>2.75500910746812</v>
      </c>
    </row>
    <row r="3629" spans="1:9" x14ac:dyDescent="0.25">
      <c r="A3629">
        <v>3627</v>
      </c>
      <c r="B3629">
        <v>66.809437386569797</v>
      </c>
      <c r="C3629">
        <v>169.38646598720001</v>
      </c>
      <c r="D3629">
        <v>16.518023901107501</v>
      </c>
      <c r="E3629">
        <v>3.7727069406565299</v>
      </c>
      <c r="F3629">
        <v>0.37776463305008201</v>
      </c>
      <c r="G3629">
        <v>0.94528312371590095</v>
      </c>
      <c r="H3629">
        <v>14.9018302828618</v>
      </c>
      <c r="I3629">
        <v>2.63900080580177</v>
      </c>
    </row>
    <row r="3630" spans="1:9" x14ac:dyDescent="0.25">
      <c r="A3630">
        <v>3628</v>
      </c>
      <c r="B3630">
        <v>40.354210898796801</v>
      </c>
      <c r="C3630">
        <v>175.661080711354</v>
      </c>
      <c r="D3630">
        <v>10.9438254717224</v>
      </c>
      <c r="E3630">
        <v>8.9101789918349095</v>
      </c>
      <c r="F3630">
        <v>0.27069457779613199</v>
      </c>
      <c r="G3630">
        <v>0.85525934352504795</v>
      </c>
      <c r="H3630">
        <v>12.0831353919239</v>
      </c>
      <c r="I3630">
        <v>6.9352914180816798</v>
      </c>
    </row>
    <row r="3631" spans="1:9" x14ac:dyDescent="0.25">
      <c r="A3631">
        <v>3629</v>
      </c>
      <c r="B3631">
        <v>50.383849259757703</v>
      </c>
      <c r="C3631">
        <v>163.72259907175999</v>
      </c>
      <c r="D3631">
        <v>13.7145150185966</v>
      </c>
      <c r="E3631">
        <v>9.2705662502382307</v>
      </c>
      <c r="F3631">
        <v>0.304061422535783</v>
      </c>
      <c r="G3631">
        <v>0.92619487337796802</v>
      </c>
      <c r="H3631">
        <v>10.6666666666666</v>
      </c>
      <c r="I3631">
        <v>4.2022745735174603</v>
      </c>
    </row>
    <row r="3632" spans="1:9" x14ac:dyDescent="0.25">
      <c r="A3632">
        <v>3630</v>
      </c>
      <c r="B3632">
        <v>62.314577163540598</v>
      </c>
      <c r="C3632">
        <v>195.787505915759</v>
      </c>
      <c r="D3632">
        <v>13.722359387659401</v>
      </c>
      <c r="E3632">
        <v>5.2641799199959003</v>
      </c>
      <c r="F3632">
        <v>0.40186892330055402</v>
      </c>
      <c r="G3632">
        <v>0.92547788649861795</v>
      </c>
      <c r="H3632">
        <v>8.9506416584402704</v>
      </c>
      <c r="I3632">
        <v>2.6758982035928098</v>
      </c>
    </row>
    <row r="3633" spans="1:9" x14ac:dyDescent="0.25">
      <c r="A3633">
        <v>3631</v>
      </c>
      <c r="B3633">
        <v>52.881872213967299</v>
      </c>
      <c r="C3633">
        <v>183.92890747516901</v>
      </c>
      <c r="D3633">
        <v>11.4560409806134</v>
      </c>
      <c r="E3633">
        <v>7.8020307587574598</v>
      </c>
      <c r="F3633">
        <v>0.31311546914331401</v>
      </c>
      <c r="G3633">
        <v>0.95758838961149695</v>
      </c>
      <c r="H3633">
        <v>15.0906832298136</v>
      </c>
      <c r="I3633">
        <v>3.1048847012149698</v>
      </c>
    </row>
    <row r="3634" spans="1:9" x14ac:dyDescent="0.25">
      <c r="A3634">
        <v>3632</v>
      </c>
      <c r="B3634">
        <v>76.177570093457902</v>
      </c>
      <c r="C3634">
        <v>164.59401564093801</v>
      </c>
      <c r="D3634">
        <v>24.233121338294101</v>
      </c>
      <c r="E3634">
        <v>5.9860974982084496</v>
      </c>
      <c r="F3634">
        <v>0.417005846090786</v>
      </c>
      <c r="G3634">
        <v>0.94120324476000805</v>
      </c>
      <c r="H3634">
        <v>12.2720897615708</v>
      </c>
      <c r="I3634">
        <v>4.16619876473891</v>
      </c>
    </row>
    <row r="3635" spans="1:9" x14ac:dyDescent="0.25">
      <c r="A3635">
        <v>3633</v>
      </c>
      <c r="B3635">
        <v>59.1374216651745</v>
      </c>
      <c r="C3635">
        <v>194.95810564663</v>
      </c>
      <c r="D3635">
        <v>12.2365794099486</v>
      </c>
      <c r="E3635">
        <v>7.8184705446351099</v>
      </c>
      <c r="F3635">
        <v>0.37600735519117701</v>
      </c>
      <c r="G3635">
        <v>0.91919357851318795</v>
      </c>
      <c r="H3635">
        <v>4.64276960784313</v>
      </c>
      <c r="I3635">
        <v>4.6102564102564099</v>
      </c>
    </row>
    <row r="3636" spans="1:9" x14ac:dyDescent="0.25">
      <c r="A3636">
        <v>3634</v>
      </c>
      <c r="B3636">
        <v>75.2470588235294</v>
      </c>
      <c r="C3636">
        <v>148.51984027950999</v>
      </c>
      <c r="D3636">
        <v>19.2738444422687</v>
      </c>
      <c r="E3636">
        <v>14.7702323471286</v>
      </c>
      <c r="F3636">
        <v>0.43728929464030403</v>
      </c>
      <c r="G3636">
        <v>0.85949089752733698</v>
      </c>
      <c r="H3636">
        <v>16.526383526383501</v>
      </c>
      <c r="I3636">
        <v>8.7404333794375209</v>
      </c>
    </row>
    <row r="3637" spans="1:9" x14ac:dyDescent="0.25">
      <c r="A3637">
        <v>3635</v>
      </c>
      <c r="B3637">
        <v>67.092985318107594</v>
      </c>
      <c r="C3637">
        <v>114.817768344451</v>
      </c>
      <c r="D3637">
        <v>12.7439687285988</v>
      </c>
      <c r="E3637">
        <v>8.1833202907439802</v>
      </c>
      <c r="F3637">
        <v>0.41854783802761603</v>
      </c>
      <c r="G3637">
        <v>0.87444160400693804</v>
      </c>
      <c r="H3637">
        <v>8.7019311502938699</v>
      </c>
      <c r="I3637">
        <v>5.2353050250324404</v>
      </c>
    </row>
    <row r="3638" spans="1:9" x14ac:dyDescent="0.25">
      <c r="A3638">
        <v>3636</v>
      </c>
      <c r="B3638">
        <v>53.9720430107526</v>
      </c>
      <c r="C3638">
        <v>190.16511775938801</v>
      </c>
      <c r="D3638">
        <v>13.244080565280999</v>
      </c>
      <c r="E3638">
        <v>3.09490952382638</v>
      </c>
      <c r="F3638">
        <v>0.377527037142461</v>
      </c>
      <c r="G3638">
        <v>0.962945330969316</v>
      </c>
      <c r="H3638">
        <v>11.384815055158899</v>
      </c>
      <c r="I3638">
        <v>2.7911475409836002</v>
      </c>
    </row>
    <row r="3639" spans="1:9" x14ac:dyDescent="0.25">
      <c r="A3639">
        <v>3637</v>
      </c>
      <c r="B3639">
        <v>72.680947580645096</v>
      </c>
      <c r="C3639">
        <v>191.93084902036099</v>
      </c>
      <c r="D3639">
        <v>19.000013792155201</v>
      </c>
      <c r="E3639">
        <v>3.6144666441473499</v>
      </c>
      <c r="F3639">
        <v>0.45398021853335802</v>
      </c>
      <c r="G3639">
        <v>0.95900146751107096</v>
      </c>
      <c r="H3639">
        <v>10.7789165446559</v>
      </c>
      <c r="I3639">
        <v>2.6119702176403199</v>
      </c>
    </row>
    <row r="3640" spans="1:9" x14ac:dyDescent="0.25">
      <c r="A3640">
        <v>3638</v>
      </c>
      <c r="B3640">
        <v>64.868318485523304</v>
      </c>
      <c r="C3640">
        <v>196.486745012298</v>
      </c>
      <c r="D3640">
        <v>12.327774725765099</v>
      </c>
      <c r="E3640">
        <v>8.6035659222874692</v>
      </c>
      <c r="F3640">
        <v>0.41531917159812598</v>
      </c>
      <c r="G3640">
        <v>0.93563646781786203</v>
      </c>
      <c r="H3640">
        <v>9.5531335149863708</v>
      </c>
      <c r="I3640">
        <v>5.0657969370391296</v>
      </c>
    </row>
    <row r="3641" spans="1:9" x14ac:dyDescent="0.25">
      <c r="A3641">
        <v>3639</v>
      </c>
      <c r="B3641">
        <v>62.195619618120503</v>
      </c>
      <c r="C3641">
        <v>187.02662721893401</v>
      </c>
      <c r="D3641">
        <v>15.884590423899899</v>
      </c>
      <c r="E3641">
        <v>10.162548769874901</v>
      </c>
      <c r="F3641">
        <v>0.38458367782807301</v>
      </c>
      <c r="G3641">
        <v>0.88589348810220803</v>
      </c>
      <c r="H3641">
        <v>8.8565656565656496</v>
      </c>
      <c r="I3641">
        <v>4.8941565600882004</v>
      </c>
    </row>
    <row r="3642" spans="1:9" x14ac:dyDescent="0.25">
      <c r="A3642">
        <v>3640</v>
      </c>
      <c r="B3642">
        <v>112.42030848329</v>
      </c>
      <c r="C3642">
        <v>164.902463448828</v>
      </c>
      <c r="D3642">
        <v>18.2363643861129</v>
      </c>
      <c r="E3642">
        <v>5.2237249317842096</v>
      </c>
      <c r="F3642">
        <v>0.55757844709579196</v>
      </c>
      <c r="G3642">
        <v>0.90954397335553805</v>
      </c>
      <c r="H3642">
        <v>15.884726224783799</v>
      </c>
      <c r="I3642">
        <v>3.3080301129234599</v>
      </c>
    </row>
    <row r="3643" spans="1:9" x14ac:dyDescent="0.25">
      <c r="A3643">
        <v>3641</v>
      </c>
      <c r="B3643">
        <v>38.472922776148501</v>
      </c>
      <c r="C3643">
        <v>161.590970199417</v>
      </c>
      <c r="D3643">
        <v>12.3337824530878</v>
      </c>
      <c r="E3643">
        <v>4.8572915983401197</v>
      </c>
      <c r="F3643">
        <v>0.24457120989709899</v>
      </c>
      <c r="G3643">
        <v>0.95462379649454498</v>
      </c>
      <c r="H3643">
        <v>11.544294826364199</v>
      </c>
      <c r="I3643">
        <v>3.2228950403690799</v>
      </c>
    </row>
    <row r="3644" spans="1:9" x14ac:dyDescent="0.25">
      <c r="A3644">
        <v>3642</v>
      </c>
      <c r="B3644">
        <v>66.365079365079296</v>
      </c>
      <c r="C3644">
        <v>204.40639175257701</v>
      </c>
      <c r="D3644">
        <v>16.718236997680499</v>
      </c>
      <c r="E3644">
        <v>4.0024219949814501</v>
      </c>
      <c r="F3644">
        <v>0.38267710048116799</v>
      </c>
      <c r="G3644">
        <v>0.96064967181858596</v>
      </c>
      <c r="H3644">
        <v>17.411674347158201</v>
      </c>
      <c r="I3644">
        <v>2.7251908396946498</v>
      </c>
    </row>
    <row r="3645" spans="1:9" x14ac:dyDescent="0.25">
      <c r="A3645">
        <v>3643</v>
      </c>
      <c r="B3645">
        <v>58.011609287429899</v>
      </c>
      <c r="C3645">
        <v>169.96714304794901</v>
      </c>
      <c r="D3645">
        <v>13.8642431861088</v>
      </c>
      <c r="E3645">
        <v>4.48162204802611</v>
      </c>
      <c r="F3645">
        <v>0.343015809145027</v>
      </c>
      <c r="G3645">
        <v>0.951498663735454</v>
      </c>
      <c r="H3645">
        <v>13.730627306273</v>
      </c>
      <c r="I3645">
        <v>3.23775989268947</v>
      </c>
    </row>
    <row r="3646" spans="1:9" x14ac:dyDescent="0.25">
      <c r="A3646">
        <v>3644</v>
      </c>
      <c r="B3646">
        <v>56.395589142504598</v>
      </c>
      <c r="C3646">
        <v>181.370855645436</v>
      </c>
      <c r="D3646">
        <v>12.620549580847101</v>
      </c>
      <c r="E3646">
        <v>3.76702568305083</v>
      </c>
      <c r="F3646">
        <v>0.36088426985275301</v>
      </c>
      <c r="G3646">
        <v>0.95834920477181396</v>
      </c>
      <c r="H3646">
        <v>6.3646477132261996</v>
      </c>
      <c r="I3646">
        <v>2.9308690744920902</v>
      </c>
    </row>
    <row r="3647" spans="1:9" x14ac:dyDescent="0.25">
      <c r="A3647">
        <v>3645</v>
      </c>
      <c r="B3647">
        <v>70.7566765578635</v>
      </c>
      <c r="C3647">
        <v>164.12975778546701</v>
      </c>
      <c r="D3647">
        <v>13.9119136542259</v>
      </c>
      <c r="E3647">
        <v>4.9418069449701401</v>
      </c>
      <c r="F3647">
        <v>0.36650136199313499</v>
      </c>
      <c r="G3647">
        <v>0.91229269687613901</v>
      </c>
      <c r="H3647">
        <v>10.333053691275101</v>
      </c>
      <c r="I3647">
        <v>3.0716547901820999</v>
      </c>
    </row>
    <row r="3648" spans="1:9" x14ac:dyDescent="0.25">
      <c r="A3648">
        <v>3646</v>
      </c>
      <c r="B3648">
        <v>54.089984748347703</v>
      </c>
      <c r="C3648">
        <v>196.83488642981899</v>
      </c>
      <c r="D3648">
        <v>15.9124938155643</v>
      </c>
      <c r="E3648">
        <v>6.67638203330677</v>
      </c>
      <c r="F3648">
        <v>0.33370159049229298</v>
      </c>
      <c r="G3648">
        <v>0.94597903031316899</v>
      </c>
      <c r="H3648">
        <v>16.268404907975398</v>
      </c>
      <c r="I3648">
        <v>2.9489942528735602</v>
      </c>
    </row>
    <row r="3649" spans="1:9" x14ac:dyDescent="0.25">
      <c r="A3649">
        <v>3647</v>
      </c>
      <c r="B3649">
        <v>50.166412213740401</v>
      </c>
      <c r="C3649">
        <v>183.31828302820301</v>
      </c>
      <c r="D3649">
        <v>19.2235355008706</v>
      </c>
      <c r="E3649">
        <v>3.72930638283247</v>
      </c>
      <c r="F3649">
        <v>0.279377207230042</v>
      </c>
      <c r="G3649">
        <v>0.95746934905176195</v>
      </c>
      <c r="H3649">
        <v>20.387374461979899</v>
      </c>
      <c r="I3649">
        <v>2.68253447143795</v>
      </c>
    </row>
    <row r="3650" spans="1:9" x14ac:dyDescent="0.25">
      <c r="A3650">
        <v>3648</v>
      </c>
      <c r="B3650">
        <v>30.5798679867986</v>
      </c>
      <c r="C3650">
        <v>185.37733358476299</v>
      </c>
      <c r="D3650">
        <v>7.9771160315362204</v>
      </c>
      <c r="E3650">
        <v>8.2666178499062397</v>
      </c>
      <c r="F3650">
        <v>0.243181994500028</v>
      </c>
      <c r="G3650">
        <v>0.94547291986487703</v>
      </c>
      <c r="H3650">
        <v>11.946725860155301</v>
      </c>
      <c r="I3650">
        <v>4.3230304438763598</v>
      </c>
    </row>
    <row r="3651" spans="1:9" x14ac:dyDescent="0.25">
      <c r="A3651">
        <v>3649</v>
      </c>
      <c r="B3651">
        <v>80.408957415565297</v>
      </c>
      <c r="C3651">
        <v>172.96546359676401</v>
      </c>
      <c r="D3651">
        <v>14.970632306585401</v>
      </c>
      <c r="E3651">
        <v>10.611736444177399</v>
      </c>
      <c r="F3651">
        <v>0.46019687700766299</v>
      </c>
      <c r="G3651">
        <v>0.91849139281093195</v>
      </c>
      <c r="H3651">
        <v>19.356343283582</v>
      </c>
      <c r="I3651">
        <v>4.4716358839050097</v>
      </c>
    </row>
    <row r="3652" spans="1:9" x14ac:dyDescent="0.25">
      <c r="A3652">
        <v>3650</v>
      </c>
      <c r="B3652">
        <v>57.1841432225063</v>
      </c>
      <c r="C3652">
        <v>196.11169829449901</v>
      </c>
      <c r="D3652">
        <v>11.8386298786812</v>
      </c>
      <c r="E3652">
        <v>8.0996534697667499</v>
      </c>
      <c r="F3652">
        <v>0.35599378392289399</v>
      </c>
      <c r="G3652">
        <v>0.93928021654437299</v>
      </c>
      <c r="H3652">
        <v>12.854857142857099</v>
      </c>
      <c r="I3652">
        <v>4.6547679755226898</v>
      </c>
    </row>
    <row r="3653" spans="1:9" x14ac:dyDescent="0.25">
      <c r="A3653">
        <v>3651</v>
      </c>
      <c r="B3653">
        <v>82.703146611341595</v>
      </c>
      <c r="C3653">
        <v>185.12400315484999</v>
      </c>
      <c r="D3653">
        <v>13.857450165594001</v>
      </c>
      <c r="E3653">
        <v>4.8854688732286604</v>
      </c>
      <c r="F3653">
        <v>0.463154037110248</v>
      </c>
      <c r="G3653">
        <v>0.90554664627916504</v>
      </c>
      <c r="H3653">
        <v>6.09920106524633</v>
      </c>
      <c r="I3653">
        <v>2.8836457659987</v>
      </c>
    </row>
    <row r="3654" spans="1:9" x14ac:dyDescent="0.25">
      <c r="A3654">
        <v>3652</v>
      </c>
      <c r="B3654">
        <v>46.0372217958557</v>
      </c>
      <c r="C3654">
        <v>201.01449468085099</v>
      </c>
      <c r="D3654">
        <v>10.520881357832501</v>
      </c>
      <c r="E3654">
        <v>2.9825159859344699</v>
      </c>
      <c r="F3654">
        <v>0.28479430802258399</v>
      </c>
      <c r="G3654">
        <v>0.957908284737083</v>
      </c>
      <c r="H3654">
        <v>11.517023959646901</v>
      </c>
      <c r="I3654">
        <v>2.55074160811865</v>
      </c>
    </row>
    <row r="3655" spans="1:9" x14ac:dyDescent="0.25">
      <c r="A3655">
        <v>3653</v>
      </c>
      <c r="B3655">
        <v>77.410992772917396</v>
      </c>
      <c r="C3655">
        <v>157.06752931661899</v>
      </c>
      <c r="D3655">
        <v>15.0730366211221</v>
      </c>
      <c r="E3655">
        <v>10.813358368661801</v>
      </c>
      <c r="F3655">
        <v>0.48638459144559298</v>
      </c>
      <c r="G3655">
        <v>0.91047847744406096</v>
      </c>
      <c r="H3655">
        <v>7.4200140944326902</v>
      </c>
      <c r="I3655">
        <v>5.4052111410601897</v>
      </c>
    </row>
    <row r="3656" spans="1:9" x14ac:dyDescent="0.25">
      <c r="A3656">
        <v>3654</v>
      </c>
      <c r="B3656">
        <v>82.994286969896706</v>
      </c>
      <c r="C3656">
        <v>174.520056899004</v>
      </c>
      <c r="D3656">
        <v>14.377417742748801</v>
      </c>
      <c r="E3656">
        <v>5.0832706395641996</v>
      </c>
      <c r="F3656">
        <v>0.43179805945599298</v>
      </c>
      <c r="G3656">
        <v>0.93960157735739103</v>
      </c>
      <c r="H3656">
        <v>9.1516393442622892</v>
      </c>
      <c r="I3656">
        <v>3.1915292353822999</v>
      </c>
    </row>
    <row r="3657" spans="1:9" x14ac:dyDescent="0.25">
      <c r="A3657">
        <v>3655</v>
      </c>
      <c r="B3657">
        <v>76.472941596713696</v>
      </c>
      <c r="C3657">
        <v>192.152400231347</v>
      </c>
      <c r="D3657">
        <v>13.1325938281747</v>
      </c>
      <c r="E3657">
        <v>4.0401285661646096</v>
      </c>
      <c r="F3657">
        <v>0.463232265554819</v>
      </c>
      <c r="G3657">
        <v>0.95131384792357099</v>
      </c>
      <c r="H3657">
        <v>10.562655086848601</v>
      </c>
      <c r="I3657">
        <v>2.7529208135006402</v>
      </c>
    </row>
    <row r="3658" spans="1:9" x14ac:dyDescent="0.25">
      <c r="A3658">
        <v>3656</v>
      </c>
      <c r="B3658">
        <v>111.50563063062999</v>
      </c>
      <c r="C3658">
        <v>149.78721427244</v>
      </c>
      <c r="D3658">
        <v>24.110823298424101</v>
      </c>
      <c r="E3658">
        <v>12.527163278238801</v>
      </c>
      <c r="F3658">
        <v>0.58498119615202004</v>
      </c>
      <c r="G3658">
        <v>0.84054932505609903</v>
      </c>
      <c r="H3658">
        <v>11.7887323943661</v>
      </c>
      <c r="I3658">
        <v>8.6331360946745495</v>
      </c>
    </row>
    <row r="3659" spans="1:9" x14ac:dyDescent="0.25">
      <c r="A3659">
        <v>3657</v>
      </c>
      <c r="B3659">
        <v>76.584823848238401</v>
      </c>
      <c r="C3659">
        <v>200.73570822731099</v>
      </c>
      <c r="D3659">
        <v>17.298870916798901</v>
      </c>
      <c r="E3659">
        <v>3.2392376357862802</v>
      </c>
      <c r="F3659">
        <v>0.47371474070560299</v>
      </c>
      <c r="G3659">
        <v>0.95559926355130298</v>
      </c>
      <c r="H3659">
        <v>11.654919236416999</v>
      </c>
      <c r="I3659">
        <v>2.4782830863566598</v>
      </c>
    </row>
    <row r="3660" spans="1:9" x14ac:dyDescent="0.25">
      <c r="A3660">
        <v>3658</v>
      </c>
      <c r="B3660">
        <v>46.982991830721801</v>
      </c>
      <c r="C3660">
        <v>193.50233281493001</v>
      </c>
      <c r="D3660">
        <v>8.7292875246893509</v>
      </c>
      <c r="E3660">
        <v>7.1741442719967603</v>
      </c>
      <c r="F3660">
        <v>0.324809997984216</v>
      </c>
      <c r="G3660">
        <v>0.94467646762362301</v>
      </c>
      <c r="H3660">
        <v>9.9189342403628107</v>
      </c>
      <c r="I3660">
        <v>3.9378860672614899</v>
      </c>
    </row>
    <row r="3661" spans="1:9" x14ac:dyDescent="0.25">
      <c r="A3661">
        <v>3659</v>
      </c>
      <c r="B3661">
        <v>70.256664127951197</v>
      </c>
      <c r="C3661">
        <v>188.36801283765701</v>
      </c>
      <c r="D3661">
        <v>13.9537371897444</v>
      </c>
      <c r="E3661">
        <v>11.838572934671999</v>
      </c>
      <c r="F3661">
        <v>0.43019427911115699</v>
      </c>
      <c r="G3661">
        <v>0.89460280022028005</v>
      </c>
      <c r="H3661">
        <v>8.4224779959377098</v>
      </c>
      <c r="I3661">
        <v>6.7226941747572804</v>
      </c>
    </row>
    <row r="3662" spans="1:9" x14ac:dyDescent="0.25">
      <c r="A3662">
        <v>3660</v>
      </c>
      <c r="B3662">
        <v>43.7192552670259</v>
      </c>
      <c r="C3662">
        <v>184.67614433252501</v>
      </c>
      <c r="D3662">
        <v>13.890312474205301</v>
      </c>
      <c r="E3662">
        <v>3.66476457304252</v>
      </c>
      <c r="F3662">
        <v>0.27507241312441699</v>
      </c>
      <c r="G3662">
        <v>0.96569257686969001</v>
      </c>
      <c r="H3662">
        <v>17.183333333333302</v>
      </c>
      <c r="I3662">
        <v>2.7686761466052401</v>
      </c>
    </row>
    <row r="3663" spans="1:9" x14ac:dyDescent="0.25">
      <c r="A3663">
        <v>3661</v>
      </c>
      <c r="B3663">
        <v>82.092035757822003</v>
      </c>
      <c r="C3663">
        <v>178.05009145912399</v>
      </c>
      <c r="D3663">
        <v>10.635756813651099</v>
      </c>
      <c r="E3663">
        <v>7.4972361817210302</v>
      </c>
      <c r="F3663">
        <v>0.48422529486131499</v>
      </c>
      <c r="G3663">
        <v>0.89633287137573303</v>
      </c>
      <c r="H3663">
        <v>6.5995508982035904</v>
      </c>
      <c r="I3663">
        <v>7.2641723356009003</v>
      </c>
    </row>
    <row r="3664" spans="1:9" x14ac:dyDescent="0.25">
      <c r="A3664">
        <v>3662</v>
      </c>
      <c r="B3664">
        <v>55.752199194870997</v>
      </c>
      <c r="C3664">
        <v>188.95681610246999</v>
      </c>
      <c r="D3664">
        <v>11.734909003435</v>
      </c>
      <c r="E3664">
        <v>5.1375554010308297</v>
      </c>
      <c r="F3664">
        <v>0.36589794999089398</v>
      </c>
      <c r="G3664">
        <v>0.95287722186058998</v>
      </c>
      <c r="H3664">
        <v>6.4819277108433697</v>
      </c>
      <c r="I3664">
        <v>2.8625218914185599</v>
      </c>
    </row>
    <row r="3665" spans="1:9" x14ac:dyDescent="0.25">
      <c r="A3665">
        <v>3663</v>
      </c>
      <c r="B3665">
        <v>45.791823308270601</v>
      </c>
      <c r="C3665">
        <v>181.26038365304399</v>
      </c>
      <c r="D3665">
        <v>9.6503919464786296</v>
      </c>
      <c r="E3665">
        <v>6.4225486474509204</v>
      </c>
      <c r="F3665">
        <v>0.31487761206831699</v>
      </c>
      <c r="G3665">
        <v>0.93913859893047802</v>
      </c>
      <c r="H3665">
        <v>10.537562604340501</v>
      </c>
      <c r="I3665">
        <v>4.1114539143848798</v>
      </c>
    </row>
    <row r="3666" spans="1:9" x14ac:dyDescent="0.25">
      <c r="A3666">
        <v>3664</v>
      </c>
      <c r="B3666">
        <v>59.480160723254599</v>
      </c>
      <c r="C3666">
        <v>172.96430502974499</v>
      </c>
      <c r="D3666">
        <v>16.970577048479999</v>
      </c>
      <c r="E3666">
        <v>5.7953956907641198</v>
      </c>
      <c r="F3666">
        <v>0.36538217495583297</v>
      </c>
      <c r="G3666">
        <v>0.93436958215382504</v>
      </c>
      <c r="H3666">
        <v>18.803672316384102</v>
      </c>
      <c r="I3666">
        <v>3.50602409638554</v>
      </c>
    </row>
    <row r="3667" spans="1:9" x14ac:dyDescent="0.25">
      <c r="A3667">
        <v>3665</v>
      </c>
      <c r="B3667">
        <v>49.871268656716403</v>
      </c>
      <c r="C3667">
        <v>170.625825991189</v>
      </c>
      <c r="D3667">
        <v>11.3144602315271</v>
      </c>
      <c r="E3667">
        <v>6.4319013553233804</v>
      </c>
      <c r="F3667">
        <v>0.35570094386679202</v>
      </c>
      <c r="G3667">
        <v>0.90291741446129703</v>
      </c>
      <c r="H3667">
        <v>10.012702893436799</v>
      </c>
      <c r="I3667">
        <v>3.40737802459341</v>
      </c>
    </row>
    <row r="3668" spans="1:9" x14ac:dyDescent="0.25">
      <c r="A3668">
        <v>3666</v>
      </c>
      <c r="B3668">
        <v>65.490011750881294</v>
      </c>
      <c r="C3668">
        <v>99.760944206008503</v>
      </c>
      <c r="D3668">
        <v>13.2862367683851</v>
      </c>
      <c r="E3668">
        <v>7.3963755746083999</v>
      </c>
      <c r="F3668">
        <v>0.40144798812479499</v>
      </c>
      <c r="G3668">
        <v>0.89663112304318704</v>
      </c>
      <c r="H3668">
        <v>14.9937343358396</v>
      </c>
      <c r="I3668">
        <v>5.54724409448818</v>
      </c>
    </row>
    <row r="3669" spans="1:9" x14ac:dyDescent="0.25">
      <c r="A3669">
        <v>3667</v>
      </c>
      <c r="B3669">
        <v>43.552327110176101</v>
      </c>
      <c r="C3669">
        <v>201.136165144898</v>
      </c>
      <c r="D3669">
        <v>13.296546271759899</v>
      </c>
      <c r="E3669">
        <v>7.8541006945067897</v>
      </c>
      <c r="F3669">
        <v>0.33081776852540801</v>
      </c>
      <c r="G3669">
        <v>0.92334730695200895</v>
      </c>
      <c r="H3669">
        <v>6.3453713123092497</v>
      </c>
      <c r="I3669">
        <v>3.7374759152215802</v>
      </c>
    </row>
    <row r="3670" spans="1:9" x14ac:dyDescent="0.25">
      <c r="A3670">
        <v>3668</v>
      </c>
      <c r="B3670">
        <v>66.389426656738607</v>
      </c>
      <c r="C3670">
        <v>107.646147490187</v>
      </c>
      <c r="D3670">
        <v>11.7115364818135</v>
      </c>
      <c r="E3670">
        <v>5.19920962822723</v>
      </c>
      <c r="F3670">
        <v>0.38800856983105603</v>
      </c>
      <c r="G3670">
        <v>0.92104968944462895</v>
      </c>
      <c r="H3670">
        <v>11.7686240140227</v>
      </c>
      <c r="I3670">
        <v>3.2898842476094599</v>
      </c>
    </row>
    <row r="3671" spans="1:9" x14ac:dyDescent="0.25">
      <c r="A3671">
        <v>3669</v>
      </c>
      <c r="B3671">
        <v>67.0936231884058</v>
      </c>
      <c r="C3671">
        <v>192.90843113032699</v>
      </c>
      <c r="D3671">
        <v>15.748519688521499</v>
      </c>
      <c r="E3671">
        <v>5.00590601869302</v>
      </c>
      <c r="F3671">
        <v>0.37698369295676798</v>
      </c>
      <c r="G3671">
        <v>0.95946256580389799</v>
      </c>
      <c r="H3671">
        <v>13.5255198487712</v>
      </c>
      <c r="I3671">
        <v>2.69407638347622</v>
      </c>
    </row>
    <row r="3672" spans="1:9" x14ac:dyDescent="0.25">
      <c r="A3672">
        <v>3670</v>
      </c>
      <c r="B3672">
        <v>68.262589044460796</v>
      </c>
      <c r="C3672">
        <v>178.55012185215199</v>
      </c>
      <c r="D3672">
        <v>13.9544675958431</v>
      </c>
      <c r="E3672">
        <v>8.7430816321860494</v>
      </c>
      <c r="F3672">
        <v>0.42923335398110002</v>
      </c>
      <c r="G3672">
        <v>0.932412002044258</v>
      </c>
      <c r="H3672">
        <v>8.6102766798418902</v>
      </c>
      <c r="I3672">
        <v>5.3648464163822496</v>
      </c>
    </row>
    <row r="3673" spans="1:9" x14ac:dyDescent="0.25">
      <c r="A3673">
        <v>3671</v>
      </c>
      <c r="B3673">
        <v>113.028178936245</v>
      </c>
      <c r="C3673">
        <v>190.107090320682</v>
      </c>
      <c r="D3673">
        <v>13.2352617718259</v>
      </c>
      <c r="E3673">
        <v>4.8142210448715801</v>
      </c>
      <c r="F3673">
        <v>0.60519172906741603</v>
      </c>
      <c r="G3673">
        <v>0.94969346464592497</v>
      </c>
      <c r="H3673">
        <v>9.7588571428571402</v>
      </c>
      <c r="I3673">
        <v>2.8481675392670098</v>
      </c>
    </row>
    <row r="3674" spans="1:9" x14ac:dyDescent="0.25">
      <c r="A3674">
        <v>3672</v>
      </c>
      <c r="B3674">
        <v>60.874304783092299</v>
      </c>
      <c r="C3674">
        <v>110.361975397973</v>
      </c>
      <c r="D3674">
        <v>16.650526734445101</v>
      </c>
      <c r="E3674">
        <v>4.2868536466186802</v>
      </c>
      <c r="F3674">
        <v>0.33197697948103999</v>
      </c>
      <c r="G3674">
        <v>0.92650846185914804</v>
      </c>
      <c r="H3674">
        <v>18.643491124260301</v>
      </c>
      <c r="I3674">
        <v>3.5879828326180201</v>
      </c>
    </row>
    <row r="3675" spans="1:9" x14ac:dyDescent="0.25">
      <c r="A3675">
        <v>3673</v>
      </c>
      <c r="B3675">
        <v>76.554931335830204</v>
      </c>
      <c r="C3675">
        <v>169.54140127388499</v>
      </c>
      <c r="D3675">
        <v>13.9482427005514</v>
      </c>
      <c r="E3675">
        <v>4.4584385353282698</v>
      </c>
      <c r="F3675">
        <v>0.456659218532811</v>
      </c>
      <c r="G3675">
        <v>0.9221681130371</v>
      </c>
      <c r="H3675">
        <v>9.0292841648589999</v>
      </c>
      <c r="I3675">
        <v>2.6932668329177001</v>
      </c>
    </row>
    <row r="3676" spans="1:9" x14ac:dyDescent="0.25">
      <c r="A3676">
        <v>3674</v>
      </c>
      <c r="B3676">
        <v>56.007965482907402</v>
      </c>
      <c r="C3676">
        <v>209.171995263469</v>
      </c>
      <c r="D3676">
        <v>11.366971223331101</v>
      </c>
      <c r="E3676">
        <v>7.4795373260766604</v>
      </c>
      <c r="F3676">
        <v>0.38122670491156202</v>
      </c>
      <c r="G3676">
        <v>0.95483879901374202</v>
      </c>
      <c r="H3676">
        <v>9.6194111232279091</v>
      </c>
      <c r="I3676">
        <v>3.3661119515885001</v>
      </c>
    </row>
    <row r="3677" spans="1:9" x14ac:dyDescent="0.25">
      <c r="A3677">
        <v>3675</v>
      </c>
      <c r="B3677">
        <v>58.960704607045997</v>
      </c>
      <c r="C3677">
        <v>101.90841367221699</v>
      </c>
      <c r="D3677">
        <v>14.376012297741999</v>
      </c>
      <c r="E3677">
        <v>5.1828327287157796</v>
      </c>
      <c r="F3677">
        <v>0.331118435779925</v>
      </c>
      <c r="G3677">
        <v>0.92096246606013599</v>
      </c>
      <c r="H3677">
        <v>12.3254972875226</v>
      </c>
      <c r="I3677">
        <v>3.4228265032554499</v>
      </c>
    </row>
    <row r="3678" spans="1:9" x14ac:dyDescent="0.25">
      <c r="A3678">
        <v>3676</v>
      </c>
      <c r="B3678">
        <v>59.2406128614587</v>
      </c>
      <c r="C3678">
        <v>196.892567889471</v>
      </c>
      <c r="D3678">
        <v>11.0518134350311</v>
      </c>
      <c r="E3678">
        <v>6.3045343173077697</v>
      </c>
      <c r="F3678">
        <v>0.38864808159090197</v>
      </c>
      <c r="G3678">
        <v>0.91052052907508196</v>
      </c>
      <c r="H3678">
        <v>7.5282574568288796</v>
      </c>
      <c r="I3678">
        <v>3.0948212983223899</v>
      </c>
    </row>
    <row r="3679" spans="1:9" x14ac:dyDescent="0.25">
      <c r="A3679">
        <v>3677</v>
      </c>
      <c r="B3679">
        <v>52.9394317827037</v>
      </c>
      <c r="C3679">
        <v>198.42500716948601</v>
      </c>
      <c r="D3679">
        <v>15.797641767341499</v>
      </c>
      <c r="E3679">
        <v>3.8603430121855098</v>
      </c>
      <c r="F3679">
        <v>0.34748291069349602</v>
      </c>
      <c r="G3679">
        <v>0.96020861385974399</v>
      </c>
      <c r="H3679">
        <v>11.651356993736901</v>
      </c>
      <c r="I3679">
        <v>2.6986780715396499</v>
      </c>
    </row>
    <row r="3680" spans="1:9" x14ac:dyDescent="0.25">
      <c r="A3680">
        <v>3678</v>
      </c>
      <c r="B3680">
        <v>55.789438724676103</v>
      </c>
      <c r="C3680">
        <v>149.55411516430499</v>
      </c>
      <c r="D3680">
        <v>12.2272366145412</v>
      </c>
      <c r="E3680">
        <v>7.2590121822411602</v>
      </c>
      <c r="F3680">
        <v>0.39244523634962503</v>
      </c>
      <c r="G3680">
        <v>0.90438255711926396</v>
      </c>
      <c r="H3680">
        <v>11.109615384615299</v>
      </c>
      <c r="I3680">
        <v>4.0147058823529402</v>
      </c>
    </row>
    <row r="3681" spans="1:9" x14ac:dyDescent="0.25">
      <c r="A3681">
        <v>3679</v>
      </c>
      <c r="B3681">
        <v>99.716364812419101</v>
      </c>
      <c r="C3681">
        <v>148.54142543421801</v>
      </c>
      <c r="D3681">
        <v>13.2769077016405</v>
      </c>
      <c r="E3681">
        <v>3.9137143427386301</v>
      </c>
      <c r="F3681">
        <v>0.50699827685576904</v>
      </c>
      <c r="G3681">
        <v>0.94280168576712198</v>
      </c>
      <c r="H3681">
        <v>9.5242290748898597</v>
      </c>
      <c r="I3681">
        <v>3.2593091072229701</v>
      </c>
    </row>
    <row r="3682" spans="1:9" x14ac:dyDescent="0.25">
      <c r="A3682">
        <v>3680</v>
      </c>
      <c r="B3682">
        <v>30.713199723565999</v>
      </c>
      <c r="C3682">
        <v>170.48615582743</v>
      </c>
      <c r="D3682">
        <v>11.6863814765181</v>
      </c>
      <c r="E3682">
        <v>7.4058569758583896</v>
      </c>
      <c r="F3682">
        <v>0.187015734779482</v>
      </c>
      <c r="G3682">
        <v>0.924566681305935</v>
      </c>
      <c r="H3682">
        <v>21.086651053864099</v>
      </c>
      <c r="I3682">
        <v>3.15452361889511</v>
      </c>
    </row>
    <row r="3683" spans="1:9" x14ac:dyDescent="0.25">
      <c r="A3683">
        <v>3681</v>
      </c>
      <c r="B3683">
        <v>65.087991145545104</v>
      </c>
      <c r="C3683">
        <v>182.10915795943399</v>
      </c>
      <c r="D3683">
        <v>18.6041246208929</v>
      </c>
      <c r="E3683">
        <v>7.5203723944006704</v>
      </c>
      <c r="F3683">
        <v>0.405283591858556</v>
      </c>
      <c r="G3683">
        <v>0.92342388739422798</v>
      </c>
      <c r="H3683">
        <v>11.9622641509433</v>
      </c>
      <c r="I3683">
        <v>4.1094254357650097</v>
      </c>
    </row>
    <row r="3684" spans="1:9" x14ac:dyDescent="0.25">
      <c r="A3684">
        <v>3682</v>
      </c>
      <c r="B3684">
        <v>82.566243194192296</v>
      </c>
      <c r="C3684">
        <v>141.90686008676701</v>
      </c>
      <c r="D3684">
        <v>17.6628709245804</v>
      </c>
      <c r="E3684">
        <v>5.92680650677163</v>
      </c>
      <c r="F3684">
        <v>0.50139798521311196</v>
      </c>
      <c r="G3684">
        <v>0.90934442424180995</v>
      </c>
      <c r="H3684">
        <v>8.9314868804664709</v>
      </c>
      <c r="I3684">
        <v>3.4350672971989802</v>
      </c>
    </row>
    <row r="3685" spans="1:9" x14ac:dyDescent="0.25">
      <c r="A3685">
        <v>3683</v>
      </c>
      <c r="B3685">
        <v>75.115706548498196</v>
      </c>
      <c r="C3685">
        <v>187.202120944325</v>
      </c>
      <c r="D3685">
        <v>12.9116569715666</v>
      </c>
      <c r="E3685">
        <v>10.1586046469831</v>
      </c>
      <c r="F3685">
        <v>0.59594519788629297</v>
      </c>
      <c r="G3685">
        <v>0.93934111027864997</v>
      </c>
      <c r="H3685">
        <v>10.4129834254143</v>
      </c>
      <c r="I3685">
        <v>3.9205729166666599</v>
      </c>
    </row>
    <row r="3686" spans="1:9" x14ac:dyDescent="0.25">
      <c r="A3686">
        <v>3684</v>
      </c>
      <c r="B3686">
        <v>51.135814690160302</v>
      </c>
      <c r="C3686">
        <v>181.26456071076001</v>
      </c>
      <c r="D3686">
        <v>12.597219095865</v>
      </c>
      <c r="E3686">
        <v>5.6891071797758901</v>
      </c>
      <c r="F3686">
        <v>0.35929537075908802</v>
      </c>
      <c r="G3686">
        <v>0.94836943967411103</v>
      </c>
      <c r="H3686">
        <v>10.157051282051199</v>
      </c>
      <c r="I3686">
        <v>2.9358446144790999</v>
      </c>
    </row>
    <row r="3687" spans="1:9" x14ac:dyDescent="0.25">
      <c r="A3687">
        <v>3685</v>
      </c>
      <c r="B3687">
        <v>64.818181818181799</v>
      </c>
      <c r="C3687">
        <v>204.14873662142699</v>
      </c>
      <c r="D3687">
        <v>15.557651982942399</v>
      </c>
      <c r="E3687">
        <v>3.1537787712244199</v>
      </c>
      <c r="F3687">
        <v>0.36001037891007798</v>
      </c>
      <c r="G3687">
        <v>0.96610358727707901</v>
      </c>
      <c r="H3687">
        <v>14.1737089201877</v>
      </c>
      <c r="I3687">
        <v>2.5114358322744601</v>
      </c>
    </row>
    <row r="3688" spans="1:9" x14ac:dyDescent="0.25">
      <c r="A3688">
        <v>3686</v>
      </c>
      <c r="B3688">
        <v>69.504283755997207</v>
      </c>
      <c r="C3688">
        <v>154.607913321079</v>
      </c>
      <c r="D3688">
        <v>13.9877240614209</v>
      </c>
      <c r="E3688">
        <v>2.2263313958218398</v>
      </c>
      <c r="F3688">
        <v>0.41453303396669799</v>
      </c>
      <c r="G3688">
        <v>0.97214081164621602</v>
      </c>
      <c r="H3688">
        <v>7.4227916385704598</v>
      </c>
      <c r="I3688">
        <v>2.2720478325859399</v>
      </c>
    </row>
    <row r="3689" spans="1:9" x14ac:dyDescent="0.25">
      <c r="A3689">
        <v>3687</v>
      </c>
      <c r="B3689">
        <v>82.311225954636797</v>
      </c>
      <c r="C3689">
        <v>162.280217909431</v>
      </c>
      <c r="D3689">
        <v>12.666288482784999</v>
      </c>
      <c r="E3689">
        <v>9.6542612448619902</v>
      </c>
      <c r="F3689">
        <v>0.45785839130036299</v>
      </c>
      <c r="G3689">
        <v>0.88880900790849404</v>
      </c>
      <c r="H3689">
        <v>8.7381671701913302</v>
      </c>
      <c r="I3689">
        <v>4.3855421686746903</v>
      </c>
    </row>
    <row r="3690" spans="1:9" x14ac:dyDescent="0.25">
      <c r="A3690">
        <v>3688</v>
      </c>
      <c r="B3690">
        <v>88.793014345540399</v>
      </c>
      <c r="C3690">
        <v>169.177917463787</v>
      </c>
      <c r="D3690">
        <v>10.46280127354</v>
      </c>
      <c r="E3690">
        <v>12.8509564910948</v>
      </c>
      <c r="F3690">
        <v>0.525357206025174</v>
      </c>
      <c r="G3690">
        <v>0.89989266499508902</v>
      </c>
      <c r="H3690">
        <v>3.9416968234821002</v>
      </c>
      <c r="I3690">
        <v>4.6590389016018303</v>
      </c>
    </row>
    <row r="3691" spans="1:9" x14ac:dyDescent="0.25">
      <c r="A3691">
        <v>3689</v>
      </c>
      <c r="B3691">
        <v>61.309075342465697</v>
      </c>
      <c r="C3691">
        <v>192.79016592472601</v>
      </c>
      <c r="D3691">
        <v>14.322706365703301</v>
      </c>
      <c r="E3691">
        <v>12.022064246469601</v>
      </c>
      <c r="F3691">
        <v>0.38890354610609201</v>
      </c>
      <c r="G3691">
        <v>0.93574324369538198</v>
      </c>
      <c r="H3691">
        <v>7.2127329192546501</v>
      </c>
      <c r="I3691">
        <v>4.3564356435643496</v>
      </c>
    </row>
    <row r="3692" spans="1:9" x14ac:dyDescent="0.25">
      <c r="A3692">
        <v>3690</v>
      </c>
      <c r="B3692">
        <v>135.49958437240201</v>
      </c>
      <c r="C3692">
        <v>183.703943217665</v>
      </c>
      <c r="D3692">
        <v>26.005222792014902</v>
      </c>
      <c r="E3692">
        <v>7.9180672431748196</v>
      </c>
      <c r="F3692">
        <v>0.68785763532524302</v>
      </c>
      <c r="G3692">
        <v>0.93110368291980095</v>
      </c>
      <c r="H3692">
        <v>14.288537549407099</v>
      </c>
      <c r="I3692">
        <v>4.7841997264021803</v>
      </c>
    </row>
    <row r="3693" spans="1:9" x14ac:dyDescent="0.25">
      <c r="A3693">
        <v>3691</v>
      </c>
      <c r="B3693">
        <v>78.599104477611903</v>
      </c>
      <c r="C3693">
        <v>149.01800924799201</v>
      </c>
      <c r="D3693">
        <v>16.6277110666935</v>
      </c>
      <c r="E3693">
        <v>14.9729753092692</v>
      </c>
      <c r="F3693">
        <v>0.430179241255366</v>
      </c>
      <c r="G3693">
        <v>0.85669947146416803</v>
      </c>
      <c r="H3693">
        <v>10.2692682926829</v>
      </c>
      <c r="I3693">
        <v>8.4850299401197606</v>
      </c>
    </row>
    <row r="3694" spans="1:9" x14ac:dyDescent="0.25">
      <c r="A3694">
        <v>3692</v>
      </c>
      <c r="B3694">
        <v>65.401338971106398</v>
      </c>
      <c r="C3694">
        <v>182.93110359513901</v>
      </c>
      <c r="D3694">
        <v>13.6502661383951</v>
      </c>
      <c r="E3694">
        <v>7.1910116465090503</v>
      </c>
      <c r="F3694">
        <v>0.47137588527663499</v>
      </c>
      <c r="G3694">
        <v>0.92858858156333401</v>
      </c>
      <c r="H3694">
        <v>8.0963455149501602</v>
      </c>
      <c r="I3694">
        <v>3.1350542461653501</v>
      </c>
    </row>
    <row r="3695" spans="1:9" x14ac:dyDescent="0.25">
      <c r="A3695">
        <v>3693</v>
      </c>
      <c r="B3695">
        <v>63.189035087719297</v>
      </c>
      <c r="C3695">
        <v>164.142148403796</v>
      </c>
      <c r="D3695">
        <v>14.7760404370984</v>
      </c>
      <c r="E3695">
        <v>5.8852875929879698</v>
      </c>
      <c r="F3695">
        <v>0.35319520994773601</v>
      </c>
      <c r="G3695">
        <v>0.90496423083313804</v>
      </c>
      <c r="H3695">
        <v>14.403743315508001</v>
      </c>
      <c r="I3695">
        <v>3.5845986984815599</v>
      </c>
    </row>
    <row r="3696" spans="1:9" x14ac:dyDescent="0.25">
      <c r="A3696">
        <v>3694</v>
      </c>
      <c r="B3696">
        <v>49.428285523682398</v>
      </c>
      <c r="C3696">
        <v>189.17361535640001</v>
      </c>
      <c r="D3696">
        <v>13.445515301282001</v>
      </c>
      <c r="E3696">
        <v>6.4056868359919799</v>
      </c>
      <c r="F3696">
        <v>0.31600303184804701</v>
      </c>
      <c r="G3696">
        <v>0.94896382517634603</v>
      </c>
      <c r="H3696">
        <v>13.669197396963099</v>
      </c>
      <c r="I3696">
        <v>3.2909632571995999</v>
      </c>
    </row>
    <row r="3697" spans="1:9" x14ac:dyDescent="0.25">
      <c r="A3697">
        <v>3695</v>
      </c>
      <c r="B3697">
        <v>92.294706723891196</v>
      </c>
      <c r="C3697">
        <v>178.80702016430101</v>
      </c>
      <c r="D3697">
        <v>19.985699122275399</v>
      </c>
      <c r="E3697">
        <v>5.3231730929762202</v>
      </c>
      <c r="F3697">
        <v>0.57650578793649898</v>
      </c>
      <c r="G3697">
        <v>0.94568348827062598</v>
      </c>
      <c r="H3697">
        <v>11.5658362989323</v>
      </c>
      <c r="I3697">
        <v>3.0602851323828899</v>
      </c>
    </row>
    <row r="3698" spans="1:9" x14ac:dyDescent="0.25">
      <c r="A3698">
        <v>3696</v>
      </c>
      <c r="B3698">
        <v>37.490211907164401</v>
      </c>
      <c r="C3698">
        <v>173.01411824026201</v>
      </c>
      <c r="D3698">
        <v>8.8597808383749399</v>
      </c>
      <c r="E3698">
        <v>4.1433779497074701</v>
      </c>
      <c r="F3698">
        <v>0.32758864087711098</v>
      </c>
      <c r="G3698">
        <v>0.95014305029678203</v>
      </c>
      <c r="H3698">
        <v>7.2399697199091602</v>
      </c>
      <c r="I3698">
        <v>3.0121608980355399</v>
      </c>
    </row>
    <row r="3699" spans="1:9" x14ac:dyDescent="0.25">
      <c r="A3699">
        <v>3697</v>
      </c>
      <c r="B3699">
        <v>55.098799630655499</v>
      </c>
      <c r="C3699">
        <v>200.46545454545401</v>
      </c>
      <c r="D3699">
        <v>18.8418217277382</v>
      </c>
      <c r="E3699">
        <v>8.0819938624938601</v>
      </c>
      <c r="F3699">
        <v>0.34154725881090298</v>
      </c>
      <c r="G3699">
        <v>0.94004784854891699</v>
      </c>
      <c r="H3699">
        <v>26.018939393939299</v>
      </c>
      <c r="I3699">
        <v>3.23605769230769</v>
      </c>
    </row>
    <row r="3700" spans="1:9" x14ac:dyDescent="0.25">
      <c r="A3700">
        <v>3698</v>
      </c>
      <c r="B3700">
        <v>76.5288007554296</v>
      </c>
      <c r="C3700">
        <v>180.620950684626</v>
      </c>
      <c r="D3700">
        <v>12.8670646155058</v>
      </c>
      <c r="E3700">
        <v>4.3020792277655504</v>
      </c>
      <c r="F3700">
        <v>0.43233937104159997</v>
      </c>
      <c r="G3700">
        <v>0.94171413756781297</v>
      </c>
      <c r="H3700">
        <v>12.338865836791101</v>
      </c>
      <c r="I3700">
        <v>2.8951978254303801</v>
      </c>
    </row>
    <row r="3701" spans="1:9" x14ac:dyDescent="0.25">
      <c r="A3701">
        <v>3699</v>
      </c>
      <c r="B3701">
        <v>86.297982410760397</v>
      </c>
      <c r="C3701">
        <v>218.42209141274199</v>
      </c>
      <c r="D3701">
        <v>20.792328688669599</v>
      </c>
      <c r="E3701">
        <v>4.0692217344871997</v>
      </c>
      <c r="F3701">
        <v>0.47300400153979599</v>
      </c>
      <c r="G3701">
        <v>0.973701064559229</v>
      </c>
      <c r="H3701">
        <v>10.597957288765</v>
      </c>
      <c r="I3701">
        <v>2.4950495049504902</v>
      </c>
    </row>
    <row r="3702" spans="1:9" x14ac:dyDescent="0.25">
      <c r="A3702">
        <v>3700</v>
      </c>
      <c r="B3702">
        <v>62.439248434237903</v>
      </c>
      <c r="C3702">
        <v>172.751154007553</v>
      </c>
      <c r="D3702">
        <v>16.083419160045999</v>
      </c>
      <c r="E3702">
        <v>12.2536048859508</v>
      </c>
      <c r="F3702">
        <v>0.35816990654299202</v>
      </c>
      <c r="G3702">
        <v>0.90781183672034504</v>
      </c>
      <c r="H3702">
        <v>12.490168539325801</v>
      </c>
      <c r="I3702">
        <v>6.7939949958298502</v>
      </c>
    </row>
    <row r="3703" spans="1:9" x14ac:dyDescent="0.25">
      <c r="A3703">
        <v>3701</v>
      </c>
      <c r="B3703">
        <v>61.969917958067398</v>
      </c>
      <c r="C3703">
        <v>146.08361297539099</v>
      </c>
      <c r="D3703">
        <v>14.8704833055234</v>
      </c>
      <c r="E3703">
        <v>7.7717724715211096</v>
      </c>
      <c r="F3703">
        <v>0.35125252033666299</v>
      </c>
      <c r="G3703">
        <v>0.90591754794914703</v>
      </c>
      <c r="H3703">
        <v>9.1843434343434307</v>
      </c>
      <c r="I3703">
        <v>3.50836820083682</v>
      </c>
    </row>
    <row r="3704" spans="1:9" x14ac:dyDescent="0.25">
      <c r="A3704">
        <v>3702</v>
      </c>
      <c r="B3704">
        <v>45.6899847094801</v>
      </c>
      <c r="C3704">
        <v>170.076144743611</v>
      </c>
      <c r="D3704">
        <v>10.3961218363022</v>
      </c>
      <c r="E3704">
        <v>7.8769932783055996</v>
      </c>
      <c r="F3704">
        <v>0.358127014095456</v>
      </c>
      <c r="G3704">
        <v>0.91563430544243796</v>
      </c>
      <c r="H3704">
        <v>11.918886198547201</v>
      </c>
      <c r="I3704">
        <v>3.6122448979591799</v>
      </c>
    </row>
    <row r="3705" spans="1:9" x14ac:dyDescent="0.25">
      <c r="A3705">
        <v>3703</v>
      </c>
      <c r="B3705">
        <v>57.798076923076898</v>
      </c>
      <c r="C3705">
        <v>184.748592870544</v>
      </c>
      <c r="D3705">
        <v>14.5360161506701</v>
      </c>
      <c r="E3705">
        <v>6.8592266019726997</v>
      </c>
      <c r="F3705">
        <v>0.35296501014937498</v>
      </c>
      <c r="G3705">
        <v>0.87263995342939404</v>
      </c>
      <c r="H3705">
        <v>14.553427419354801</v>
      </c>
      <c r="I3705">
        <v>3.6646562123039801</v>
      </c>
    </row>
    <row r="3706" spans="1:9" x14ac:dyDescent="0.25">
      <c r="A3706">
        <v>3704</v>
      </c>
      <c r="B3706">
        <v>45.587626774847799</v>
      </c>
      <c r="C3706">
        <v>185.761118170266</v>
      </c>
      <c r="D3706">
        <v>12.344436833528301</v>
      </c>
      <c r="E3706">
        <v>7.3459261169641499</v>
      </c>
      <c r="F3706">
        <v>0.28067226287289698</v>
      </c>
      <c r="G3706">
        <v>0.95204419727586398</v>
      </c>
      <c r="H3706">
        <v>9.3834115805946698</v>
      </c>
      <c r="I3706">
        <v>3.2270916334661299</v>
      </c>
    </row>
    <row r="3707" spans="1:9" x14ac:dyDescent="0.25">
      <c r="A3707">
        <v>3705</v>
      </c>
      <c r="B3707">
        <v>55.862002874940103</v>
      </c>
      <c r="C3707">
        <v>167.56794208893399</v>
      </c>
      <c r="D3707">
        <v>13.247347544907001</v>
      </c>
      <c r="E3707">
        <v>5.5539924062947597</v>
      </c>
      <c r="F3707">
        <v>0.381375139084074</v>
      </c>
      <c r="G3707">
        <v>0.91731347949971398</v>
      </c>
      <c r="H3707">
        <v>12.3409415121255</v>
      </c>
      <c r="I3707">
        <v>3.6837160751565698</v>
      </c>
    </row>
    <row r="3708" spans="1:9" x14ac:dyDescent="0.25">
      <c r="A3708">
        <v>3706</v>
      </c>
      <c r="B3708">
        <v>53.6880623875224</v>
      </c>
      <c r="C3708">
        <v>153.08815106497201</v>
      </c>
      <c r="D3708">
        <v>14.449834460010999</v>
      </c>
      <c r="E3708">
        <v>5.9771518551360101</v>
      </c>
      <c r="F3708">
        <v>0.34887802788165001</v>
      </c>
      <c r="G3708">
        <v>0.90742329486301199</v>
      </c>
      <c r="H3708">
        <v>17.2864</v>
      </c>
      <c r="I3708">
        <v>3.9018353726362598</v>
      </c>
    </row>
    <row r="3709" spans="1:9" x14ac:dyDescent="0.25">
      <c r="A3709">
        <v>3707</v>
      </c>
      <c r="B3709">
        <v>70.903681666046793</v>
      </c>
      <c r="C3709">
        <v>172.30814660413401</v>
      </c>
      <c r="D3709">
        <v>14.4621954125763</v>
      </c>
      <c r="E3709">
        <v>7.1542879944379498</v>
      </c>
      <c r="F3709">
        <v>0.42070093865259101</v>
      </c>
      <c r="G3709">
        <v>0.93056213509571795</v>
      </c>
      <c r="H3709">
        <v>9.3160434258142306</v>
      </c>
      <c r="I3709">
        <v>3.5956151035322699</v>
      </c>
    </row>
    <row r="3710" spans="1:9" x14ac:dyDescent="0.25">
      <c r="A3710">
        <v>3708</v>
      </c>
      <c r="B3710">
        <v>93.676110260336898</v>
      </c>
      <c r="C3710">
        <v>181.856063042779</v>
      </c>
      <c r="D3710">
        <v>10.674065643703701</v>
      </c>
      <c r="E3710">
        <v>9.3344988357447605</v>
      </c>
      <c r="F3710">
        <v>0.63000027611801301</v>
      </c>
      <c r="G3710">
        <v>0.93927075710709096</v>
      </c>
      <c r="H3710">
        <v>11.1010452961672</v>
      </c>
      <c r="I3710">
        <v>3.7480974124809698</v>
      </c>
    </row>
    <row r="3711" spans="1:9" x14ac:dyDescent="0.25">
      <c r="A3711">
        <v>3709</v>
      </c>
      <c r="B3711">
        <v>51.985081374321801</v>
      </c>
      <c r="C3711">
        <v>182.91572580645101</v>
      </c>
      <c r="D3711">
        <v>15.6059134084372</v>
      </c>
      <c r="E3711">
        <v>7.49689147122122</v>
      </c>
      <c r="F3711">
        <v>0.288208071637644</v>
      </c>
      <c r="G3711">
        <v>0.91449060338858501</v>
      </c>
      <c r="H3711">
        <v>18.621951219512098</v>
      </c>
      <c r="I3711">
        <v>4.3989828941285198</v>
      </c>
    </row>
    <row r="3712" spans="1:9" x14ac:dyDescent="0.25">
      <c r="A3712">
        <v>3710</v>
      </c>
      <c r="B3712">
        <v>90.824259789875796</v>
      </c>
      <c r="C3712">
        <v>158.316852514201</v>
      </c>
      <c r="D3712">
        <v>13.131764234174501</v>
      </c>
      <c r="E3712">
        <v>8.30755868274961</v>
      </c>
      <c r="F3712">
        <v>0.46943032661663803</v>
      </c>
      <c r="G3712">
        <v>0.92057114563007503</v>
      </c>
      <c r="H3712">
        <v>8.7258883248730896</v>
      </c>
      <c r="I3712">
        <v>4.3978388998035296</v>
      </c>
    </row>
    <row r="3713" spans="1:9" x14ac:dyDescent="0.25">
      <c r="A3713">
        <v>3711</v>
      </c>
      <c r="B3713">
        <v>42.1077894736842</v>
      </c>
      <c r="C3713">
        <v>168.935870914356</v>
      </c>
      <c r="D3713">
        <v>13.3039037546719</v>
      </c>
      <c r="E3713">
        <v>6.1792979877089698</v>
      </c>
      <c r="F3713">
        <v>0.27775346367902298</v>
      </c>
      <c r="G3713">
        <v>0.91636404801524696</v>
      </c>
      <c r="H3713">
        <v>15.741730279898199</v>
      </c>
      <c r="I3713">
        <v>3.58881408596582</v>
      </c>
    </row>
    <row r="3714" spans="1:9" x14ac:dyDescent="0.25">
      <c r="A3714">
        <v>3712</v>
      </c>
      <c r="B3714">
        <v>63.355844155844103</v>
      </c>
      <c r="C3714">
        <v>163.228309056364</v>
      </c>
      <c r="D3714">
        <v>15.6084481365024</v>
      </c>
      <c r="E3714">
        <v>16.621369204735799</v>
      </c>
      <c r="F3714">
        <v>0.35619415068953703</v>
      </c>
      <c r="G3714">
        <v>0.88597185631519404</v>
      </c>
      <c r="H3714">
        <v>15.330264672036799</v>
      </c>
      <c r="I3714">
        <v>7.7116852613035798</v>
      </c>
    </row>
    <row r="3715" spans="1:9" x14ac:dyDescent="0.25">
      <c r="A3715">
        <v>3713</v>
      </c>
      <c r="B3715">
        <v>44.071069633883702</v>
      </c>
      <c r="C3715">
        <v>166.86610412354699</v>
      </c>
      <c r="D3715">
        <v>8.6860629169414505</v>
      </c>
      <c r="E3715">
        <v>8.6170670129165892</v>
      </c>
      <c r="F3715">
        <v>0.277368625513013</v>
      </c>
      <c r="G3715">
        <v>0.91997974387645398</v>
      </c>
      <c r="H3715">
        <v>13.7957181088314</v>
      </c>
      <c r="I3715">
        <v>3.7436318816762499</v>
      </c>
    </row>
    <row r="3716" spans="1:9" x14ac:dyDescent="0.25">
      <c r="A3716">
        <v>3714</v>
      </c>
      <c r="B3716">
        <v>86.141783395968503</v>
      </c>
      <c r="C3716">
        <v>158.84564143792301</v>
      </c>
      <c r="D3716">
        <v>12.6151973670269</v>
      </c>
      <c r="E3716">
        <v>6.6019280005205703</v>
      </c>
      <c r="F3716">
        <v>0.45266047726891001</v>
      </c>
      <c r="G3716">
        <v>0.91894747534604504</v>
      </c>
      <c r="H3716">
        <v>10.752530933633199</v>
      </c>
      <c r="I3716">
        <v>4.5443867795684199</v>
      </c>
    </row>
    <row r="3717" spans="1:9" x14ac:dyDescent="0.25">
      <c r="A3717">
        <v>3715</v>
      </c>
      <c r="B3717">
        <v>37.167421746293201</v>
      </c>
      <c r="C3717">
        <v>175.26301832208199</v>
      </c>
      <c r="D3717">
        <v>8.5872171161973796</v>
      </c>
      <c r="E3717">
        <v>7.3710719564083398</v>
      </c>
      <c r="F3717">
        <v>0.32469674968677997</v>
      </c>
      <c r="G3717">
        <v>0.90277282286676896</v>
      </c>
      <c r="H3717">
        <v>7.2278675904541902</v>
      </c>
      <c r="I3717">
        <v>4.9005810200129103</v>
      </c>
    </row>
    <row r="3718" spans="1:9" x14ac:dyDescent="0.25">
      <c r="A3718">
        <v>3716</v>
      </c>
      <c r="B3718">
        <v>56.030938123752399</v>
      </c>
      <c r="C3718">
        <v>156.99893422655299</v>
      </c>
      <c r="D3718">
        <v>15.0678783841708</v>
      </c>
      <c r="E3718">
        <v>1.8824706041409001</v>
      </c>
      <c r="F3718">
        <v>0.34677638368018998</v>
      </c>
      <c r="G3718">
        <v>0.976937162609121</v>
      </c>
      <c r="H3718">
        <v>17.7227586206896</v>
      </c>
      <c r="I3718">
        <v>2.21293245469522</v>
      </c>
    </row>
    <row r="3719" spans="1:9" x14ac:dyDescent="0.25">
      <c r="A3719">
        <v>3717</v>
      </c>
      <c r="B3719">
        <v>58.416546762589903</v>
      </c>
      <c r="C3719">
        <v>169.570212765957</v>
      </c>
      <c r="D3719">
        <v>12.3747388924165</v>
      </c>
      <c r="E3719">
        <v>10.4940758412087</v>
      </c>
      <c r="F3719">
        <v>0.44505326454063199</v>
      </c>
      <c r="G3719">
        <v>0.93459816616311597</v>
      </c>
      <c r="H3719">
        <v>6.2538523925385201</v>
      </c>
      <c r="I3719">
        <v>2.9894099848714002</v>
      </c>
    </row>
    <row r="3720" spans="1:9" x14ac:dyDescent="0.25">
      <c r="A3720">
        <v>3718</v>
      </c>
      <c r="B3720">
        <v>84.608278927628803</v>
      </c>
      <c r="C3720">
        <v>160.78238279362</v>
      </c>
      <c r="D3720">
        <v>12.667477011084401</v>
      </c>
      <c r="E3720">
        <v>4.6078592921311001</v>
      </c>
      <c r="F3720">
        <v>0.462828928189294</v>
      </c>
      <c r="G3720">
        <v>0.94311493963262905</v>
      </c>
      <c r="H3720">
        <v>8.2920212765957402</v>
      </c>
      <c r="I3720">
        <v>3.0344174297442299</v>
      </c>
    </row>
    <row r="3721" spans="1:9" x14ac:dyDescent="0.25">
      <c r="A3721">
        <v>3719</v>
      </c>
      <c r="B3721">
        <v>63.641116005873698</v>
      </c>
      <c r="C3721">
        <v>199.43684060450499</v>
      </c>
      <c r="D3721">
        <v>13.815476262653</v>
      </c>
      <c r="E3721">
        <v>2.8109200980317199</v>
      </c>
      <c r="F3721">
        <v>0.39170226215760001</v>
      </c>
      <c r="G3721">
        <v>0.96220982084553497</v>
      </c>
      <c r="H3721">
        <v>13.892716535432999</v>
      </c>
      <c r="I3721">
        <v>2.5968395461912399</v>
      </c>
    </row>
    <row r="3722" spans="1:9" x14ac:dyDescent="0.25">
      <c r="A3722">
        <v>3720</v>
      </c>
      <c r="B3722">
        <v>55.097791798107203</v>
      </c>
      <c r="C3722">
        <v>193.76068821689199</v>
      </c>
      <c r="D3722">
        <v>16.869696241345402</v>
      </c>
      <c r="E3722">
        <v>8.0657864656501292</v>
      </c>
      <c r="F3722">
        <v>0.33857357588056403</v>
      </c>
      <c r="G3722">
        <v>0.92425143332767301</v>
      </c>
      <c r="H3722">
        <v>21.676557863501401</v>
      </c>
      <c r="I3722">
        <v>4.4258064516128997</v>
      </c>
    </row>
    <row r="3723" spans="1:9" x14ac:dyDescent="0.25">
      <c r="A3723">
        <v>3721</v>
      </c>
      <c r="B3723">
        <v>79.612229679343699</v>
      </c>
      <c r="C3723">
        <v>174.56573705179201</v>
      </c>
      <c r="D3723">
        <v>15.591670643729399</v>
      </c>
      <c r="E3723">
        <v>10.008915637076001</v>
      </c>
      <c r="F3723">
        <v>0.42169671357066701</v>
      </c>
      <c r="G3723">
        <v>0.92885305894084003</v>
      </c>
      <c r="H3723">
        <v>11.8386336866902</v>
      </c>
      <c r="I3723">
        <v>4.9456900847035303</v>
      </c>
    </row>
    <row r="3724" spans="1:9" x14ac:dyDescent="0.25">
      <c r="A3724">
        <v>3722</v>
      </c>
      <c r="B3724">
        <v>45.695395845030802</v>
      </c>
      <c r="C3724">
        <v>167.61994715984099</v>
      </c>
      <c r="D3724">
        <v>14.301110400968501</v>
      </c>
      <c r="E3724">
        <v>4.44151169683097</v>
      </c>
      <c r="F3724">
        <v>0.272422461624305</v>
      </c>
      <c r="G3724">
        <v>0.93862918171040099</v>
      </c>
      <c r="H3724">
        <v>16.431051108968099</v>
      </c>
      <c r="I3724">
        <v>3.2490494296577901</v>
      </c>
    </row>
    <row r="3725" spans="1:9" x14ac:dyDescent="0.25">
      <c r="A3725">
        <v>3723</v>
      </c>
      <c r="B3725">
        <v>61.467110519307496</v>
      </c>
      <c r="C3725">
        <v>155.61237679754399</v>
      </c>
      <c r="D3725">
        <v>13.0356745800678</v>
      </c>
      <c r="E3725">
        <v>5.9638471852385901</v>
      </c>
      <c r="F3725">
        <v>0.43064076870597501</v>
      </c>
      <c r="G3725">
        <v>0.92923717087678004</v>
      </c>
      <c r="H3725">
        <v>8.4102325581395299</v>
      </c>
      <c r="I3725">
        <v>3.0754098360655702</v>
      </c>
    </row>
    <row r="3726" spans="1:9" x14ac:dyDescent="0.25">
      <c r="A3726">
        <v>3724</v>
      </c>
      <c r="B3726">
        <v>68.233122875182104</v>
      </c>
      <c r="C3726">
        <v>185.90389860420299</v>
      </c>
      <c r="D3726">
        <v>14.8009200315422</v>
      </c>
      <c r="E3726">
        <v>7.1267707121499297</v>
      </c>
      <c r="F3726">
        <v>0.39567997819420803</v>
      </c>
      <c r="G3726">
        <v>0.94865966695709003</v>
      </c>
      <c r="H3726">
        <v>4.9272131147540899</v>
      </c>
      <c r="I3726">
        <v>3.5165662650602401</v>
      </c>
    </row>
    <row r="3727" spans="1:9" x14ac:dyDescent="0.25">
      <c r="A3727">
        <v>3725</v>
      </c>
      <c r="B3727">
        <v>56.397441275167701</v>
      </c>
      <c r="C3727">
        <v>138.98902982516199</v>
      </c>
      <c r="D3727">
        <v>11.632046186569401</v>
      </c>
      <c r="E3727">
        <v>4.4997358556182601</v>
      </c>
      <c r="F3727">
        <v>0.37136247740636702</v>
      </c>
      <c r="G3727">
        <v>0.89661327412896696</v>
      </c>
      <c r="H3727">
        <v>10.6314623338257</v>
      </c>
      <c r="I3727">
        <v>3.09669317706153</v>
      </c>
    </row>
    <row r="3728" spans="1:9" x14ac:dyDescent="0.25">
      <c r="A3728">
        <v>3726</v>
      </c>
      <c r="B3728">
        <v>64.335143943508896</v>
      </c>
      <c r="C3728">
        <v>200.089674883887</v>
      </c>
      <c r="D3728">
        <v>13.487560732271399</v>
      </c>
      <c r="E3728">
        <v>2.6636611057297701</v>
      </c>
      <c r="F3728">
        <v>0.40448797877574799</v>
      </c>
      <c r="G3728">
        <v>0.97146697086743306</v>
      </c>
      <c r="H3728">
        <v>12.7551622418879</v>
      </c>
      <c r="I3728">
        <v>2.34744576627011</v>
      </c>
    </row>
    <row r="3729" spans="1:9" x14ac:dyDescent="0.25">
      <c r="A3729">
        <v>3727</v>
      </c>
      <c r="B3729">
        <v>91.444873595505598</v>
      </c>
      <c r="C3729">
        <v>188.66123514584001</v>
      </c>
      <c r="D3729">
        <v>14.874136566793201</v>
      </c>
      <c r="E3729">
        <v>5.1740000177979697</v>
      </c>
      <c r="F3729">
        <v>0.51209597492749903</v>
      </c>
      <c r="G3729">
        <v>0.94048384811072505</v>
      </c>
      <c r="H3729">
        <v>9.5531215772179596</v>
      </c>
      <c r="I3729">
        <v>2.7751446679526</v>
      </c>
    </row>
    <row r="3730" spans="1:9" x14ac:dyDescent="0.25">
      <c r="A3730">
        <v>3728</v>
      </c>
      <c r="B3730">
        <v>70.191187453323295</v>
      </c>
      <c r="C3730">
        <v>162.585510204081</v>
      </c>
      <c r="D3730">
        <v>23.178642792702199</v>
      </c>
      <c r="E3730">
        <v>6.3209591629507997</v>
      </c>
      <c r="F3730">
        <v>0.45045406162098001</v>
      </c>
      <c r="G3730">
        <v>0.90333600758328003</v>
      </c>
      <c r="H3730">
        <v>15.5833333333333</v>
      </c>
      <c r="I3730">
        <v>3.4648065948002502</v>
      </c>
    </row>
    <row r="3731" spans="1:9" x14ac:dyDescent="0.25">
      <c r="A3731">
        <v>3729</v>
      </c>
      <c r="B3731">
        <v>74.574310692669798</v>
      </c>
      <c r="C3731">
        <v>157.70907054871199</v>
      </c>
      <c r="D3731">
        <v>15.648684629851701</v>
      </c>
      <c r="E3731">
        <v>5.54040604433649</v>
      </c>
      <c r="F3731">
        <v>0.47501616013376202</v>
      </c>
      <c r="G3731">
        <v>0.90935934173531596</v>
      </c>
      <c r="H3731">
        <v>9.7593818984547394</v>
      </c>
      <c r="I3731">
        <v>4.1418543433752504</v>
      </c>
    </row>
    <row r="3732" spans="1:9" x14ac:dyDescent="0.25">
      <c r="A3732">
        <v>3730</v>
      </c>
      <c r="B3732">
        <v>50.126024901305797</v>
      </c>
      <c r="C3732">
        <v>205.904931972789</v>
      </c>
      <c r="D3732">
        <v>12.53325609128</v>
      </c>
      <c r="E3732">
        <v>4.3370311990142101</v>
      </c>
      <c r="F3732">
        <v>0.30688427017515402</v>
      </c>
      <c r="G3732">
        <v>0.96189658548406298</v>
      </c>
      <c r="H3732">
        <v>11.4402985074626</v>
      </c>
      <c r="I3732">
        <v>2.4360936093609298</v>
      </c>
    </row>
    <row r="3733" spans="1:9" x14ac:dyDescent="0.25">
      <c r="A3733">
        <v>3731</v>
      </c>
      <c r="B3733">
        <v>48.070136581764402</v>
      </c>
      <c r="C3733">
        <v>191.18567373518101</v>
      </c>
      <c r="D3733">
        <v>10.9146944622685</v>
      </c>
      <c r="E3733">
        <v>3.0884855236184401</v>
      </c>
      <c r="F3733">
        <v>0.31360362446428097</v>
      </c>
      <c r="G3733">
        <v>0.96681514740497598</v>
      </c>
      <c r="H3733">
        <v>10.3295454545454</v>
      </c>
      <c r="I3733">
        <v>2.44734251968503</v>
      </c>
    </row>
    <row r="3734" spans="1:9" x14ac:dyDescent="0.25">
      <c r="A3734">
        <v>3732</v>
      </c>
      <c r="B3734">
        <v>94.608286252354006</v>
      </c>
      <c r="C3734">
        <v>142.56560552467499</v>
      </c>
      <c r="D3734">
        <v>14.4369088837494</v>
      </c>
      <c r="E3734">
        <v>6.8564124649505898</v>
      </c>
      <c r="F3734">
        <v>0.64635292273224898</v>
      </c>
      <c r="G3734">
        <v>0.88528798149289101</v>
      </c>
      <c r="H3734">
        <v>6.78095238095238</v>
      </c>
      <c r="I3734">
        <v>3.3627974745021798</v>
      </c>
    </row>
    <row r="3735" spans="1:9" x14ac:dyDescent="0.25">
      <c r="A3735">
        <v>3733</v>
      </c>
      <c r="B3735">
        <v>60.285714285714199</v>
      </c>
      <c r="C3735">
        <v>156.09198575244801</v>
      </c>
      <c r="D3735">
        <v>15.973512489133199</v>
      </c>
      <c r="E3735">
        <v>10.761735828091799</v>
      </c>
      <c r="F3735">
        <v>0.32875646450293</v>
      </c>
      <c r="G3735">
        <v>0.85765860739685496</v>
      </c>
      <c r="H3735">
        <v>18.8041237113402</v>
      </c>
      <c r="I3735">
        <v>5.5782843431313696</v>
      </c>
    </row>
    <row r="3736" spans="1:9" x14ac:dyDescent="0.25">
      <c r="A3736">
        <v>3734</v>
      </c>
      <c r="B3736">
        <v>51.8994988864142</v>
      </c>
      <c r="C3736">
        <v>199.08031782500399</v>
      </c>
      <c r="D3736">
        <v>15.9264624021991</v>
      </c>
      <c r="E3736">
        <v>3.3941364298767098</v>
      </c>
      <c r="F3736">
        <v>0.30211210437174202</v>
      </c>
      <c r="G3736">
        <v>0.96237015578410001</v>
      </c>
      <c r="H3736">
        <v>16.777197563098301</v>
      </c>
      <c r="I3736">
        <v>2.78031584884376</v>
      </c>
    </row>
    <row r="3737" spans="1:9" x14ac:dyDescent="0.25">
      <c r="A3737">
        <v>3735</v>
      </c>
      <c r="B3737">
        <v>39.846751412429299</v>
      </c>
      <c r="C3737">
        <v>145.532222222222</v>
      </c>
      <c r="D3737">
        <v>8.3023893727058802</v>
      </c>
      <c r="E3737">
        <v>4.6759509496946796</v>
      </c>
      <c r="F3737">
        <v>0.33168340839774701</v>
      </c>
      <c r="G3737">
        <v>0.96606476153194998</v>
      </c>
      <c r="H3737">
        <v>8.2112794612794602</v>
      </c>
      <c r="I3737">
        <v>3.2309725158562301</v>
      </c>
    </row>
    <row r="3738" spans="1:9" x14ac:dyDescent="0.25">
      <c r="A3738">
        <v>3736</v>
      </c>
      <c r="B3738">
        <v>25.041144326583002</v>
      </c>
      <c r="C3738">
        <v>159.70707300432099</v>
      </c>
      <c r="D3738">
        <v>10.3249476067139</v>
      </c>
      <c r="E3738">
        <v>10.4680840956024</v>
      </c>
      <c r="F3738">
        <v>0.25928877143950502</v>
      </c>
      <c r="G3738">
        <v>0.89157220208709398</v>
      </c>
      <c r="H3738">
        <v>11.8326315789473</v>
      </c>
      <c r="I3738">
        <v>4.9295107837980003</v>
      </c>
    </row>
    <row r="3739" spans="1:9" x14ac:dyDescent="0.25">
      <c r="A3739">
        <v>3737</v>
      </c>
      <c r="B3739">
        <v>82.703146611341595</v>
      </c>
      <c r="C3739">
        <v>153.75690211545299</v>
      </c>
      <c r="D3739">
        <v>13.857450165594001</v>
      </c>
      <c r="E3739">
        <v>10.995732077841399</v>
      </c>
      <c r="F3739">
        <v>0.463154037110248</v>
      </c>
      <c r="G3739">
        <v>0.85913722239746604</v>
      </c>
      <c r="H3739">
        <v>6.09920106524633</v>
      </c>
      <c r="I3739">
        <v>4.0381526104417604</v>
      </c>
    </row>
    <row r="3740" spans="1:9" x14ac:dyDescent="0.25">
      <c r="A3740">
        <v>3738</v>
      </c>
      <c r="B3740">
        <v>82.026710760620702</v>
      </c>
      <c r="C3740">
        <v>155.78435468895</v>
      </c>
      <c r="D3740">
        <v>11.7622097873525</v>
      </c>
      <c r="E3740">
        <v>7.6412217358267602</v>
      </c>
      <c r="F3740">
        <v>0.46008559578277403</v>
      </c>
      <c r="G3740">
        <v>0.89112542718339705</v>
      </c>
      <c r="H3740">
        <v>7.8918918918918903</v>
      </c>
      <c r="I3740">
        <v>4.0758865248226899</v>
      </c>
    </row>
    <row r="3741" spans="1:9" x14ac:dyDescent="0.25">
      <c r="A3741">
        <v>3739</v>
      </c>
      <c r="B3741">
        <v>58.8817869415807</v>
      </c>
      <c r="C3741">
        <v>163.39848898890801</v>
      </c>
      <c r="D3741">
        <v>13.2605833335626</v>
      </c>
      <c r="E3741">
        <v>5.5632030112312298</v>
      </c>
      <c r="F3741">
        <v>0.34988743839591202</v>
      </c>
      <c r="G3741">
        <v>0.89417601294164994</v>
      </c>
      <c r="H3741">
        <v>18.603202846975002</v>
      </c>
      <c r="I3741">
        <v>3.73359644795263</v>
      </c>
    </row>
    <row r="3742" spans="1:9" x14ac:dyDescent="0.25">
      <c r="A3742">
        <v>3740</v>
      </c>
      <c r="B3742">
        <v>51.246173469387699</v>
      </c>
      <c r="C3742">
        <v>146.90825411196599</v>
      </c>
      <c r="D3742">
        <v>14.2920888391051</v>
      </c>
      <c r="E3742">
        <v>9.4664531106036804</v>
      </c>
      <c r="F3742">
        <v>0.29493214778506099</v>
      </c>
      <c r="G3742">
        <v>0.89380758669485705</v>
      </c>
      <c r="H3742">
        <v>17.958815958815901</v>
      </c>
      <c r="I3742">
        <v>5.23893805309734</v>
      </c>
    </row>
    <row r="3743" spans="1:9" x14ac:dyDescent="0.25">
      <c r="A3743">
        <v>3741</v>
      </c>
      <c r="B3743">
        <v>58.126851851851796</v>
      </c>
      <c r="C3743">
        <v>184.149835526315</v>
      </c>
      <c r="D3743">
        <v>14.916191572970099</v>
      </c>
      <c r="E3743">
        <v>3.2092716175253302</v>
      </c>
      <c r="F3743">
        <v>0.372843506538858</v>
      </c>
      <c r="G3743">
        <v>0.95907281843174697</v>
      </c>
      <c r="H3743">
        <v>14.1401437371663</v>
      </c>
      <c r="I3743">
        <v>2.4652840396753799</v>
      </c>
    </row>
    <row r="3744" spans="1:9" x14ac:dyDescent="0.25">
      <c r="A3744">
        <v>3742</v>
      </c>
      <c r="B3744">
        <v>65.9444444444444</v>
      </c>
      <c r="C3744">
        <v>193.883564075257</v>
      </c>
      <c r="D3744">
        <v>13.6810325251416</v>
      </c>
      <c r="E3744">
        <v>11.6016262342969</v>
      </c>
      <c r="F3744">
        <v>0.38497846201247499</v>
      </c>
      <c r="G3744">
        <v>0.90726153986451097</v>
      </c>
      <c r="H3744">
        <v>9.4277108433734895</v>
      </c>
      <c r="I3744">
        <v>5.1353383458646604</v>
      </c>
    </row>
    <row r="3745" spans="1:9" x14ac:dyDescent="0.25">
      <c r="A3745">
        <v>3743</v>
      </c>
      <c r="B3745">
        <v>69.395718990120699</v>
      </c>
      <c r="C3745">
        <v>193.56632032200599</v>
      </c>
      <c r="D3745">
        <v>13.5182660223248</v>
      </c>
      <c r="E3745">
        <v>4.9071483604566204</v>
      </c>
      <c r="F3745">
        <v>0.43038250483706603</v>
      </c>
      <c r="G3745">
        <v>0.95713894659437704</v>
      </c>
      <c r="H3745">
        <v>10.3090047393364</v>
      </c>
      <c r="I3745">
        <v>2.57810301153954</v>
      </c>
    </row>
    <row r="3746" spans="1:9" x14ac:dyDescent="0.25">
      <c r="A3746">
        <v>3744</v>
      </c>
      <c r="B3746">
        <v>71.819386331938603</v>
      </c>
      <c r="C3746">
        <v>155.77469026548599</v>
      </c>
      <c r="D3746">
        <v>12.901034660051099</v>
      </c>
      <c r="E3746">
        <v>6.76566266346068</v>
      </c>
      <c r="F3746">
        <v>0.42833467246067197</v>
      </c>
      <c r="G3746">
        <v>0.875189471739512</v>
      </c>
      <c r="H3746">
        <v>9.67701149425287</v>
      </c>
      <c r="I3746">
        <v>3.71890547263681</v>
      </c>
    </row>
    <row r="3747" spans="1:9" x14ac:dyDescent="0.25">
      <c r="A3747">
        <v>3745</v>
      </c>
      <c r="B3747">
        <v>80.1874180865006</v>
      </c>
      <c r="C3747">
        <v>183.86090120347001</v>
      </c>
      <c r="D3747">
        <v>14.9155639776972</v>
      </c>
      <c r="E3747">
        <v>6.62393669467391</v>
      </c>
      <c r="F3747">
        <v>0.39976655001707501</v>
      </c>
      <c r="G3747">
        <v>0.92778609026330805</v>
      </c>
      <c r="H3747">
        <v>12.7911111111111</v>
      </c>
      <c r="I3747">
        <v>4.3405292479108599</v>
      </c>
    </row>
    <row r="3748" spans="1:9" x14ac:dyDescent="0.25">
      <c r="A3748">
        <v>3746</v>
      </c>
      <c r="B3748">
        <v>47.402617397998398</v>
      </c>
      <c r="C3748">
        <v>108.964996788696</v>
      </c>
      <c r="D3748">
        <v>12.010594216847</v>
      </c>
      <c r="E3748">
        <v>4.1836910259367199</v>
      </c>
      <c r="F3748">
        <v>0.35941489023386702</v>
      </c>
      <c r="G3748">
        <v>0.93946705507737904</v>
      </c>
      <c r="H3748">
        <v>11.6486146095717</v>
      </c>
      <c r="I3748">
        <v>3.8001193317422399</v>
      </c>
    </row>
    <row r="3749" spans="1:9" x14ac:dyDescent="0.25">
      <c r="A3749">
        <v>3747</v>
      </c>
      <c r="B3749">
        <v>58.524332061068698</v>
      </c>
      <c r="C3749">
        <v>148.531870428422</v>
      </c>
      <c r="D3749">
        <v>13.8438462757475</v>
      </c>
      <c r="E3749">
        <v>5.6687356802991102</v>
      </c>
      <c r="F3749">
        <v>0.34634582699946798</v>
      </c>
      <c r="G3749">
        <v>0.96654427390348496</v>
      </c>
      <c r="H3749">
        <v>16.387499999999999</v>
      </c>
      <c r="I3749">
        <v>3.1815561959654102</v>
      </c>
    </row>
    <row r="3750" spans="1:9" x14ac:dyDescent="0.25">
      <c r="A3750">
        <v>3748</v>
      </c>
      <c r="B3750">
        <v>26.880174291938999</v>
      </c>
      <c r="C3750">
        <v>166.27510348905901</v>
      </c>
      <c r="D3750">
        <v>9.9307416000917197</v>
      </c>
      <c r="E3750">
        <v>5.60621971576328</v>
      </c>
      <c r="F3750">
        <v>0.207566720518292</v>
      </c>
      <c r="G3750">
        <v>0.91608713227368299</v>
      </c>
      <c r="H3750">
        <v>14.0891719745222</v>
      </c>
      <c r="I3750">
        <v>3.7251231527093598</v>
      </c>
    </row>
    <row r="3751" spans="1:9" x14ac:dyDescent="0.25">
      <c r="A3751">
        <v>3749</v>
      </c>
      <c r="B3751">
        <v>91.762529832935499</v>
      </c>
      <c r="C3751">
        <v>209.64737242954999</v>
      </c>
      <c r="D3751">
        <v>12.589176418332899</v>
      </c>
      <c r="E3751">
        <v>7.1699919130121401</v>
      </c>
      <c r="F3751">
        <v>0.47735972676691102</v>
      </c>
      <c r="G3751">
        <v>0.93260990310145497</v>
      </c>
      <c r="H3751">
        <v>10.1155327342747</v>
      </c>
      <c r="I3751">
        <v>3.6107899807321702</v>
      </c>
    </row>
    <row r="3752" spans="1:9" x14ac:dyDescent="0.25">
      <c r="A3752">
        <v>3750</v>
      </c>
      <c r="B3752">
        <v>79.743277310924299</v>
      </c>
      <c r="C3752">
        <v>183.48115715402599</v>
      </c>
      <c r="D3752">
        <v>16.7890037847027</v>
      </c>
      <c r="E3752">
        <v>4.4384502264149299</v>
      </c>
      <c r="F3752">
        <v>0.481841955195278</v>
      </c>
      <c r="G3752">
        <v>0.94495157625579995</v>
      </c>
      <c r="H3752">
        <v>14.439506172839501</v>
      </c>
      <c r="I3752">
        <v>2.8754639175257699</v>
      </c>
    </row>
    <row r="3753" spans="1:9" x14ac:dyDescent="0.25">
      <c r="A3753">
        <v>3751</v>
      </c>
      <c r="B3753">
        <v>65.668387965873293</v>
      </c>
      <c r="C3753">
        <v>202.113633731032</v>
      </c>
      <c r="D3753">
        <v>11.807762786295299</v>
      </c>
      <c r="E3753">
        <v>3.4614844819386899</v>
      </c>
      <c r="F3753">
        <v>0.479542082330361</v>
      </c>
      <c r="G3753">
        <v>0.94974930419956205</v>
      </c>
      <c r="H3753">
        <v>7.6674382716049303</v>
      </c>
      <c r="I3753">
        <v>2.7578592814371201</v>
      </c>
    </row>
    <row r="3754" spans="1:9" x14ac:dyDescent="0.25">
      <c r="A3754">
        <v>3752</v>
      </c>
      <c r="B3754">
        <v>93.981460023174904</v>
      </c>
      <c r="C3754">
        <v>176.38509536143101</v>
      </c>
      <c r="D3754">
        <v>22.296373636950001</v>
      </c>
      <c r="E3754">
        <v>3.7613864972287598</v>
      </c>
      <c r="F3754">
        <v>0.54030242900306102</v>
      </c>
      <c r="G3754">
        <v>0.96638746766950201</v>
      </c>
      <c r="H3754">
        <v>10.858730158730101</v>
      </c>
      <c r="I3754">
        <v>3.0806561859193402</v>
      </c>
    </row>
    <row r="3755" spans="1:9" x14ac:dyDescent="0.25">
      <c r="A3755">
        <v>3753</v>
      </c>
      <c r="B3755">
        <v>87.710611510791296</v>
      </c>
      <c r="C3755">
        <v>164.382005699552</v>
      </c>
      <c r="D3755">
        <v>9.7205316889922209</v>
      </c>
      <c r="E3755">
        <v>5.1390444620443603</v>
      </c>
      <c r="F3755">
        <v>0.44998663378909698</v>
      </c>
      <c r="G3755">
        <v>0.93593947490141005</v>
      </c>
      <c r="H3755">
        <v>7.6680881307746898</v>
      </c>
      <c r="I3755">
        <v>3.4622576177285298</v>
      </c>
    </row>
    <row r="3756" spans="1:9" x14ac:dyDescent="0.25">
      <c r="A3756">
        <v>3754</v>
      </c>
      <c r="B3756">
        <v>41.558333333333302</v>
      </c>
      <c r="C3756">
        <v>174.85410388228999</v>
      </c>
      <c r="D3756">
        <v>8.9210519923825995</v>
      </c>
      <c r="E3756">
        <v>5.7875421333450898</v>
      </c>
      <c r="F3756">
        <v>0.31162029744308301</v>
      </c>
      <c r="G3756">
        <v>0.93469831469573295</v>
      </c>
      <c r="H3756">
        <v>7.4371257485029902</v>
      </c>
      <c r="I3756">
        <v>3.2742008104457399</v>
      </c>
    </row>
    <row r="3757" spans="1:9" x14ac:dyDescent="0.25">
      <c r="A3757">
        <v>3755</v>
      </c>
      <c r="B3757">
        <v>66.063917525773107</v>
      </c>
      <c r="C3757">
        <v>160.976330240484</v>
      </c>
      <c r="D3757">
        <v>13.7206391053553</v>
      </c>
      <c r="E3757">
        <v>5.0310537516442198</v>
      </c>
      <c r="F3757">
        <v>0.40292746187816197</v>
      </c>
      <c r="G3757">
        <v>0.92871295954491995</v>
      </c>
      <c r="H3757">
        <v>11.8177892918825</v>
      </c>
      <c r="I3757">
        <v>3.3432327166504301</v>
      </c>
    </row>
    <row r="3758" spans="1:9" x14ac:dyDescent="0.25">
      <c r="A3758">
        <v>3756</v>
      </c>
      <c r="B3758">
        <v>58.921581169246501</v>
      </c>
      <c r="C3758">
        <v>146.45510953526599</v>
      </c>
      <c r="D3758">
        <v>12.014483867359701</v>
      </c>
      <c r="E3758">
        <v>2.8240885783959202</v>
      </c>
      <c r="F3758">
        <v>0.36096118672894001</v>
      </c>
      <c r="G3758">
        <v>0.97059756928194196</v>
      </c>
      <c r="H3758">
        <v>4.6195593766791996</v>
      </c>
      <c r="I3758">
        <v>2.6391121316494401</v>
      </c>
    </row>
    <row r="3759" spans="1:9" x14ac:dyDescent="0.25">
      <c r="A3759">
        <v>3757</v>
      </c>
      <c r="B3759">
        <v>70.199048374306102</v>
      </c>
      <c r="C3759">
        <v>167.417538213998</v>
      </c>
      <c r="D3759">
        <v>19.068452983231499</v>
      </c>
      <c r="E3759">
        <v>5.2596536282121198</v>
      </c>
      <c r="F3759">
        <v>0.41573555151098901</v>
      </c>
      <c r="G3759">
        <v>0.936743357382539</v>
      </c>
      <c r="H3759">
        <v>15.672645739910299</v>
      </c>
      <c r="I3759">
        <v>3.4373030875866402</v>
      </c>
    </row>
    <row r="3760" spans="1:9" x14ac:dyDescent="0.25">
      <c r="A3760">
        <v>3758</v>
      </c>
      <c r="B3760">
        <v>67.286970863111605</v>
      </c>
      <c r="C3760">
        <v>171.770357803824</v>
      </c>
      <c r="D3760">
        <v>20.516371413873401</v>
      </c>
      <c r="E3760">
        <v>4.5135525369364196</v>
      </c>
      <c r="F3760">
        <v>0.40377503079995303</v>
      </c>
      <c r="G3760">
        <v>0.94742861465615502</v>
      </c>
      <c r="H3760">
        <v>17.3292117465224</v>
      </c>
      <c r="I3760">
        <v>2.99609375</v>
      </c>
    </row>
    <row r="3761" spans="1:9" x14ac:dyDescent="0.25">
      <c r="A3761">
        <v>3759</v>
      </c>
      <c r="B3761">
        <v>85.863398007341303</v>
      </c>
      <c r="C3761">
        <v>201.37910201839901</v>
      </c>
      <c r="D3761">
        <v>12.965180977009201</v>
      </c>
      <c r="E3761">
        <v>3.9209597661463702</v>
      </c>
      <c r="F3761">
        <v>0.51403572110206197</v>
      </c>
      <c r="G3761">
        <v>0.97071536290245897</v>
      </c>
      <c r="H3761">
        <v>12.0307692307692</v>
      </c>
      <c r="I3761">
        <v>2.6484780994803199</v>
      </c>
    </row>
    <row r="3762" spans="1:9" x14ac:dyDescent="0.25">
      <c r="A3762">
        <v>3760</v>
      </c>
      <c r="B3762">
        <v>63.283006535947699</v>
      </c>
      <c r="C3762">
        <v>159.29304117505399</v>
      </c>
      <c r="D3762">
        <v>15.4722280858683</v>
      </c>
      <c r="E3762">
        <v>12.5880321172958</v>
      </c>
      <c r="F3762">
        <v>0.358554610527133</v>
      </c>
      <c r="G3762">
        <v>0.85286451083995996</v>
      </c>
      <c r="H3762">
        <v>18.0527272727272</v>
      </c>
      <c r="I3762">
        <v>7.8741258741258697</v>
      </c>
    </row>
    <row r="3763" spans="1:9" x14ac:dyDescent="0.25">
      <c r="A3763">
        <v>3761</v>
      </c>
      <c r="B3763">
        <v>67.289688427299694</v>
      </c>
      <c r="C3763">
        <v>114.130927402433</v>
      </c>
      <c r="D3763">
        <v>16.195082428268499</v>
      </c>
      <c r="E3763">
        <v>4.1252500604753903</v>
      </c>
      <c r="F3763">
        <v>0.39700097115396099</v>
      </c>
      <c r="G3763">
        <v>0.92889471016801495</v>
      </c>
      <c r="H3763">
        <v>10.3855693348365</v>
      </c>
      <c r="I3763">
        <v>3.4617117117117102</v>
      </c>
    </row>
    <row r="3764" spans="1:9" x14ac:dyDescent="0.25">
      <c r="A3764">
        <v>3762</v>
      </c>
      <c r="B3764">
        <v>48.834964761158901</v>
      </c>
      <c r="C3764">
        <v>129.883255219429</v>
      </c>
      <c r="D3764">
        <v>8.9427601522840607</v>
      </c>
      <c r="E3764">
        <v>7.93180381044015</v>
      </c>
      <c r="F3764">
        <v>0.30004941161756699</v>
      </c>
      <c r="G3764">
        <v>0.80631027618941498</v>
      </c>
      <c r="H3764">
        <v>9.3146584804297703</v>
      </c>
      <c r="I3764">
        <v>6.0977573317998797</v>
      </c>
    </row>
    <row r="3765" spans="1:9" x14ac:dyDescent="0.25">
      <c r="A3765">
        <v>3763</v>
      </c>
      <c r="B3765">
        <v>47.761521972132897</v>
      </c>
      <c r="C3765">
        <v>196.32855724216199</v>
      </c>
      <c r="D3765">
        <v>12.344832794289699</v>
      </c>
      <c r="E3765">
        <v>8.1134761369232002</v>
      </c>
      <c r="F3765">
        <v>0.31879124335042303</v>
      </c>
      <c r="G3765">
        <v>0.93523366027835897</v>
      </c>
      <c r="H3765">
        <v>13.3047619047619</v>
      </c>
      <c r="I3765">
        <v>4.85562777967841</v>
      </c>
    </row>
    <row r="3766" spans="1:9" x14ac:dyDescent="0.25">
      <c r="A3766">
        <v>3764</v>
      </c>
      <c r="B3766">
        <v>67.558989350595098</v>
      </c>
      <c r="C3766">
        <v>161.92934502320699</v>
      </c>
      <c r="D3766">
        <v>14.3307191181168</v>
      </c>
      <c r="E3766">
        <v>3.3213630902274698</v>
      </c>
      <c r="F3766">
        <v>0.37878851796776303</v>
      </c>
      <c r="G3766">
        <v>0.96961133188297899</v>
      </c>
      <c r="H3766">
        <v>14.714285714285699</v>
      </c>
      <c r="I3766">
        <v>2.6448828606658399</v>
      </c>
    </row>
    <row r="3767" spans="1:9" x14ac:dyDescent="0.25">
      <c r="A3767">
        <v>3765</v>
      </c>
      <c r="B3767">
        <v>61.590919013315798</v>
      </c>
      <c r="C3767">
        <v>140.447547760026</v>
      </c>
      <c r="D3767">
        <v>13.6705984268091</v>
      </c>
      <c r="E3767">
        <v>5.1112647927519603</v>
      </c>
      <c r="F3767">
        <v>0.37557785018784701</v>
      </c>
      <c r="G3767">
        <v>0.90686906851895499</v>
      </c>
      <c r="H3767">
        <v>7.1559633027522898</v>
      </c>
      <c r="I3767">
        <v>3.39660147483167</v>
      </c>
    </row>
    <row r="3768" spans="1:9" x14ac:dyDescent="0.25">
      <c r="A3768">
        <v>3766</v>
      </c>
      <c r="B3768">
        <v>62.916868932038803</v>
      </c>
      <c r="C3768">
        <v>161.661451275101</v>
      </c>
      <c r="D3768">
        <v>11.6231519143023</v>
      </c>
      <c r="E3768">
        <v>6.4319263822793804</v>
      </c>
      <c r="F3768">
        <v>0.35181177813615899</v>
      </c>
      <c r="G3768">
        <v>0.94772989434494403</v>
      </c>
      <c r="H3768">
        <v>8.7319749216300906</v>
      </c>
      <c r="I3768">
        <v>3.37190082644628</v>
      </c>
    </row>
    <row r="3769" spans="1:9" x14ac:dyDescent="0.25">
      <c r="A3769">
        <v>3767</v>
      </c>
      <c r="B3769">
        <v>46.086013986013903</v>
      </c>
      <c r="C3769">
        <v>175.90607139005701</v>
      </c>
      <c r="D3769">
        <v>12.689140235488299</v>
      </c>
      <c r="E3769">
        <v>7.53981622201667</v>
      </c>
      <c r="F3769">
        <v>0.28338143909716101</v>
      </c>
      <c r="G3769">
        <v>0.87365894295148705</v>
      </c>
      <c r="H3769">
        <v>15.296420581655401</v>
      </c>
      <c r="I3769">
        <v>4.5932527052832501</v>
      </c>
    </row>
    <row r="3770" spans="1:9" x14ac:dyDescent="0.25">
      <c r="A3770">
        <v>3768</v>
      </c>
      <c r="B3770">
        <v>103.96402116402101</v>
      </c>
      <c r="C3770">
        <v>196.75911498909301</v>
      </c>
      <c r="D3770">
        <v>18.00675289906</v>
      </c>
      <c r="E3770">
        <v>6.2979614019682701</v>
      </c>
      <c r="F3770">
        <v>0.52748366165195004</v>
      </c>
      <c r="G3770">
        <v>0.94524169597103902</v>
      </c>
      <c r="H3770">
        <v>13.941529235382299</v>
      </c>
      <c r="I3770">
        <v>3.3297587131367199</v>
      </c>
    </row>
    <row r="3771" spans="1:9" x14ac:dyDescent="0.25">
      <c r="A3771">
        <v>3769</v>
      </c>
      <c r="B3771">
        <v>54.5240258187903</v>
      </c>
      <c r="C3771">
        <v>181.34819175777901</v>
      </c>
      <c r="D3771">
        <v>12.8408613664493</v>
      </c>
      <c r="E3771">
        <v>4.8224880257866403</v>
      </c>
      <c r="F3771">
        <v>0.33441825990056201</v>
      </c>
      <c r="G3771">
        <v>0.95860052344567404</v>
      </c>
      <c r="H3771">
        <v>7.1118942731277501</v>
      </c>
      <c r="I3771">
        <v>2.76351351351351</v>
      </c>
    </row>
    <row r="3772" spans="1:9" x14ac:dyDescent="0.25">
      <c r="A3772">
        <v>3770</v>
      </c>
      <c r="B3772">
        <v>68.383892617449604</v>
      </c>
      <c r="C3772">
        <v>128.63409742120299</v>
      </c>
      <c r="D3772">
        <v>17.491942793751502</v>
      </c>
      <c r="E3772">
        <v>5.5388764701980504</v>
      </c>
      <c r="F3772">
        <v>0.43699481840746901</v>
      </c>
      <c r="G3772">
        <v>0.89790385348943402</v>
      </c>
      <c r="H3772">
        <v>10.047680412371101</v>
      </c>
      <c r="I3772">
        <v>3.1430030643513698</v>
      </c>
    </row>
    <row r="3773" spans="1:9" x14ac:dyDescent="0.25">
      <c r="A3773">
        <v>3771</v>
      </c>
      <c r="B3773">
        <v>57.887348691917197</v>
      </c>
      <c r="C3773">
        <v>151.346291154303</v>
      </c>
      <c r="D3773">
        <v>11.729610240041801</v>
      </c>
      <c r="E3773">
        <v>5.8169719751819899</v>
      </c>
      <c r="F3773">
        <v>0.36702035499524999</v>
      </c>
      <c r="G3773">
        <v>0.94343507691224104</v>
      </c>
      <c r="H3773">
        <v>9.6947133283693194</v>
      </c>
      <c r="I3773">
        <v>3.67525451901101</v>
      </c>
    </row>
    <row r="3774" spans="1:9" x14ac:dyDescent="0.25">
      <c r="A3774">
        <v>3772</v>
      </c>
      <c r="B3774">
        <v>55.972898799313803</v>
      </c>
      <c r="C3774">
        <v>180.60418002307901</v>
      </c>
      <c r="D3774">
        <v>11.103765358992501</v>
      </c>
      <c r="E3774">
        <v>3.66243083650245</v>
      </c>
      <c r="F3774">
        <v>0.34613938046536302</v>
      </c>
      <c r="G3774">
        <v>0.95695980812267001</v>
      </c>
      <c r="H3774">
        <v>7.59770114942528</v>
      </c>
      <c r="I3774">
        <v>2.95790135092679</v>
      </c>
    </row>
    <row r="3775" spans="1:9" x14ac:dyDescent="0.25">
      <c r="A3775">
        <v>3773</v>
      </c>
      <c r="B3775">
        <v>59.168632893823698</v>
      </c>
      <c r="C3775">
        <v>162.66721323693801</v>
      </c>
      <c r="D3775">
        <v>13.8571582327138</v>
      </c>
      <c r="E3775">
        <v>8.9059209920994196</v>
      </c>
      <c r="F3775">
        <v>0.36232694988659098</v>
      </c>
      <c r="G3775">
        <v>0.899766390433131</v>
      </c>
      <c r="H3775">
        <v>19.214776632302399</v>
      </c>
      <c r="I3775">
        <v>4.8969737427681297</v>
      </c>
    </row>
    <row r="3776" spans="1:9" x14ac:dyDescent="0.25">
      <c r="A3776">
        <v>3774</v>
      </c>
      <c r="B3776">
        <v>65.552051353614203</v>
      </c>
      <c r="C3776">
        <v>187.32768481253899</v>
      </c>
      <c r="D3776">
        <v>14.0682126990823</v>
      </c>
      <c r="E3776">
        <v>7.9335979614589096</v>
      </c>
      <c r="F3776">
        <v>0.39289177690502203</v>
      </c>
      <c r="G3776">
        <v>0.91328245140223296</v>
      </c>
      <c r="H3776">
        <v>9.4253308128544404</v>
      </c>
      <c r="I3776">
        <v>3.8935975609755999</v>
      </c>
    </row>
    <row r="3777" spans="1:9" x14ac:dyDescent="0.25">
      <c r="A3777">
        <v>3775</v>
      </c>
      <c r="B3777">
        <v>50.649949647532701</v>
      </c>
      <c r="C3777">
        <v>161.36704060673</v>
      </c>
      <c r="D3777">
        <v>12.953286685205599</v>
      </c>
      <c r="E3777">
        <v>5.2265224878135497</v>
      </c>
      <c r="F3777">
        <v>0.291809272228927</v>
      </c>
      <c r="G3777">
        <v>0.93181378425549899</v>
      </c>
      <c r="H3777">
        <v>11.015407190022</v>
      </c>
      <c r="I3777">
        <v>3.31257731958762</v>
      </c>
    </row>
    <row r="3778" spans="1:9" x14ac:dyDescent="0.25">
      <c r="A3778">
        <v>3776</v>
      </c>
      <c r="B3778">
        <v>92.5039601056028</v>
      </c>
      <c r="C3778">
        <v>187.70690413368499</v>
      </c>
      <c r="D3778">
        <v>13.449101125101601</v>
      </c>
      <c r="E3778">
        <v>4.1137172983857697</v>
      </c>
      <c r="F3778">
        <v>0.496381001443708</v>
      </c>
      <c r="G3778">
        <v>0.944687298800163</v>
      </c>
      <c r="H3778">
        <v>11.308075772681899</v>
      </c>
      <c r="I3778">
        <v>2.95008912655971</v>
      </c>
    </row>
    <row r="3779" spans="1:9" x14ac:dyDescent="0.25">
      <c r="A3779">
        <v>3777</v>
      </c>
      <c r="B3779">
        <v>55.220335385268498</v>
      </c>
      <c r="C3779">
        <v>166.51373756513499</v>
      </c>
      <c r="D3779">
        <v>14.7137066440583</v>
      </c>
      <c r="E3779">
        <v>6.9371323071840099</v>
      </c>
      <c r="F3779">
        <v>0.40102407259906903</v>
      </c>
      <c r="G3779">
        <v>0.89658745782823601</v>
      </c>
      <c r="H3779">
        <v>7.2862807295796896</v>
      </c>
      <c r="I3779">
        <v>4.1015873015873003</v>
      </c>
    </row>
    <row r="3780" spans="1:9" x14ac:dyDescent="0.25">
      <c r="A3780">
        <v>3778</v>
      </c>
      <c r="B3780">
        <v>58.960885385081802</v>
      </c>
      <c r="C3780">
        <v>198.433338555538</v>
      </c>
      <c r="D3780">
        <v>15.984281566295699</v>
      </c>
      <c r="E3780">
        <v>6.7641888813692201</v>
      </c>
      <c r="F3780">
        <v>0.369536066614367</v>
      </c>
      <c r="G3780">
        <v>0.94603725597528898</v>
      </c>
      <c r="H3780">
        <v>11.9017400204708</v>
      </c>
      <c r="I3780">
        <v>3.1333934204596599</v>
      </c>
    </row>
    <row r="3781" spans="1:9" x14ac:dyDescent="0.25">
      <c r="A3781">
        <v>3779</v>
      </c>
      <c r="B3781">
        <v>38.830115830115801</v>
      </c>
      <c r="C3781">
        <v>200.31173321436501</v>
      </c>
      <c r="D3781">
        <v>9.0629555077163406</v>
      </c>
      <c r="E3781">
        <v>2.6612130804887699</v>
      </c>
      <c r="F3781">
        <v>0.26253205601999402</v>
      </c>
      <c r="G3781">
        <v>0.96089136196406399</v>
      </c>
      <c r="H3781">
        <v>8.78028350515463</v>
      </c>
      <c r="I3781">
        <v>2.4568655643421899</v>
      </c>
    </row>
    <row r="3782" spans="1:9" x14ac:dyDescent="0.25">
      <c r="A3782">
        <v>3780</v>
      </c>
      <c r="B3782">
        <v>60.414411477013303</v>
      </c>
      <c r="C3782">
        <v>185.31016404532301</v>
      </c>
      <c r="D3782">
        <v>12.31613100049</v>
      </c>
      <c r="E3782">
        <v>15.9266093279373</v>
      </c>
      <c r="F3782">
        <v>0.38803451557905999</v>
      </c>
      <c r="G3782">
        <v>0.91270525735721997</v>
      </c>
      <c r="H3782">
        <v>11.4681769147788</v>
      </c>
      <c r="I3782">
        <v>5.0900365630712896</v>
      </c>
    </row>
    <row r="3783" spans="1:9" x14ac:dyDescent="0.25">
      <c r="A3783">
        <v>3781</v>
      </c>
      <c r="B3783">
        <v>57.596515818982702</v>
      </c>
      <c r="C3783">
        <v>171.17094972067</v>
      </c>
      <c r="D3783">
        <v>14.0594166490243</v>
      </c>
      <c r="E3783">
        <v>13.429029037340699</v>
      </c>
      <c r="F3783">
        <v>0.35373248136088598</v>
      </c>
      <c r="G3783">
        <v>0.87089784452975005</v>
      </c>
      <c r="H3783">
        <v>7.5849834983498301</v>
      </c>
      <c r="I3783">
        <v>7.0352112676056304</v>
      </c>
    </row>
    <row r="3784" spans="1:9" x14ac:dyDescent="0.25">
      <c r="A3784">
        <v>3782</v>
      </c>
      <c r="B3784">
        <v>74.953294713975296</v>
      </c>
      <c r="C3784">
        <v>161.377134587554</v>
      </c>
      <c r="D3784">
        <v>15.3802747440135</v>
      </c>
      <c r="E3784">
        <v>10.0704837817447</v>
      </c>
      <c r="F3784">
        <v>0.45395970915174599</v>
      </c>
      <c r="G3784">
        <v>0.90879718265544696</v>
      </c>
      <c r="H3784">
        <v>13.9758403361344</v>
      </c>
      <c r="I3784">
        <v>4.9262187088273999</v>
      </c>
    </row>
    <row r="3785" spans="1:9" x14ac:dyDescent="0.25">
      <c r="A3785">
        <v>3783</v>
      </c>
      <c r="B3785">
        <v>64.460791635548901</v>
      </c>
      <c r="C3785">
        <v>144.50542386500601</v>
      </c>
      <c r="D3785">
        <v>16.9202472179193</v>
      </c>
      <c r="E3785">
        <v>9.7919740008024601</v>
      </c>
      <c r="F3785">
        <v>0.36689551598912601</v>
      </c>
      <c r="G3785">
        <v>0.799679706524273</v>
      </c>
      <c r="H3785">
        <v>17.3202614379084</v>
      </c>
      <c r="I3785">
        <v>6.3623024830699704</v>
      </c>
    </row>
    <row r="3786" spans="1:9" x14ac:dyDescent="0.25">
      <c r="A3786">
        <v>3784</v>
      </c>
      <c r="B3786">
        <v>61.223704866562002</v>
      </c>
      <c r="C3786">
        <v>119.219760312151</v>
      </c>
      <c r="D3786">
        <v>25.235736977763398</v>
      </c>
      <c r="E3786">
        <v>7.3365165951423696</v>
      </c>
      <c r="F3786">
        <v>0.34864604848217801</v>
      </c>
      <c r="G3786">
        <v>0.79414536037497496</v>
      </c>
      <c r="H3786">
        <v>25.2911392405063</v>
      </c>
      <c r="I3786">
        <v>3.6096153846153798</v>
      </c>
    </row>
    <row r="3787" spans="1:9" x14ac:dyDescent="0.25">
      <c r="A3787">
        <v>3785</v>
      </c>
      <c r="B3787">
        <v>58.394277739008999</v>
      </c>
      <c r="C3787">
        <v>186.670097087378</v>
      </c>
      <c r="D3787">
        <v>18.643985858909801</v>
      </c>
      <c r="E3787">
        <v>5.3896069520300003</v>
      </c>
      <c r="F3787">
        <v>0.360304070613089</v>
      </c>
      <c r="G3787">
        <v>0.93247607987537295</v>
      </c>
      <c r="H3787">
        <v>21.470796460176899</v>
      </c>
      <c r="I3787">
        <v>3.6608806096528301</v>
      </c>
    </row>
    <row r="3788" spans="1:9" x14ac:dyDescent="0.25">
      <c r="A3788">
        <v>3786</v>
      </c>
      <c r="B3788">
        <v>78.004355716878393</v>
      </c>
      <c r="C3788">
        <v>149.45495420482899</v>
      </c>
      <c r="D3788">
        <v>16.8147151410469</v>
      </c>
      <c r="E3788">
        <v>10.330113817177301</v>
      </c>
      <c r="F3788">
        <v>0.43262947211008002</v>
      </c>
      <c r="G3788">
        <v>0.91886450038211898</v>
      </c>
      <c r="H3788">
        <v>13.255656108597201</v>
      </c>
      <c r="I3788">
        <v>4.1082662765179201</v>
      </c>
    </row>
    <row r="3789" spans="1:9" x14ac:dyDescent="0.25">
      <c r="A3789">
        <v>3787</v>
      </c>
      <c r="B3789">
        <v>41.698275862068897</v>
      </c>
      <c r="C3789">
        <v>161.516473642172</v>
      </c>
      <c r="D3789">
        <v>9.8949627995529497</v>
      </c>
      <c r="E3789">
        <v>4.1482520888051697</v>
      </c>
      <c r="F3789">
        <v>0.39193079817239002</v>
      </c>
      <c r="G3789">
        <v>0.93519347317302204</v>
      </c>
      <c r="H3789">
        <v>7.4486899563318696</v>
      </c>
      <c r="I3789">
        <v>3.32072275550536</v>
      </c>
    </row>
    <row r="3790" spans="1:9" x14ac:dyDescent="0.25">
      <c r="A3790">
        <v>3788</v>
      </c>
      <c r="B3790">
        <v>63.166853303471399</v>
      </c>
      <c r="C3790">
        <v>132.811223944414</v>
      </c>
      <c r="D3790">
        <v>12.686009325795199</v>
      </c>
      <c r="E3790">
        <v>7.9089731899860602</v>
      </c>
      <c r="F3790">
        <v>0.350954849329561</v>
      </c>
      <c r="G3790">
        <v>0.82450308574473896</v>
      </c>
      <c r="H3790">
        <v>11.9950980392156</v>
      </c>
      <c r="I3790">
        <v>5.9329133858267697</v>
      </c>
    </row>
    <row r="3791" spans="1:9" x14ac:dyDescent="0.25">
      <c r="A3791">
        <v>3789</v>
      </c>
      <c r="B3791">
        <v>51.150960250111602</v>
      </c>
      <c r="C3791">
        <v>170.909792284866</v>
      </c>
      <c r="D3791">
        <v>11.3211469281738</v>
      </c>
      <c r="E3791">
        <v>7.0770363974268404</v>
      </c>
      <c r="F3791">
        <v>0.32757035309487298</v>
      </c>
      <c r="G3791">
        <v>0.92614496953203396</v>
      </c>
      <c r="H3791">
        <v>13.8053333333333</v>
      </c>
      <c r="I3791">
        <v>4.4185365853658496</v>
      </c>
    </row>
    <row r="3792" spans="1:9" x14ac:dyDescent="0.25">
      <c r="A3792">
        <v>3790</v>
      </c>
      <c r="B3792">
        <v>57.798296727924701</v>
      </c>
      <c r="C3792">
        <v>164.91303145523599</v>
      </c>
      <c r="D3792">
        <v>17.1143651411722</v>
      </c>
      <c r="E3792">
        <v>5.4929335465815701</v>
      </c>
      <c r="F3792">
        <v>0.34080827730241298</v>
      </c>
      <c r="G3792">
        <v>0.96777562914920201</v>
      </c>
      <c r="H3792">
        <v>12.2562592047128</v>
      </c>
      <c r="I3792">
        <v>3.5077713866111799</v>
      </c>
    </row>
    <row r="3793" spans="1:9" x14ac:dyDescent="0.25">
      <c r="A3793">
        <v>3791</v>
      </c>
      <c r="B3793">
        <v>92.094639556377004</v>
      </c>
      <c r="C3793">
        <v>165.731953472459</v>
      </c>
      <c r="D3793">
        <v>19.823265073613999</v>
      </c>
      <c r="E3793">
        <v>4.1609134412580797</v>
      </c>
      <c r="F3793">
        <v>0.51165895205519396</v>
      </c>
      <c r="G3793">
        <v>0.93627835905767198</v>
      </c>
      <c r="H3793">
        <v>15.0284510010537</v>
      </c>
      <c r="I3793">
        <v>2.62525458248472</v>
      </c>
    </row>
    <row r="3794" spans="1:9" x14ac:dyDescent="0.25">
      <c r="A3794">
        <v>3792</v>
      </c>
      <c r="B3794">
        <v>85.764542235710607</v>
      </c>
      <c r="C3794">
        <v>172.54843750000001</v>
      </c>
      <c r="D3794">
        <v>11.2684602526124</v>
      </c>
      <c r="E3794">
        <v>5.3270549949953399</v>
      </c>
      <c r="F3794">
        <v>0.44278488403059102</v>
      </c>
      <c r="G3794">
        <v>0.93175330258987898</v>
      </c>
      <c r="H3794">
        <v>10.4503311258278</v>
      </c>
      <c r="I3794">
        <v>3.17163183637172</v>
      </c>
    </row>
    <row r="3795" spans="1:9" x14ac:dyDescent="0.25">
      <c r="A3795">
        <v>3793</v>
      </c>
      <c r="B3795">
        <v>38.611829944547097</v>
      </c>
      <c r="C3795">
        <v>178.95446880269799</v>
      </c>
      <c r="D3795">
        <v>12.3719038880129</v>
      </c>
      <c r="E3795">
        <v>16.121993328988601</v>
      </c>
      <c r="F3795">
        <v>0.260910859536715</v>
      </c>
      <c r="G3795">
        <v>0.82539844487305702</v>
      </c>
      <c r="H3795">
        <v>16.527039413382202</v>
      </c>
      <c r="I3795">
        <v>9.5342298288508491</v>
      </c>
    </row>
    <row r="3796" spans="1:9" x14ac:dyDescent="0.25">
      <c r="A3796">
        <v>3794</v>
      </c>
      <c r="B3796">
        <v>94.891079812206499</v>
      </c>
      <c r="C3796">
        <v>205.75021954585301</v>
      </c>
      <c r="D3796">
        <v>14.0826798635952</v>
      </c>
      <c r="E3796">
        <v>3.5368144167125202</v>
      </c>
      <c r="F3796">
        <v>0.588809495680085</v>
      </c>
      <c r="G3796">
        <v>0.96226954930047703</v>
      </c>
      <c r="H3796">
        <v>7.57109116674539</v>
      </c>
      <c r="I3796">
        <v>2.4853097345132702</v>
      </c>
    </row>
    <row r="3797" spans="1:9" x14ac:dyDescent="0.25">
      <c r="A3797">
        <v>3795</v>
      </c>
      <c r="B3797">
        <v>80.275301764159707</v>
      </c>
      <c r="C3797">
        <v>150.39624582154701</v>
      </c>
      <c r="D3797">
        <v>18.616639581070501</v>
      </c>
      <c r="E3797">
        <v>6.8611918805219796</v>
      </c>
      <c r="F3797">
        <v>0.44841860442939002</v>
      </c>
      <c r="G3797">
        <v>0.90920449277055704</v>
      </c>
      <c r="H3797">
        <v>16.491735537189999</v>
      </c>
      <c r="I3797">
        <v>3.5221476510067098</v>
      </c>
    </row>
    <row r="3798" spans="1:9" x14ac:dyDescent="0.25">
      <c r="A3798">
        <v>3796</v>
      </c>
      <c r="B3798">
        <v>62.736700077100998</v>
      </c>
      <c r="C3798">
        <v>174.37297297297201</v>
      </c>
      <c r="D3798">
        <v>13.677798675961901</v>
      </c>
      <c r="E3798">
        <v>4.6096134272926204</v>
      </c>
      <c r="F3798">
        <v>0.41486923694350297</v>
      </c>
      <c r="G3798">
        <v>0.94877263741453199</v>
      </c>
      <c r="H3798">
        <v>12.313868613138601</v>
      </c>
      <c r="I3798">
        <v>3.2440217391304298</v>
      </c>
    </row>
    <row r="3799" spans="1:9" x14ac:dyDescent="0.25">
      <c r="A3799">
        <v>3797</v>
      </c>
      <c r="B3799">
        <v>45.855076078822599</v>
      </c>
      <c r="C3799">
        <v>174.858695652173</v>
      </c>
      <c r="D3799">
        <v>9.0537983440887508</v>
      </c>
      <c r="E3799">
        <v>5.1097464501294203</v>
      </c>
      <c r="F3799">
        <v>0.29562959096531399</v>
      </c>
      <c r="G3799">
        <v>0.935169415649313</v>
      </c>
      <c r="H3799">
        <v>11.0393053016453</v>
      </c>
      <c r="I3799">
        <v>3.8593690611934601</v>
      </c>
    </row>
    <row r="3800" spans="1:9" x14ac:dyDescent="0.25">
      <c r="A3800">
        <v>3798</v>
      </c>
      <c r="B3800">
        <v>55.784383318544798</v>
      </c>
      <c r="C3800">
        <v>177.09348990993001</v>
      </c>
      <c r="D3800">
        <v>12.1816189934326</v>
      </c>
      <c r="E3800">
        <v>4.81711285401349</v>
      </c>
      <c r="F3800">
        <v>0.36234588876068602</v>
      </c>
      <c r="G3800">
        <v>0.94376361192295699</v>
      </c>
      <c r="H3800">
        <v>10.520435967302401</v>
      </c>
      <c r="I3800">
        <v>3.1659842519685002</v>
      </c>
    </row>
    <row r="3801" spans="1:9" x14ac:dyDescent="0.25">
      <c r="A3801">
        <v>3799</v>
      </c>
      <c r="B3801">
        <v>94.891079812206499</v>
      </c>
      <c r="C3801">
        <v>157.727736549165</v>
      </c>
      <c r="D3801">
        <v>14.0826798635952</v>
      </c>
      <c r="E3801">
        <v>4.7403116060346298</v>
      </c>
      <c r="F3801">
        <v>0.588809495680085</v>
      </c>
      <c r="G3801">
        <v>0.88737661686747404</v>
      </c>
      <c r="H3801">
        <v>7.57109116674539</v>
      </c>
      <c r="I3801">
        <v>3.0955916473317799</v>
      </c>
    </row>
    <row r="3802" spans="1:9" x14ac:dyDescent="0.25">
      <c r="A3802">
        <v>3800</v>
      </c>
      <c r="B3802">
        <v>42.868864468864402</v>
      </c>
      <c r="C3802">
        <v>199.29378370706701</v>
      </c>
      <c r="D3802">
        <v>12.8625454142928</v>
      </c>
      <c r="E3802">
        <v>3.7468478137071002</v>
      </c>
      <c r="F3802">
        <v>0.26243011143722</v>
      </c>
      <c r="G3802">
        <v>0.94874210354424904</v>
      </c>
      <c r="H3802">
        <v>16.225352112675999</v>
      </c>
      <c r="I3802">
        <v>2.7878571428571401</v>
      </c>
    </row>
    <row r="3803" spans="1:9" x14ac:dyDescent="0.25">
      <c r="A3803">
        <v>3801</v>
      </c>
      <c r="B3803">
        <v>123.575376884422</v>
      </c>
      <c r="C3803">
        <v>166.867239732569</v>
      </c>
      <c r="D3803">
        <v>19.927753011838501</v>
      </c>
      <c r="E3803">
        <v>3.7937887611349299</v>
      </c>
      <c r="F3803">
        <v>0.76768735735301197</v>
      </c>
      <c r="G3803">
        <v>0.950742304852633</v>
      </c>
      <c r="H3803">
        <v>8.4550264550264504</v>
      </c>
      <c r="I3803">
        <v>2.71003717472118</v>
      </c>
    </row>
    <row r="3804" spans="1:9" x14ac:dyDescent="0.25">
      <c r="A3804">
        <v>3802</v>
      </c>
      <c r="B3804">
        <v>125.187116564417</v>
      </c>
      <c r="C3804">
        <v>119.92552920173399</v>
      </c>
      <c r="D3804">
        <v>14.101490991497601</v>
      </c>
      <c r="E3804">
        <v>5.30702164625135</v>
      </c>
      <c r="F3804">
        <v>0.86375629187686898</v>
      </c>
      <c r="G3804">
        <v>0.91977718586023605</v>
      </c>
      <c r="H3804">
        <v>6.9722222222222197</v>
      </c>
      <c r="I3804">
        <v>4.0164496230294704</v>
      </c>
    </row>
    <row r="3805" spans="1:9" x14ac:dyDescent="0.25">
      <c r="A3805">
        <v>3803</v>
      </c>
      <c r="B3805">
        <v>87.782076395690495</v>
      </c>
      <c r="C3805">
        <v>162.65852625635199</v>
      </c>
      <c r="D3805">
        <v>14.342733966293</v>
      </c>
      <c r="E3805">
        <v>6.8959862692271399</v>
      </c>
      <c r="F3805">
        <v>0.42876977582935899</v>
      </c>
      <c r="G3805">
        <v>0.91395423741039405</v>
      </c>
      <c r="H3805">
        <v>15.4339622641509</v>
      </c>
      <c r="I3805">
        <v>4.0078291814946603</v>
      </c>
    </row>
    <row r="3806" spans="1:9" x14ac:dyDescent="0.25">
      <c r="A3806">
        <v>3804</v>
      </c>
      <c r="B3806">
        <v>113.767323943661</v>
      </c>
      <c r="C3806">
        <v>157.55380551751099</v>
      </c>
      <c r="D3806">
        <v>21.920122658091199</v>
      </c>
      <c r="E3806">
        <v>3.5695003994508201</v>
      </c>
      <c r="F3806">
        <v>0.61578365537608304</v>
      </c>
      <c r="G3806">
        <v>0.96670907404644202</v>
      </c>
      <c r="H3806">
        <v>8.9346879535558692</v>
      </c>
      <c r="I3806">
        <v>2.7577319587628799</v>
      </c>
    </row>
    <row r="3807" spans="1:9" x14ac:dyDescent="0.25">
      <c r="A3807">
        <v>3805</v>
      </c>
      <c r="B3807">
        <v>91.625827814569504</v>
      </c>
      <c r="C3807">
        <v>121.132024004364</v>
      </c>
      <c r="D3807">
        <v>15.2143534685848</v>
      </c>
      <c r="E3807">
        <v>4.17498135090253</v>
      </c>
      <c r="F3807">
        <v>0.43061260188309802</v>
      </c>
      <c r="G3807">
        <v>0.92596411609241003</v>
      </c>
      <c r="H3807">
        <v>14.6046025104602</v>
      </c>
      <c r="I3807">
        <v>3.1358768406961102</v>
      </c>
    </row>
    <row r="3808" spans="1:9" x14ac:dyDescent="0.25">
      <c r="A3808">
        <v>3806</v>
      </c>
      <c r="B3808">
        <v>50.061742424242397</v>
      </c>
      <c r="C3808">
        <v>118.862806796727</v>
      </c>
      <c r="D3808">
        <v>14.062912431458299</v>
      </c>
      <c r="E3808">
        <v>11.840626479184399</v>
      </c>
      <c r="F3808">
        <v>0.35784225882582199</v>
      </c>
      <c r="G3808">
        <v>0.75004139958699401</v>
      </c>
      <c r="H3808">
        <v>9.4128553770086505</v>
      </c>
      <c r="I3808">
        <v>4.4694332887103903</v>
      </c>
    </row>
    <row r="3809" spans="1:9" x14ac:dyDescent="0.25">
      <c r="A3809">
        <v>3807</v>
      </c>
      <c r="B3809">
        <v>58.251231527093502</v>
      </c>
      <c r="C3809">
        <v>126.965131295738</v>
      </c>
      <c r="D3809">
        <v>14.786885725268201</v>
      </c>
      <c r="E3809">
        <v>6.2381415917487999</v>
      </c>
      <c r="F3809">
        <v>0.36931828447723403</v>
      </c>
      <c r="G3809">
        <v>0.91911367530596</v>
      </c>
      <c r="H3809">
        <v>14.163793103448199</v>
      </c>
      <c r="I3809">
        <v>4.5149551345962102</v>
      </c>
    </row>
    <row r="3810" spans="1:9" x14ac:dyDescent="0.25">
      <c r="A3810">
        <v>3808</v>
      </c>
      <c r="B3810">
        <v>63.945810055865898</v>
      </c>
      <c r="C3810">
        <v>157.106335728282</v>
      </c>
      <c r="D3810">
        <v>10.8399154683313</v>
      </c>
      <c r="E3810">
        <v>7.8436505144087896</v>
      </c>
      <c r="F3810">
        <v>0.37258560668754098</v>
      </c>
      <c r="G3810">
        <v>0.94181593365661798</v>
      </c>
      <c r="H3810">
        <v>9.7786705624543409</v>
      </c>
      <c r="I3810">
        <v>3.1666079605494799</v>
      </c>
    </row>
    <row r="3811" spans="1:9" x14ac:dyDescent="0.25">
      <c r="A3811">
        <v>3809</v>
      </c>
      <c r="B3811">
        <v>24.1875</v>
      </c>
      <c r="C3811">
        <v>130.363486100676</v>
      </c>
      <c r="D3811">
        <v>7.1603781070608203</v>
      </c>
      <c r="E3811">
        <v>3.4646161847538099</v>
      </c>
      <c r="F3811">
        <v>0.229703424363285</v>
      </c>
      <c r="G3811">
        <v>0.95294340350123397</v>
      </c>
      <c r="H3811">
        <v>13.593596059113301</v>
      </c>
      <c r="I3811">
        <v>2.8538812785388101</v>
      </c>
    </row>
    <row r="3812" spans="1:9" x14ac:dyDescent="0.25">
      <c r="A3812">
        <v>3810</v>
      </c>
      <c r="B3812">
        <v>85.025785854616899</v>
      </c>
      <c r="C3812">
        <v>177.92834038317901</v>
      </c>
      <c r="D3812">
        <v>13.8007706399568</v>
      </c>
      <c r="E3812">
        <v>12.300251364720999</v>
      </c>
      <c r="F3812">
        <v>0.55166424589084895</v>
      </c>
      <c r="G3812">
        <v>0.91470069145805</v>
      </c>
      <c r="H3812">
        <v>7.7364591754244101</v>
      </c>
      <c r="I3812">
        <v>5.2171850289931401</v>
      </c>
    </row>
    <row r="3813" spans="1:9" x14ac:dyDescent="0.25">
      <c r="A3813">
        <v>3811</v>
      </c>
      <c r="B3813">
        <v>69.309714652132001</v>
      </c>
      <c r="C3813">
        <v>164.16199934874601</v>
      </c>
      <c r="D3813">
        <v>12.5468639385522</v>
      </c>
      <c r="E3813">
        <v>4.5864433383182197</v>
      </c>
      <c r="F3813">
        <v>0.44202904246765101</v>
      </c>
      <c r="G3813">
        <v>0.93296824576783999</v>
      </c>
      <c r="H3813">
        <v>10.117709437963899</v>
      </c>
      <c r="I3813">
        <v>3.09881422924901</v>
      </c>
    </row>
    <row r="3814" spans="1:9" x14ac:dyDescent="0.25">
      <c r="A3814">
        <v>3812</v>
      </c>
      <c r="B3814">
        <v>97.8</v>
      </c>
      <c r="C3814">
        <v>201.19913058016999</v>
      </c>
      <c r="D3814">
        <v>10.3476474394608</v>
      </c>
      <c r="E3814">
        <v>8.6314092976545602</v>
      </c>
      <c r="F3814">
        <v>0.73097395578593005</v>
      </c>
      <c r="G3814">
        <v>0.94533162954752303</v>
      </c>
      <c r="H3814">
        <v>7.8613445378151203</v>
      </c>
      <c r="I3814">
        <v>3.9795144157814799</v>
      </c>
    </row>
    <row r="3815" spans="1:9" x14ac:dyDescent="0.25">
      <c r="A3815">
        <v>3813</v>
      </c>
      <c r="B3815">
        <v>62.359023456199097</v>
      </c>
      <c r="C3815">
        <v>192.978678038379</v>
      </c>
      <c r="D3815">
        <v>15.1567007618298</v>
      </c>
      <c r="E3815">
        <v>4.1133127762476001</v>
      </c>
      <c r="F3815">
        <v>0.37286683155078398</v>
      </c>
      <c r="G3815">
        <v>0.96472779378335005</v>
      </c>
      <c r="H3815">
        <v>15.0445609436435</v>
      </c>
      <c r="I3815">
        <v>2.7570057581573799</v>
      </c>
    </row>
    <row r="3816" spans="1:9" x14ac:dyDescent="0.25">
      <c r="A3816">
        <v>3814</v>
      </c>
      <c r="B3816">
        <v>72.936932391523698</v>
      </c>
      <c r="C3816">
        <v>155.00828098229499</v>
      </c>
      <c r="D3816">
        <v>19.047832887598901</v>
      </c>
      <c r="E3816">
        <v>17.470581946186201</v>
      </c>
      <c r="F3816">
        <v>0.42807393966692803</v>
      </c>
      <c r="G3816">
        <v>0.82347881592088201</v>
      </c>
      <c r="H3816">
        <v>12.002945508100099</v>
      </c>
      <c r="I3816">
        <v>8.2998833138856405</v>
      </c>
    </row>
    <row r="3817" spans="1:9" x14ac:dyDescent="0.25">
      <c r="A3817">
        <v>3815</v>
      </c>
      <c r="B3817">
        <v>146.39150401836901</v>
      </c>
      <c r="C3817">
        <v>206.786786786786</v>
      </c>
      <c r="D3817">
        <v>22.949890432685201</v>
      </c>
      <c r="E3817">
        <v>2.4189081632604101</v>
      </c>
      <c r="F3817">
        <v>0.666002302281826</v>
      </c>
      <c r="G3817">
        <v>0.96753668437443896</v>
      </c>
      <c r="H3817">
        <v>17.106132075471699</v>
      </c>
      <c r="I3817">
        <v>2.1326568959037902</v>
      </c>
    </row>
    <row r="3818" spans="1:9" x14ac:dyDescent="0.25">
      <c r="A3818">
        <v>3816</v>
      </c>
      <c r="B3818">
        <v>92.5039601056028</v>
      </c>
      <c r="C3818">
        <v>156.29701386420101</v>
      </c>
      <c r="D3818">
        <v>13.449101125101601</v>
      </c>
      <c r="E3818">
        <v>5.5338644914013502</v>
      </c>
      <c r="F3818">
        <v>0.496381001443708</v>
      </c>
      <c r="G3818">
        <v>0.94706994477837603</v>
      </c>
      <c r="H3818">
        <v>11.308075772681899</v>
      </c>
      <c r="I3818">
        <v>3.3932538050185101</v>
      </c>
    </row>
    <row r="3819" spans="1:9" x14ac:dyDescent="0.25">
      <c r="A3819">
        <v>3817</v>
      </c>
      <c r="B3819">
        <v>63.058512293806402</v>
      </c>
      <c r="C3819">
        <v>159.89705107951499</v>
      </c>
      <c r="D3819">
        <v>10.867607202238</v>
      </c>
      <c r="E3819">
        <v>12.381919871238001</v>
      </c>
      <c r="F3819">
        <v>0.63484022427244302</v>
      </c>
      <c r="G3819">
        <v>0.87325754581647796</v>
      </c>
      <c r="H3819">
        <v>7.3443251533742302</v>
      </c>
      <c r="I3819">
        <v>6.81881533101045</v>
      </c>
    </row>
    <row r="3820" spans="1:9" x14ac:dyDescent="0.25">
      <c r="A3820">
        <v>3818</v>
      </c>
      <c r="B3820">
        <v>46.0372217958557</v>
      </c>
      <c r="C3820">
        <v>181.57664341890401</v>
      </c>
      <c r="D3820">
        <v>10.520881357832501</v>
      </c>
      <c r="E3820">
        <v>11.8268983720899</v>
      </c>
      <c r="F3820">
        <v>0.28479430802258399</v>
      </c>
      <c r="G3820">
        <v>0.93443973728449303</v>
      </c>
      <c r="H3820">
        <v>11.517023959646901</v>
      </c>
      <c r="I3820">
        <v>4.2968515742128899</v>
      </c>
    </row>
    <row r="3821" spans="1:9" x14ac:dyDescent="0.25">
      <c r="A3821">
        <v>3819</v>
      </c>
      <c r="B3821">
        <v>70.410423452768697</v>
      </c>
      <c r="C3821">
        <v>175.13553047404</v>
      </c>
      <c r="D3821">
        <v>13.1315014375839</v>
      </c>
      <c r="E3821">
        <v>3.5709331792286401</v>
      </c>
      <c r="F3821">
        <v>0.404191341317507</v>
      </c>
      <c r="G3821">
        <v>0.96635089984215705</v>
      </c>
      <c r="H3821">
        <v>13.4952830188679</v>
      </c>
      <c r="I3821">
        <v>2.6873088685015198</v>
      </c>
    </row>
    <row r="3822" spans="1:9" x14ac:dyDescent="0.25">
      <c r="A3822">
        <v>3820</v>
      </c>
      <c r="B3822">
        <v>94.866776315789394</v>
      </c>
      <c r="C3822">
        <v>164.03168615616701</v>
      </c>
      <c r="D3822">
        <v>13.387101564269599</v>
      </c>
      <c r="E3822">
        <v>6.0171390138765704</v>
      </c>
      <c r="F3822">
        <v>0.54005794518123595</v>
      </c>
      <c r="G3822">
        <v>0.92905486051201103</v>
      </c>
      <c r="H3822">
        <v>8.6785502079619707</v>
      </c>
      <c r="I3822">
        <v>3.4110360360360299</v>
      </c>
    </row>
    <row r="3823" spans="1:9" x14ac:dyDescent="0.25">
      <c r="A3823">
        <v>3821</v>
      </c>
      <c r="B3823">
        <v>63.760784313725402</v>
      </c>
      <c r="C3823">
        <v>161.52388107760001</v>
      </c>
      <c r="D3823">
        <v>20.636195864960399</v>
      </c>
      <c r="E3823">
        <v>3.6056545168712701</v>
      </c>
      <c r="F3823">
        <v>0.367958463668972</v>
      </c>
      <c r="G3823">
        <v>0.95095889432358005</v>
      </c>
      <c r="H3823">
        <v>21.287253141831201</v>
      </c>
      <c r="I3823">
        <v>2.8041237113402002</v>
      </c>
    </row>
    <row r="3824" spans="1:9" x14ac:dyDescent="0.25">
      <c r="A3824">
        <v>3822</v>
      </c>
      <c r="B3824">
        <v>36.817099355846103</v>
      </c>
      <c r="C3824">
        <v>178.11082070046999</v>
      </c>
      <c r="D3824">
        <v>8.6145882435766392</v>
      </c>
      <c r="E3824">
        <v>6.3295884697142899</v>
      </c>
      <c r="F3824">
        <v>0.245047484437071</v>
      </c>
      <c r="G3824">
        <v>0.95618525746406702</v>
      </c>
      <c r="H3824">
        <v>10.740229885057399</v>
      </c>
      <c r="I3824">
        <v>2.97557068482178</v>
      </c>
    </row>
    <row r="3825" spans="1:9" x14ac:dyDescent="0.25">
      <c r="A3825">
        <v>3823</v>
      </c>
      <c r="B3825">
        <v>47.983220135836902</v>
      </c>
      <c r="C3825">
        <v>140.34272517321</v>
      </c>
      <c r="D3825">
        <v>8.6549078090562102</v>
      </c>
      <c r="E3825">
        <v>2.6273299719074399</v>
      </c>
      <c r="F3825">
        <v>0.33934257209348101</v>
      </c>
      <c r="G3825">
        <v>0.96796364607812901</v>
      </c>
      <c r="H3825">
        <v>5.88440651667959</v>
      </c>
      <c r="I3825">
        <v>2.5241486068111398</v>
      </c>
    </row>
    <row r="3826" spans="1:9" x14ac:dyDescent="0.25">
      <c r="A3826">
        <v>3824</v>
      </c>
      <c r="B3826">
        <v>67.774992357077295</v>
      </c>
      <c r="C3826">
        <v>168.03400655964001</v>
      </c>
      <c r="D3826">
        <v>15.9258484497957</v>
      </c>
      <c r="E3826">
        <v>4.9985376889395496</v>
      </c>
      <c r="F3826">
        <v>0.39972475323989698</v>
      </c>
      <c r="G3826">
        <v>0.928878078578807</v>
      </c>
      <c r="H3826">
        <v>17.5229716520039</v>
      </c>
      <c r="I3826">
        <v>3.6582515194015799</v>
      </c>
    </row>
    <row r="3827" spans="1:9" x14ac:dyDescent="0.25">
      <c r="A3827">
        <v>3825</v>
      </c>
      <c r="B3827">
        <v>59.160741415982898</v>
      </c>
      <c r="C3827">
        <v>187.925325472856</v>
      </c>
      <c r="D3827">
        <v>13.965229728967699</v>
      </c>
      <c r="E3827">
        <v>12.8217116867512</v>
      </c>
      <c r="F3827">
        <v>0.37680012118244899</v>
      </c>
      <c r="G3827">
        <v>0.89258313615240703</v>
      </c>
      <c r="H3827">
        <v>10.062951496387999</v>
      </c>
      <c r="I3827">
        <v>7.2420550847457603</v>
      </c>
    </row>
    <row r="3828" spans="1:9" x14ac:dyDescent="0.25">
      <c r="A3828">
        <v>3826</v>
      </c>
      <c r="B3828">
        <v>53.996256434253603</v>
      </c>
      <c r="C3828">
        <v>179.17946994090701</v>
      </c>
      <c r="D3828">
        <v>14.449433718746601</v>
      </c>
      <c r="E3828">
        <v>3.87073851167042</v>
      </c>
      <c r="F3828">
        <v>0.31601644357678199</v>
      </c>
      <c r="G3828">
        <v>0.95383462617039105</v>
      </c>
      <c r="H3828">
        <v>9.9684838160136202</v>
      </c>
      <c r="I3828">
        <v>2.5393158596179402</v>
      </c>
    </row>
    <row r="3829" spans="1:9" x14ac:dyDescent="0.25">
      <c r="A3829">
        <v>3827</v>
      </c>
      <c r="B3829">
        <v>50.309135116359798</v>
      </c>
      <c r="C3829">
        <v>169.296115318837</v>
      </c>
      <c r="D3829">
        <v>12.6988096761953</v>
      </c>
      <c r="E3829">
        <v>14.0284440049665</v>
      </c>
      <c r="F3829">
        <v>0.33032921604559801</v>
      </c>
      <c r="G3829">
        <v>0.90176996590468905</v>
      </c>
      <c r="H3829">
        <v>10.595545134818201</v>
      </c>
      <c r="I3829">
        <v>5.9592760180995397</v>
      </c>
    </row>
    <row r="3830" spans="1:9" x14ac:dyDescent="0.25">
      <c r="A3830">
        <v>3828</v>
      </c>
      <c r="B3830">
        <v>55.538461538461497</v>
      </c>
      <c r="C3830">
        <v>163.715011798874</v>
      </c>
      <c r="D3830">
        <v>11.368955740539899</v>
      </c>
      <c r="E3830">
        <v>5.7617514462606403</v>
      </c>
      <c r="F3830">
        <v>0.39086171272958897</v>
      </c>
      <c r="G3830">
        <v>0.92978607307490702</v>
      </c>
      <c r="H3830">
        <v>5.7666248431618499</v>
      </c>
      <c r="I3830">
        <v>2.7260579064587902</v>
      </c>
    </row>
    <row r="3831" spans="1:9" x14ac:dyDescent="0.25">
      <c r="A3831">
        <v>3829</v>
      </c>
      <c r="B3831">
        <v>71.618874332848094</v>
      </c>
      <c r="C3831">
        <v>164.04631481766401</v>
      </c>
      <c r="D3831">
        <v>16.0527261661253</v>
      </c>
      <c r="E3831">
        <v>9.1058052060491992</v>
      </c>
      <c r="F3831">
        <v>0.40502341063261499</v>
      </c>
      <c r="G3831">
        <v>0.91833961134448205</v>
      </c>
      <c r="H3831">
        <v>8.8835616438356109</v>
      </c>
      <c r="I3831">
        <v>5.1918767507002803</v>
      </c>
    </row>
    <row r="3832" spans="1:9" x14ac:dyDescent="0.25">
      <c r="A3832">
        <v>3830</v>
      </c>
      <c r="B3832">
        <v>95.524084778420004</v>
      </c>
      <c r="C3832">
        <v>156.237431772479</v>
      </c>
      <c r="D3832">
        <v>16.981796268627999</v>
      </c>
      <c r="E3832">
        <v>4.6833444468976104</v>
      </c>
      <c r="F3832">
        <v>0.54822834991859404</v>
      </c>
      <c r="G3832">
        <v>0.94906988384055802</v>
      </c>
      <c r="H3832">
        <v>7.7577464788732398</v>
      </c>
      <c r="I3832">
        <v>2.87666786873422</v>
      </c>
    </row>
    <row r="3833" spans="1:9" x14ac:dyDescent="0.25">
      <c r="A3833">
        <v>3831</v>
      </c>
      <c r="B3833">
        <v>78.843270868824504</v>
      </c>
      <c r="C3833">
        <v>155.34753146176101</v>
      </c>
      <c r="D3833">
        <v>16.526478723908699</v>
      </c>
      <c r="E3833">
        <v>17.859141126780901</v>
      </c>
      <c r="F3833">
        <v>0.50627850643960404</v>
      </c>
      <c r="G3833">
        <v>0.85761591976143803</v>
      </c>
      <c r="H3833">
        <v>11.5</v>
      </c>
      <c r="I3833">
        <v>4.6343825665859502</v>
      </c>
    </row>
    <row r="3834" spans="1:9" x14ac:dyDescent="0.25">
      <c r="A3834">
        <v>3832</v>
      </c>
      <c r="B3834">
        <v>93.972633979475404</v>
      </c>
      <c r="C3834">
        <v>204.473375535282</v>
      </c>
      <c r="D3834">
        <v>19.557758117029699</v>
      </c>
      <c r="E3834">
        <v>3.9961567531404798</v>
      </c>
      <c r="F3834">
        <v>0.51350327496883497</v>
      </c>
      <c r="G3834">
        <v>0.97333967746573502</v>
      </c>
      <c r="H3834">
        <v>8.0229182582123695</v>
      </c>
      <c r="I3834">
        <v>2.66900420757363</v>
      </c>
    </row>
    <row r="3835" spans="1:9" x14ac:dyDescent="0.25">
      <c r="A3835">
        <v>3833</v>
      </c>
      <c r="B3835">
        <v>73.753061224489798</v>
      </c>
      <c r="C3835">
        <v>157.13752913752899</v>
      </c>
      <c r="D3835">
        <v>10.846980244511499</v>
      </c>
      <c r="E3835">
        <v>25.393402855469201</v>
      </c>
      <c r="F3835">
        <v>0.52431749253885596</v>
      </c>
      <c r="G3835">
        <v>0.83635851623116297</v>
      </c>
      <c r="H3835">
        <v>10.757692307692301</v>
      </c>
      <c r="I3835">
        <v>7.6396396396396398</v>
      </c>
    </row>
    <row r="3836" spans="1:9" x14ac:dyDescent="0.25">
      <c r="A3836">
        <v>3834</v>
      </c>
      <c r="B3836">
        <v>98.365811222270494</v>
      </c>
      <c r="C3836">
        <v>175.212080015537</v>
      </c>
      <c r="D3836">
        <v>22.788218310420898</v>
      </c>
      <c r="E3836">
        <v>3.8163412836086898</v>
      </c>
      <c r="F3836">
        <v>0.52687034609995298</v>
      </c>
      <c r="G3836">
        <v>0.95124100331584105</v>
      </c>
      <c r="H3836">
        <v>9.1066666666666602</v>
      </c>
      <c r="I3836">
        <v>3.24413735343383</v>
      </c>
    </row>
    <row r="3837" spans="1:9" x14ac:dyDescent="0.25">
      <c r="A3837">
        <v>3835</v>
      </c>
      <c r="B3837">
        <v>97.877149877149805</v>
      </c>
      <c r="C3837">
        <v>163.91513552846999</v>
      </c>
      <c r="D3837">
        <v>20.123850198999001</v>
      </c>
      <c r="E3837">
        <v>3.7608108849886199</v>
      </c>
      <c r="F3837">
        <v>0.50687163549663605</v>
      </c>
      <c r="G3837">
        <v>0.95504979394842104</v>
      </c>
      <c r="H3837">
        <v>15.988571428571399</v>
      </c>
      <c r="I3837">
        <v>2.7642919964819699</v>
      </c>
    </row>
    <row r="3838" spans="1:9" x14ac:dyDescent="0.25">
      <c r="A3838">
        <v>3836</v>
      </c>
      <c r="B3838">
        <v>70.274531835205906</v>
      </c>
      <c r="C3838">
        <v>191.95244257521799</v>
      </c>
      <c r="D3838">
        <v>12.5276588103169</v>
      </c>
      <c r="E3838">
        <v>6.1582970693808701</v>
      </c>
      <c r="F3838">
        <v>0.41578194555534798</v>
      </c>
      <c r="G3838">
        <v>0.94845125659510798</v>
      </c>
      <c r="H3838">
        <v>10.556265984654701</v>
      </c>
      <c r="I3838">
        <v>3.0161290322580601</v>
      </c>
    </row>
    <row r="3839" spans="1:9" x14ac:dyDescent="0.25">
      <c r="A3839">
        <v>3837</v>
      </c>
      <c r="B3839">
        <v>61.128704487722203</v>
      </c>
      <c r="C3839">
        <v>198.15390879478801</v>
      </c>
      <c r="D3839">
        <v>19.2606298713415</v>
      </c>
      <c r="E3839">
        <v>3.65763868760946</v>
      </c>
      <c r="F3839">
        <v>0.33327612938374601</v>
      </c>
      <c r="G3839">
        <v>0.94435592291221304</v>
      </c>
      <c r="H3839">
        <v>15.558490566037699</v>
      </c>
      <c r="I3839">
        <v>2.3638863428047601</v>
      </c>
    </row>
    <row r="3840" spans="1:9" x14ac:dyDescent="0.25">
      <c r="A3840">
        <v>3838</v>
      </c>
      <c r="B3840">
        <v>115.941319698076</v>
      </c>
      <c r="C3840">
        <v>148.65644047135299</v>
      </c>
      <c r="D3840">
        <v>20.314251733293599</v>
      </c>
      <c r="E3840">
        <v>7.1026610330150302</v>
      </c>
      <c r="F3840">
        <v>0.67177802033796996</v>
      </c>
      <c r="G3840">
        <v>0.88616974297982698</v>
      </c>
      <c r="H3840">
        <v>8.9113837764144499</v>
      </c>
      <c r="I3840">
        <v>4.6087628865979298</v>
      </c>
    </row>
    <row r="3841" spans="1:9" x14ac:dyDescent="0.25">
      <c r="A3841">
        <v>3839</v>
      </c>
      <c r="B3841">
        <v>52.078291814946603</v>
      </c>
      <c r="C3841">
        <v>171.95256312165199</v>
      </c>
      <c r="D3841">
        <v>15.7385079330141</v>
      </c>
      <c r="E3841">
        <v>8.0501041405982896</v>
      </c>
      <c r="F3841">
        <v>0.31138412138119598</v>
      </c>
      <c r="G3841">
        <v>0.89234360020379999</v>
      </c>
      <c r="H3841">
        <v>12.1923834537097</v>
      </c>
      <c r="I3841">
        <v>4.28494623655914</v>
      </c>
    </row>
    <row r="3842" spans="1:9" x14ac:dyDescent="0.25">
      <c r="A3842">
        <v>3840</v>
      </c>
      <c r="B3842">
        <v>78.065816326530594</v>
      </c>
      <c r="C3842">
        <v>166.63372717508</v>
      </c>
      <c r="D3842">
        <v>8.6871506593651802</v>
      </c>
      <c r="E3842">
        <v>17.450623943329202</v>
      </c>
      <c r="F3842">
        <v>0.592186302210297</v>
      </c>
      <c r="G3842">
        <v>0.85340862527765504</v>
      </c>
      <c r="H3842">
        <v>10.0956651718983</v>
      </c>
      <c r="I3842">
        <v>6.35917312661498</v>
      </c>
    </row>
    <row r="3843" spans="1:9" x14ac:dyDescent="0.25">
      <c r="A3843">
        <v>3841</v>
      </c>
      <c r="B3843">
        <v>42.4648555411815</v>
      </c>
      <c r="C3843">
        <v>198.318960751796</v>
      </c>
      <c r="D3843">
        <v>10.4702063129485</v>
      </c>
      <c r="E3843">
        <v>3.0784497036009699</v>
      </c>
      <c r="F3843">
        <v>0.25351287556546898</v>
      </c>
      <c r="G3843">
        <v>0.96018272832218399</v>
      </c>
      <c r="H3843">
        <v>18.0524781341107</v>
      </c>
      <c r="I3843">
        <v>2.49947916666666</v>
      </c>
    </row>
    <row r="3844" spans="1:9" x14ac:dyDescent="0.25">
      <c r="A3844">
        <v>3842</v>
      </c>
      <c r="B3844">
        <v>93.220482886707302</v>
      </c>
      <c r="C3844">
        <v>113.271330654691</v>
      </c>
      <c r="D3844">
        <v>10.8740928414134</v>
      </c>
      <c r="E3844">
        <v>5.5552597166646303</v>
      </c>
      <c r="F3844">
        <v>0.52230569617488298</v>
      </c>
      <c r="G3844">
        <v>0.91465256608596801</v>
      </c>
      <c r="H3844">
        <v>7.6474393530997302</v>
      </c>
      <c r="I3844">
        <v>3.6903297931805401</v>
      </c>
    </row>
    <row r="3845" spans="1:9" x14ac:dyDescent="0.25">
      <c r="A3845">
        <v>3843</v>
      </c>
      <c r="B3845">
        <v>87.860971524288104</v>
      </c>
      <c r="C3845">
        <v>204.95310607371499</v>
      </c>
      <c r="D3845">
        <v>12.415140172964501</v>
      </c>
      <c r="E3845">
        <v>6.1498883562709601</v>
      </c>
      <c r="F3845">
        <v>0.53742244296920005</v>
      </c>
      <c r="G3845">
        <v>0.95065668612224696</v>
      </c>
      <c r="H3845">
        <v>8.3023543990086708</v>
      </c>
      <c r="I3845">
        <v>2.6315538608198201</v>
      </c>
    </row>
    <row r="3846" spans="1:9" x14ac:dyDescent="0.25">
      <c r="A3846">
        <v>3844</v>
      </c>
      <c r="B3846">
        <v>64.500219973603095</v>
      </c>
      <c r="C3846">
        <v>170.266982274578</v>
      </c>
      <c r="D3846">
        <v>14.435472420669999</v>
      </c>
      <c r="E3846">
        <v>3.7826208678909801</v>
      </c>
      <c r="F3846">
        <v>0.41034639776449899</v>
      </c>
      <c r="G3846">
        <v>0.94864467640178696</v>
      </c>
      <c r="H3846">
        <v>13.6518518518518</v>
      </c>
      <c r="I3846">
        <v>3.0614896073903002</v>
      </c>
    </row>
    <row r="3847" spans="1:9" x14ac:dyDescent="0.25">
      <c r="A3847">
        <v>3845</v>
      </c>
      <c r="B3847">
        <v>52.284632034631997</v>
      </c>
      <c r="C3847">
        <v>198.74370977179601</v>
      </c>
      <c r="D3847">
        <v>11.4990655452686</v>
      </c>
      <c r="E3847">
        <v>4.0157490485993197</v>
      </c>
      <c r="F3847">
        <v>0.31760023021723599</v>
      </c>
      <c r="G3847">
        <v>0.96364659985553303</v>
      </c>
      <c r="H3847">
        <v>12.248821866163899</v>
      </c>
      <c r="I3847">
        <v>3.0489964580873599</v>
      </c>
    </row>
    <row r="3848" spans="1:9" x14ac:dyDescent="0.25">
      <c r="A3848">
        <v>3846</v>
      </c>
      <c r="B3848">
        <v>113.495863495346</v>
      </c>
      <c r="C3848">
        <v>163.84377719756301</v>
      </c>
      <c r="D3848">
        <v>16.698207318960598</v>
      </c>
      <c r="E3848">
        <v>18.672488943579399</v>
      </c>
      <c r="F3848">
        <v>0.61670169690493903</v>
      </c>
      <c r="G3848">
        <v>0.84725913667411301</v>
      </c>
      <c r="H3848">
        <v>9.0489614243323402</v>
      </c>
      <c r="I3848">
        <v>8.2715809893307402</v>
      </c>
    </row>
    <row r="3849" spans="1:9" x14ac:dyDescent="0.25">
      <c r="A3849">
        <v>3847</v>
      </c>
      <c r="B3849">
        <v>60.615671641791003</v>
      </c>
      <c r="C3849">
        <v>95.900273224043701</v>
      </c>
      <c r="D3849">
        <v>14.2190600097583</v>
      </c>
      <c r="E3849">
        <v>8.3825367044303896</v>
      </c>
      <c r="F3849">
        <v>0.40119203526031999</v>
      </c>
      <c r="G3849">
        <v>0.85769385610740201</v>
      </c>
      <c r="H3849">
        <v>11.205714285714199</v>
      </c>
      <c r="I3849">
        <v>5.2609164420485097</v>
      </c>
    </row>
    <row r="3850" spans="1:9" x14ac:dyDescent="0.25">
      <c r="A3850">
        <v>3848</v>
      </c>
      <c r="B3850">
        <v>79.020422535211196</v>
      </c>
      <c r="C3850">
        <v>167.629149988226</v>
      </c>
      <c r="D3850">
        <v>14.588399977583901</v>
      </c>
      <c r="E3850">
        <v>11.350930950489101</v>
      </c>
      <c r="F3850">
        <v>0.47611692450507398</v>
      </c>
      <c r="G3850">
        <v>0.89463081116839704</v>
      </c>
      <c r="H3850">
        <v>8.7411764705882309</v>
      </c>
      <c r="I3850">
        <v>4.5229155162893404</v>
      </c>
    </row>
    <row r="3851" spans="1:9" x14ac:dyDescent="0.25">
      <c r="A3851">
        <v>3849</v>
      </c>
      <c r="B3851">
        <v>81.104670658682593</v>
      </c>
      <c r="C3851">
        <v>150.46383257030701</v>
      </c>
      <c r="D3851">
        <v>16.270713257920601</v>
      </c>
      <c r="E3851">
        <v>6.1425538593009703</v>
      </c>
      <c r="F3851">
        <v>0.452755312185458</v>
      </c>
      <c r="G3851">
        <v>0.89566067751891298</v>
      </c>
      <c r="H3851">
        <v>12.9208463949843</v>
      </c>
      <c r="I3851">
        <v>3.9378998870906998</v>
      </c>
    </row>
    <row r="3852" spans="1:9" x14ac:dyDescent="0.25">
      <c r="A3852">
        <v>3850</v>
      </c>
      <c r="B3852">
        <v>65.061691909863299</v>
      </c>
      <c r="C3852">
        <v>142.02276931834299</v>
      </c>
      <c r="D3852">
        <v>12.617891751841601</v>
      </c>
      <c r="E3852">
        <v>6.5719556848770804</v>
      </c>
      <c r="F3852">
        <v>0.37124330777330899</v>
      </c>
      <c r="G3852">
        <v>0.93723158344786806</v>
      </c>
      <c r="H3852">
        <v>10.0587818696883</v>
      </c>
      <c r="I3852">
        <v>2.9111111111111101</v>
      </c>
    </row>
    <row r="3853" spans="1:9" x14ac:dyDescent="0.25">
      <c r="A3853">
        <v>3851</v>
      </c>
      <c r="B3853">
        <v>57.172952769283</v>
      </c>
      <c r="C3853">
        <v>167.06518478112599</v>
      </c>
      <c r="D3853">
        <v>17.135515187693699</v>
      </c>
      <c r="E3853">
        <v>3.7648173858514902</v>
      </c>
      <c r="F3853">
        <v>0.35936427391154502</v>
      </c>
      <c r="G3853">
        <v>0.93806557692122505</v>
      </c>
      <c r="H3853">
        <v>11.4479054779806</v>
      </c>
      <c r="I3853">
        <v>3.15395840933965</v>
      </c>
    </row>
    <row r="3854" spans="1:9" x14ac:dyDescent="0.25">
      <c r="A3854">
        <v>3852</v>
      </c>
      <c r="B3854">
        <v>120.753941908713</v>
      </c>
      <c r="C3854">
        <v>170.94647365763299</v>
      </c>
      <c r="D3854">
        <v>16.3167440353042</v>
      </c>
      <c r="E3854">
        <v>4.9277387062047104</v>
      </c>
      <c r="F3854">
        <v>0.64061076482153401</v>
      </c>
      <c r="G3854">
        <v>0.92792174823741902</v>
      </c>
      <c r="H3854">
        <v>9.8886337543053902</v>
      </c>
      <c r="I3854">
        <v>3.7406647517439402</v>
      </c>
    </row>
    <row r="3855" spans="1:9" x14ac:dyDescent="0.25">
      <c r="A3855">
        <v>3853</v>
      </c>
      <c r="B3855">
        <v>94.998039215686205</v>
      </c>
      <c r="C3855">
        <v>166.77515286270099</v>
      </c>
      <c r="D3855">
        <v>22.484635191275299</v>
      </c>
      <c r="E3855">
        <v>10.032840719519999</v>
      </c>
      <c r="F3855">
        <v>0.610888341328097</v>
      </c>
      <c r="G3855">
        <v>0.91540808893217995</v>
      </c>
      <c r="H3855">
        <v>13.900709219858101</v>
      </c>
      <c r="I3855">
        <v>5.2823025107164696</v>
      </c>
    </row>
    <row r="3856" spans="1:9" x14ac:dyDescent="0.25">
      <c r="A3856">
        <v>3854</v>
      </c>
      <c r="B3856">
        <v>55.120570537107199</v>
      </c>
      <c r="C3856">
        <v>183.40011318619099</v>
      </c>
      <c r="D3856">
        <v>12.655220981208601</v>
      </c>
      <c r="E3856">
        <v>4.58961698052636</v>
      </c>
      <c r="F3856">
        <v>0.35253508916577198</v>
      </c>
      <c r="G3856">
        <v>0.93694257467902398</v>
      </c>
      <c r="H3856">
        <v>11.7671125098347</v>
      </c>
      <c r="I3856">
        <v>2.9573198715006801</v>
      </c>
    </row>
    <row r="3857" spans="1:9" x14ac:dyDescent="0.25">
      <c r="A3857">
        <v>3855</v>
      </c>
      <c r="B3857">
        <v>101.740169622205</v>
      </c>
      <c r="C3857">
        <v>159.45016937065401</v>
      </c>
      <c r="D3857">
        <v>20.145986802403598</v>
      </c>
      <c r="E3857">
        <v>6.4851452285943196</v>
      </c>
      <c r="F3857">
        <v>0.54873988277402397</v>
      </c>
      <c r="G3857">
        <v>0.90983188202354703</v>
      </c>
      <c r="H3857">
        <v>13.3425531914893</v>
      </c>
      <c r="I3857">
        <v>2.8102808691043899</v>
      </c>
    </row>
    <row r="3858" spans="1:9" x14ac:dyDescent="0.25">
      <c r="A3858">
        <v>3856</v>
      </c>
      <c r="B3858">
        <v>69.373347324239205</v>
      </c>
      <c r="C3858">
        <v>157.34666666666601</v>
      </c>
      <c r="D3858">
        <v>11.2139436429527</v>
      </c>
      <c r="E3858">
        <v>8.7134872042861904</v>
      </c>
      <c r="F3858">
        <v>0.37049423746368199</v>
      </c>
      <c r="G3858">
        <v>0.84413628825725995</v>
      </c>
      <c r="H3858">
        <v>6.1979082864038597</v>
      </c>
      <c r="I3858">
        <v>4.64925373134328</v>
      </c>
    </row>
    <row r="3859" spans="1:9" x14ac:dyDescent="0.25">
      <c r="A3859">
        <v>3857</v>
      </c>
      <c r="B3859">
        <v>67.325966850828706</v>
      </c>
      <c r="C3859">
        <v>190.17464052287499</v>
      </c>
      <c r="D3859">
        <v>16.266441006815999</v>
      </c>
      <c r="E3859">
        <v>13.1128968111273</v>
      </c>
      <c r="F3859">
        <v>0.40270820204506302</v>
      </c>
      <c r="G3859">
        <v>0.91736419184387397</v>
      </c>
      <c r="H3859">
        <v>10.5228276877761</v>
      </c>
      <c r="I3859">
        <v>3.9552957359009602</v>
      </c>
    </row>
    <row r="3860" spans="1:9" x14ac:dyDescent="0.25">
      <c r="A3860">
        <v>3858</v>
      </c>
      <c r="B3860">
        <v>96.030146019783302</v>
      </c>
      <c r="C3860">
        <v>152.384366925064</v>
      </c>
      <c r="D3860">
        <v>18.2605065692902</v>
      </c>
      <c r="E3860">
        <v>13.896263455904499</v>
      </c>
      <c r="F3860">
        <v>0.49099533429991798</v>
      </c>
      <c r="G3860">
        <v>0.86680385645245694</v>
      </c>
      <c r="H3860">
        <v>11.751488095238001</v>
      </c>
      <c r="I3860">
        <v>4.0364891518737602</v>
      </c>
    </row>
    <row r="3861" spans="1:9" x14ac:dyDescent="0.25">
      <c r="A3861">
        <v>3859</v>
      </c>
      <c r="B3861">
        <v>85.039249146757598</v>
      </c>
      <c r="C3861">
        <v>118.097271800101</v>
      </c>
      <c r="D3861">
        <v>11.616808998746199</v>
      </c>
      <c r="E3861">
        <v>4.3838890409045499</v>
      </c>
      <c r="F3861">
        <v>0.44737572034213302</v>
      </c>
      <c r="G3861">
        <v>0.913164661562331</v>
      </c>
      <c r="H3861">
        <v>7.1493506493506498</v>
      </c>
      <c r="I3861">
        <v>3.4136295556665002</v>
      </c>
    </row>
    <row r="3862" spans="1:9" x14ac:dyDescent="0.25">
      <c r="A3862">
        <v>3860</v>
      </c>
      <c r="B3862">
        <v>91.215942891136194</v>
      </c>
      <c r="C3862">
        <v>158.397176345231</v>
      </c>
      <c r="D3862">
        <v>10.5606830560086</v>
      </c>
      <c r="E3862">
        <v>9.9603209866968605</v>
      </c>
      <c r="F3862">
        <v>0.46578533063854</v>
      </c>
      <c r="G3862">
        <v>0.88015303270279199</v>
      </c>
      <c r="H3862">
        <v>9.7954779033915695</v>
      </c>
      <c r="I3862">
        <v>6.6624309392265104</v>
      </c>
    </row>
    <row r="3863" spans="1:9" x14ac:dyDescent="0.25">
      <c r="A3863">
        <v>3861</v>
      </c>
      <c r="B3863">
        <v>56.981394354148797</v>
      </c>
      <c r="C3863">
        <v>156.067150181318</v>
      </c>
      <c r="D3863">
        <v>10.684040099828801</v>
      </c>
      <c r="E3863">
        <v>6.7214811916799801</v>
      </c>
      <c r="F3863">
        <v>0.32134764786293701</v>
      </c>
      <c r="G3863">
        <v>0.91625889704783703</v>
      </c>
      <c r="H3863">
        <v>12.8530377668308</v>
      </c>
      <c r="I3863">
        <v>4.8578991362496504</v>
      </c>
    </row>
    <row r="3864" spans="1:9" x14ac:dyDescent="0.25">
      <c r="A3864">
        <v>3862</v>
      </c>
      <c r="B3864">
        <v>64.081960104076302</v>
      </c>
      <c r="C3864">
        <v>160.69727488151599</v>
      </c>
      <c r="D3864">
        <v>16.203384128511502</v>
      </c>
      <c r="E3864">
        <v>9.2699011226298502</v>
      </c>
      <c r="F3864">
        <v>0.47389306895695299</v>
      </c>
      <c r="G3864">
        <v>0.88015063967769802</v>
      </c>
      <c r="H3864">
        <v>9.2070707070707005</v>
      </c>
      <c r="I3864">
        <v>7.1859664227292201</v>
      </c>
    </row>
    <row r="3865" spans="1:9" x14ac:dyDescent="0.25">
      <c r="A3865">
        <v>3863</v>
      </c>
      <c r="B3865">
        <v>68.007965913301206</v>
      </c>
      <c r="C3865">
        <v>165.90028763183099</v>
      </c>
      <c r="D3865">
        <v>12.424717037188</v>
      </c>
      <c r="E3865">
        <v>14.4349179125681</v>
      </c>
      <c r="F3865">
        <v>0.40746292893716302</v>
      </c>
      <c r="G3865">
        <v>0.86998984258078604</v>
      </c>
      <c r="H3865">
        <v>6.9022127052105597</v>
      </c>
      <c r="I3865">
        <v>6.9393393393393303</v>
      </c>
    </row>
    <row r="3866" spans="1:9" x14ac:dyDescent="0.25">
      <c r="A3866">
        <v>3864</v>
      </c>
      <c r="B3866">
        <v>72.874871001031906</v>
      </c>
      <c r="C3866">
        <v>208.86128482092101</v>
      </c>
      <c r="D3866">
        <v>14.2872845424301</v>
      </c>
      <c r="E3866">
        <v>6.5044766801405798</v>
      </c>
      <c r="F3866">
        <v>0.462972982066576</v>
      </c>
      <c r="G3866">
        <v>0.94845635845314602</v>
      </c>
      <c r="H3866">
        <v>6.2343604108309902</v>
      </c>
      <c r="I3866">
        <v>3.5514655760054499</v>
      </c>
    </row>
    <row r="3867" spans="1:9" x14ac:dyDescent="0.25">
      <c r="A3867">
        <v>3865</v>
      </c>
      <c r="B3867">
        <v>94.579365079365004</v>
      </c>
      <c r="C3867">
        <v>169.769591426657</v>
      </c>
      <c r="D3867">
        <v>12.9805230264078</v>
      </c>
      <c r="E3867">
        <v>13.5204625117261</v>
      </c>
      <c r="F3867">
        <v>0.49142568816611698</v>
      </c>
      <c r="G3867">
        <v>0.90045148644794804</v>
      </c>
      <c r="H3867">
        <v>5.1247415575465096</v>
      </c>
      <c r="I3867">
        <v>6.0022075055187596</v>
      </c>
    </row>
    <row r="3868" spans="1:9" x14ac:dyDescent="0.25">
      <c r="A3868">
        <v>3866</v>
      </c>
      <c r="B3868">
        <v>59.460954446854601</v>
      </c>
      <c r="C3868">
        <v>106.70738844184299</v>
      </c>
      <c r="D3868">
        <v>15.9236278676889</v>
      </c>
      <c r="E3868">
        <v>5.4525253960338897</v>
      </c>
      <c r="F3868">
        <v>0.34105911042086801</v>
      </c>
      <c r="G3868">
        <v>0.89207275150257204</v>
      </c>
      <c r="H3868">
        <v>20.144654088050299</v>
      </c>
      <c r="I3868">
        <v>4.0883261272390303</v>
      </c>
    </row>
    <row r="3869" spans="1:9" x14ac:dyDescent="0.25">
      <c r="A3869">
        <v>3867</v>
      </c>
      <c r="B3869">
        <v>41.561200923787503</v>
      </c>
      <c r="C3869">
        <v>208.86128482092101</v>
      </c>
      <c r="D3869">
        <v>11.1525355370069</v>
      </c>
      <c r="E3869">
        <v>6.5044766801405798</v>
      </c>
      <c r="F3869">
        <v>0.26775347038797798</v>
      </c>
      <c r="G3869">
        <v>0.94845635845314602</v>
      </c>
      <c r="H3869">
        <v>14.84520123839</v>
      </c>
      <c r="I3869">
        <v>3.5514655760054499</v>
      </c>
    </row>
    <row r="3870" spans="1:9" x14ac:dyDescent="0.25">
      <c r="A3870">
        <v>3868</v>
      </c>
      <c r="B3870">
        <v>75.343204488777999</v>
      </c>
      <c r="C3870">
        <v>205.77560560985901</v>
      </c>
      <c r="D3870">
        <v>13.6393831156742</v>
      </c>
      <c r="E3870">
        <v>4.3703653619025502</v>
      </c>
      <c r="F3870">
        <v>0.40283431100679901</v>
      </c>
      <c r="G3870">
        <v>0.95307149210355302</v>
      </c>
      <c r="H3870">
        <v>10.981934112646099</v>
      </c>
      <c r="I3870">
        <v>2.5204872646733101</v>
      </c>
    </row>
    <row r="3871" spans="1:9" x14ac:dyDescent="0.25">
      <c r="A3871">
        <v>3869</v>
      </c>
      <c r="B3871">
        <v>81.685225618631705</v>
      </c>
      <c r="C3871">
        <v>164.72204603580499</v>
      </c>
      <c r="D3871">
        <v>14.199231176269</v>
      </c>
      <c r="E3871">
        <v>10.8560909586854</v>
      </c>
      <c r="F3871">
        <v>0.44472776908480099</v>
      </c>
      <c r="G3871">
        <v>0.89889316511760398</v>
      </c>
      <c r="H3871">
        <v>11.0198366394399</v>
      </c>
      <c r="I3871">
        <v>4.7869840313347396</v>
      </c>
    </row>
    <row r="3872" spans="1:9" x14ac:dyDescent="0.25">
      <c r="A3872">
        <v>3870</v>
      </c>
      <c r="B3872">
        <v>104.284386108832</v>
      </c>
      <c r="C3872">
        <v>158.30420624151901</v>
      </c>
      <c r="D3872">
        <v>13.6956471755731</v>
      </c>
      <c r="E3872">
        <v>10.504634692099099</v>
      </c>
      <c r="F3872">
        <v>0.62576837251248196</v>
      </c>
      <c r="G3872">
        <v>0.898627550676529</v>
      </c>
      <c r="H3872">
        <v>6.2038745387453798</v>
      </c>
      <c r="I3872">
        <v>5.1962382445140998</v>
      </c>
    </row>
    <row r="3873" spans="1:9" x14ac:dyDescent="0.25">
      <c r="A3873">
        <v>3871</v>
      </c>
      <c r="B3873">
        <v>112.835203094777</v>
      </c>
      <c r="C3873">
        <v>185.93756547244899</v>
      </c>
      <c r="D3873">
        <v>15.258669686030199</v>
      </c>
      <c r="E3873">
        <v>11.242069109050499</v>
      </c>
      <c r="F3873">
        <v>0.57776278647572599</v>
      </c>
      <c r="G3873">
        <v>0.94704342878844505</v>
      </c>
      <c r="H3873">
        <v>7.7295188556566901</v>
      </c>
      <c r="I3873">
        <v>3.24586666666666</v>
      </c>
    </row>
    <row r="3874" spans="1:9" x14ac:dyDescent="0.25">
      <c r="A3874">
        <v>3872</v>
      </c>
      <c r="B3874">
        <v>59.755853886980901</v>
      </c>
      <c r="C3874">
        <v>136.45249406175699</v>
      </c>
      <c r="D3874">
        <v>13.626262013688599</v>
      </c>
      <c r="E3874">
        <v>4.2366669105851802</v>
      </c>
      <c r="F3874">
        <v>0.35346259992690499</v>
      </c>
      <c r="G3874">
        <v>0.94796236313746896</v>
      </c>
      <c r="H3874">
        <v>9.8000000000000007</v>
      </c>
      <c r="I3874">
        <v>3.24022231370934</v>
      </c>
    </row>
    <row r="3875" spans="1:9" x14ac:dyDescent="0.25">
      <c r="A3875">
        <v>3873</v>
      </c>
      <c r="B3875">
        <v>54.004065040650403</v>
      </c>
      <c r="C3875">
        <v>153.54165956721701</v>
      </c>
      <c r="D3875">
        <v>12.207442962891299</v>
      </c>
      <c r="E3875">
        <v>6.1327544510795002</v>
      </c>
      <c r="F3875">
        <v>0.350564553675622</v>
      </c>
      <c r="G3875">
        <v>0.90666065452015498</v>
      </c>
      <c r="H3875">
        <v>12.751744765702799</v>
      </c>
      <c r="I3875">
        <v>3.5391344383057</v>
      </c>
    </row>
    <row r="3876" spans="1:9" x14ac:dyDescent="0.25">
      <c r="A3876">
        <v>3874</v>
      </c>
      <c r="B3876">
        <v>58.511316872427898</v>
      </c>
      <c r="C3876">
        <v>169.77945696721301</v>
      </c>
      <c r="D3876">
        <v>10.874157434575601</v>
      </c>
      <c r="E3876">
        <v>7.02808535246327</v>
      </c>
      <c r="F3876">
        <v>0.35591483285203701</v>
      </c>
      <c r="G3876">
        <v>0.93891024103293197</v>
      </c>
      <c r="H3876">
        <v>11.509571558796701</v>
      </c>
      <c r="I3876">
        <v>3.51593821886296</v>
      </c>
    </row>
    <row r="3877" spans="1:9" x14ac:dyDescent="0.25">
      <c r="A3877">
        <v>3875</v>
      </c>
      <c r="B3877">
        <v>84.7235829251224</v>
      </c>
      <c r="C3877">
        <v>165.628668445306</v>
      </c>
      <c r="D3877">
        <v>11.759778185149001</v>
      </c>
      <c r="E3877">
        <v>12.256995125839699</v>
      </c>
      <c r="F3877">
        <v>0.49299136391933801</v>
      </c>
      <c r="G3877">
        <v>0.91267170114469598</v>
      </c>
      <c r="H3877">
        <v>7.23747841105354</v>
      </c>
      <c r="I3877">
        <v>6.4521251751517896</v>
      </c>
    </row>
    <row r="3878" spans="1:9" x14ac:dyDescent="0.25">
      <c r="A3878">
        <v>3876</v>
      </c>
      <c r="B3878">
        <v>61.252889832507599</v>
      </c>
      <c r="C3878">
        <v>175.21561100447801</v>
      </c>
      <c r="D3878">
        <v>15.125213815676601</v>
      </c>
      <c r="E3878">
        <v>5.8872205684369598</v>
      </c>
      <c r="F3878">
        <v>0.36889157806641898</v>
      </c>
      <c r="G3878">
        <v>0.918974374942787</v>
      </c>
      <c r="H3878">
        <v>10.311352253756199</v>
      </c>
      <c r="I3878">
        <v>3.47340548008289</v>
      </c>
    </row>
    <row r="3879" spans="1:9" x14ac:dyDescent="0.25">
      <c r="A3879">
        <v>3877</v>
      </c>
      <c r="B3879">
        <v>83.271907216494796</v>
      </c>
      <c r="C3879">
        <v>164.02253086419699</v>
      </c>
      <c r="D3879">
        <v>15.4168577502594</v>
      </c>
      <c r="E3879">
        <v>5.6602184239720001</v>
      </c>
      <c r="F3879">
        <v>0.49640749678228502</v>
      </c>
      <c r="G3879">
        <v>0.92488891461832701</v>
      </c>
      <c r="H3879">
        <v>7.2303625377643499</v>
      </c>
      <c r="I3879">
        <v>4.0053458068827199</v>
      </c>
    </row>
    <row r="3880" spans="1:9" x14ac:dyDescent="0.25">
      <c r="A3880">
        <v>3878</v>
      </c>
      <c r="B3880">
        <v>27.562788174667698</v>
      </c>
      <c r="C3880">
        <v>161.55506929248699</v>
      </c>
      <c r="D3880">
        <v>8.0728513434903508</v>
      </c>
      <c r="E3880">
        <v>4.6442563081495498</v>
      </c>
      <c r="F3880">
        <v>0.22750123208263301</v>
      </c>
      <c r="G3880">
        <v>0.918387794646217</v>
      </c>
      <c r="H3880">
        <v>10.698501872659101</v>
      </c>
      <c r="I3880">
        <v>3.5317784256559701</v>
      </c>
    </row>
    <row r="3881" spans="1:9" x14ac:dyDescent="0.25">
      <c r="A3881">
        <v>3879</v>
      </c>
      <c r="B3881">
        <v>78.534533073929893</v>
      </c>
      <c r="C3881">
        <v>170.93516374462399</v>
      </c>
      <c r="D3881">
        <v>8.64196924141301</v>
      </c>
      <c r="E3881">
        <v>10.545638134158301</v>
      </c>
      <c r="F3881">
        <v>0.53486680025098199</v>
      </c>
      <c r="G3881">
        <v>0.84478339840611205</v>
      </c>
      <c r="H3881">
        <v>10.1593567251461</v>
      </c>
      <c r="I3881">
        <v>4.8105646630236798</v>
      </c>
    </row>
    <row r="3882" spans="1:9" x14ac:dyDescent="0.25">
      <c r="A3882">
        <v>3880</v>
      </c>
      <c r="B3882">
        <v>43.609883236030001</v>
      </c>
      <c r="C3882">
        <v>115.386632825719</v>
      </c>
      <c r="D3882">
        <v>11.6857223778687</v>
      </c>
      <c r="E3882">
        <v>4.5473918073196398</v>
      </c>
      <c r="F3882">
        <v>0.32563628546391798</v>
      </c>
      <c r="G3882">
        <v>0.92589195912400102</v>
      </c>
      <c r="H3882">
        <v>9.1907790143084203</v>
      </c>
      <c r="I3882">
        <v>3.6232558139534801</v>
      </c>
    </row>
    <row r="3883" spans="1:9" x14ac:dyDescent="0.25">
      <c r="A3883">
        <v>3881</v>
      </c>
      <c r="B3883">
        <v>43.975697569756903</v>
      </c>
      <c r="C3883">
        <v>110.340866987773</v>
      </c>
      <c r="D3883">
        <v>19.209005909774401</v>
      </c>
      <c r="E3883">
        <v>5.0648774382711998</v>
      </c>
      <c r="F3883">
        <v>0.249116445116077</v>
      </c>
      <c r="G3883">
        <v>0.92505924393283401</v>
      </c>
      <c r="H3883">
        <v>20.250341997264002</v>
      </c>
      <c r="I3883">
        <v>4.0930232558139501</v>
      </c>
    </row>
    <row r="3884" spans="1:9" x14ac:dyDescent="0.25">
      <c r="A3884">
        <v>3882</v>
      </c>
      <c r="B3884">
        <v>98.493594436310303</v>
      </c>
      <c r="C3884">
        <v>154.48742820676401</v>
      </c>
      <c r="D3884">
        <v>15.300418753092901</v>
      </c>
      <c r="E3884">
        <v>2.6056125097879601</v>
      </c>
      <c r="F3884">
        <v>0.49518201242801402</v>
      </c>
      <c r="G3884">
        <v>0.97497709560228896</v>
      </c>
      <c r="H3884">
        <v>8.8966230186078494</v>
      </c>
      <c r="I3884">
        <v>2.5343627005752301</v>
      </c>
    </row>
    <row r="3885" spans="1:9" x14ac:dyDescent="0.25">
      <c r="A3885">
        <v>3883</v>
      </c>
      <c r="B3885">
        <v>72.649252778132507</v>
      </c>
      <c r="C3885">
        <v>185.05746061167699</v>
      </c>
      <c r="D3885">
        <v>11.3951362956041</v>
      </c>
      <c r="E3885">
        <v>10.4968964671538</v>
      </c>
      <c r="F3885">
        <v>0.434566827896742</v>
      </c>
      <c r="G3885">
        <v>0.89518442702307799</v>
      </c>
      <c r="H3885">
        <v>5.6781137878011201</v>
      </c>
      <c r="I3885">
        <v>6.0969207470974203</v>
      </c>
    </row>
    <row r="3886" spans="1:9" x14ac:dyDescent="0.25">
      <c r="A3886">
        <v>3884</v>
      </c>
      <c r="B3886">
        <v>80.967270194986</v>
      </c>
      <c r="C3886">
        <v>162.65299393299901</v>
      </c>
      <c r="D3886">
        <v>14.014950773884401</v>
      </c>
      <c r="E3886">
        <v>6.8612701519344403</v>
      </c>
      <c r="F3886">
        <v>0.45807688825043802</v>
      </c>
      <c r="G3886">
        <v>0.94279239326683395</v>
      </c>
      <c r="H3886">
        <v>11.394077448747099</v>
      </c>
      <c r="I3886">
        <v>3.01324041811846</v>
      </c>
    </row>
    <row r="3887" spans="1:9" x14ac:dyDescent="0.25">
      <c r="A3887">
        <v>3885</v>
      </c>
      <c r="B3887">
        <v>80.817820206841603</v>
      </c>
      <c r="C3887">
        <v>186.84423322456999</v>
      </c>
      <c r="D3887">
        <v>11.2134830300802</v>
      </c>
      <c r="E3887">
        <v>6.6062790999687904</v>
      </c>
      <c r="F3887">
        <v>0.45227997127171199</v>
      </c>
      <c r="G3887">
        <v>0.94543858234427602</v>
      </c>
      <c r="H3887">
        <v>7.7965941343424703</v>
      </c>
      <c r="I3887">
        <v>3.4142980189491801</v>
      </c>
    </row>
    <row r="3888" spans="1:9" x14ac:dyDescent="0.25">
      <c r="A3888">
        <v>3886</v>
      </c>
      <c r="B3888">
        <v>68.144615384615307</v>
      </c>
      <c r="C3888">
        <v>118.85980966325</v>
      </c>
      <c r="D3888">
        <v>11.549630218556899</v>
      </c>
      <c r="E3888">
        <v>7.2887854627231903</v>
      </c>
      <c r="F3888">
        <v>0.38935851045423298</v>
      </c>
      <c r="G3888">
        <v>0.923324491958597</v>
      </c>
      <c r="H3888">
        <v>14.5</v>
      </c>
      <c r="I3888">
        <v>4.1584433634468301</v>
      </c>
    </row>
    <row r="3889" spans="1:9" x14ac:dyDescent="0.25">
      <c r="A3889">
        <v>3887</v>
      </c>
      <c r="B3889">
        <v>49.9125221151956</v>
      </c>
      <c r="C3889">
        <v>136.422807961269</v>
      </c>
      <c r="D3889">
        <v>15.5097011584944</v>
      </c>
      <c r="E3889">
        <v>8.6276658513917699</v>
      </c>
      <c r="F3889">
        <v>0.32004188412754703</v>
      </c>
      <c r="G3889">
        <v>0.82500463821002701</v>
      </c>
      <c r="H3889">
        <v>8.1862971516551202</v>
      </c>
      <c r="I3889">
        <v>5.2673777123942598</v>
      </c>
    </row>
    <row r="3890" spans="1:9" x14ac:dyDescent="0.25">
      <c r="A3890">
        <v>3888</v>
      </c>
      <c r="B3890">
        <v>48.9724417036037</v>
      </c>
      <c r="C3890">
        <v>174.98277040886001</v>
      </c>
      <c r="D3890">
        <v>11.4497322711688</v>
      </c>
      <c r="E3890">
        <v>6.1364652089539602</v>
      </c>
      <c r="F3890">
        <v>0.31553843309749902</v>
      </c>
      <c r="G3890">
        <v>0.92997674476200198</v>
      </c>
      <c r="H3890">
        <v>10.5615894039735</v>
      </c>
      <c r="I3890">
        <v>2.9013761467889898</v>
      </c>
    </row>
    <row r="3891" spans="1:9" x14ac:dyDescent="0.25">
      <c r="A3891">
        <v>3889</v>
      </c>
      <c r="B3891">
        <v>84.402974828375207</v>
      </c>
      <c r="C3891">
        <v>165.85720594729801</v>
      </c>
      <c r="D3891">
        <v>13.9241765063227</v>
      </c>
      <c r="E3891">
        <v>5.6299012671159501</v>
      </c>
      <c r="F3891">
        <v>0.45433434056676097</v>
      </c>
      <c r="G3891">
        <v>0.91462447446233597</v>
      </c>
      <c r="H3891">
        <v>7.3498716852010197</v>
      </c>
      <c r="I3891">
        <v>3.1380887059899401</v>
      </c>
    </row>
    <row r="3892" spans="1:9" x14ac:dyDescent="0.25">
      <c r="A3892">
        <v>3890</v>
      </c>
      <c r="B3892">
        <v>87.668429003021103</v>
      </c>
      <c r="C3892">
        <v>90.535182679296298</v>
      </c>
      <c r="D3892">
        <v>17.373049246754402</v>
      </c>
      <c r="E3892">
        <v>4.8646248625786503</v>
      </c>
      <c r="F3892">
        <v>0.50190976868611703</v>
      </c>
      <c r="G3892">
        <v>0.87430909460102701</v>
      </c>
      <c r="H3892">
        <v>13.4051565377532</v>
      </c>
      <c r="I3892">
        <v>3.6066597294484901</v>
      </c>
    </row>
    <row r="3893" spans="1:9" x14ac:dyDescent="0.25">
      <c r="A3893">
        <v>3891</v>
      </c>
      <c r="B3893">
        <v>64.423146473779298</v>
      </c>
      <c r="C3893">
        <v>190.41957641671399</v>
      </c>
      <c r="D3893">
        <v>12.7712510361819</v>
      </c>
      <c r="E3893">
        <v>3.9550964481858601</v>
      </c>
      <c r="F3893">
        <v>0.34253395763240402</v>
      </c>
      <c r="G3893">
        <v>0.95934092562037598</v>
      </c>
      <c r="H3893">
        <v>22.756476683937802</v>
      </c>
      <c r="I3893">
        <v>2.7841074020319301</v>
      </c>
    </row>
    <row r="3894" spans="1:9" x14ac:dyDescent="0.25">
      <c r="A3894">
        <v>3892</v>
      </c>
      <c r="B3894">
        <v>74.319579288025807</v>
      </c>
      <c r="C3894">
        <v>198.057956884411</v>
      </c>
      <c r="D3894">
        <v>15.6360240380808</v>
      </c>
      <c r="E3894">
        <v>4.0312396327411797</v>
      </c>
      <c r="F3894">
        <v>0.497414560251902</v>
      </c>
      <c r="G3894">
        <v>0.93691831420141203</v>
      </c>
      <c r="H3894">
        <v>7.29223181257706</v>
      </c>
      <c r="I3894">
        <v>3.0418395573997201</v>
      </c>
    </row>
    <row r="3895" spans="1:9" x14ac:dyDescent="0.25">
      <c r="A3895">
        <v>3893</v>
      </c>
      <c r="B3895">
        <v>48.562433581296403</v>
      </c>
      <c r="C3895">
        <v>193.49299219264401</v>
      </c>
      <c r="D3895">
        <v>12.4598220190812</v>
      </c>
      <c r="E3895">
        <v>4.3839913228642997</v>
      </c>
      <c r="F3895">
        <v>0.29554015244271697</v>
      </c>
      <c r="G3895">
        <v>0.95971584545083899</v>
      </c>
      <c r="H3895">
        <v>15.122553191489301</v>
      </c>
      <c r="I3895">
        <v>3.0018172377985399</v>
      </c>
    </row>
    <row r="3896" spans="1:9" x14ac:dyDescent="0.25">
      <c r="A3896">
        <v>3894</v>
      </c>
      <c r="B3896">
        <v>48.144086021505302</v>
      </c>
      <c r="C3896">
        <v>183.77666160495201</v>
      </c>
      <c r="D3896">
        <v>17.0757364502008</v>
      </c>
      <c r="E3896">
        <v>6.0557409329118999</v>
      </c>
      <c r="F3896">
        <v>0.27868118993219798</v>
      </c>
      <c r="G3896">
        <v>0.94596811418488602</v>
      </c>
      <c r="H3896">
        <v>18.2916666666666</v>
      </c>
      <c r="I3896">
        <v>4.0681702990369999</v>
      </c>
    </row>
    <row r="3897" spans="1:9" x14ac:dyDescent="0.25">
      <c r="A3897">
        <v>3895</v>
      </c>
      <c r="B3897">
        <v>67.311649016641397</v>
      </c>
      <c r="C3897">
        <v>158.10764577031301</v>
      </c>
      <c r="D3897">
        <v>11.0285217017846</v>
      </c>
      <c r="E3897">
        <v>5.3993431057117096</v>
      </c>
      <c r="F3897">
        <v>0.46926666483278401</v>
      </c>
      <c r="G3897">
        <v>0.93454501602403395</v>
      </c>
      <c r="H3897">
        <v>9.1197007481296701</v>
      </c>
      <c r="I3897">
        <v>3.42722451384796</v>
      </c>
    </row>
    <row r="3898" spans="1:9" x14ac:dyDescent="0.25">
      <c r="A3898">
        <v>3896</v>
      </c>
      <c r="B3898">
        <v>73.0352181569164</v>
      </c>
      <c r="C3898">
        <v>149.99205067693401</v>
      </c>
      <c r="D3898">
        <v>12.4204662925917</v>
      </c>
      <c r="E3898">
        <v>3.63704649707369</v>
      </c>
      <c r="F3898">
        <v>0.41198255010249102</v>
      </c>
      <c r="G3898">
        <v>0.95829427254894795</v>
      </c>
      <c r="H3898">
        <v>10.632454923717001</v>
      </c>
      <c r="I3898">
        <v>2.7288994929913502</v>
      </c>
    </row>
    <row r="3899" spans="1:9" x14ac:dyDescent="0.25">
      <c r="A3899">
        <v>3897</v>
      </c>
      <c r="B3899">
        <v>76.158322903629497</v>
      </c>
      <c r="C3899">
        <v>175.7919921875</v>
      </c>
      <c r="D3899">
        <v>18.3791411994657</v>
      </c>
      <c r="E3899">
        <v>6.9261093380366798</v>
      </c>
      <c r="F3899">
        <v>0.41646531276652099</v>
      </c>
      <c r="G3899">
        <v>0.909909948608015</v>
      </c>
      <c r="H3899">
        <v>14.942716857610399</v>
      </c>
      <c r="I3899">
        <v>4.5638643752902901</v>
      </c>
    </row>
    <row r="3900" spans="1:9" x14ac:dyDescent="0.25">
      <c r="A3900">
        <v>3898</v>
      </c>
      <c r="B3900">
        <v>30.4362007168458</v>
      </c>
      <c r="C3900">
        <v>157.94841045367099</v>
      </c>
      <c r="D3900">
        <v>8.2029836281780497</v>
      </c>
      <c r="E3900">
        <v>4.3931736322971604</v>
      </c>
      <c r="F3900">
        <v>0.30618919530633598</v>
      </c>
      <c r="G3900">
        <v>0.95950468418892898</v>
      </c>
      <c r="H3900">
        <v>8.1635071090047298</v>
      </c>
      <c r="I3900">
        <v>3.1045415595544101</v>
      </c>
    </row>
    <row r="3901" spans="1:9" x14ac:dyDescent="0.25">
      <c r="A3901">
        <v>3899</v>
      </c>
      <c r="B3901">
        <v>73.642040038131498</v>
      </c>
      <c r="C3901">
        <v>189.18889427740001</v>
      </c>
      <c r="D3901">
        <v>17.678467242284501</v>
      </c>
      <c r="E3901">
        <v>4.6492349776367003</v>
      </c>
      <c r="F3901">
        <v>0.39933708825307801</v>
      </c>
      <c r="G3901">
        <v>0.94165185903884496</v>
      </c>
      <c r="H3901">
        <v>15.555694618272801</v>
      </c>
      <c r="I3901">
        <v>2.6865136298421799</v>
      </c>
    </row>
    <row r="3902" spans="1:9" x14ac:dyDescent="0.25">
      <c r="A3902">
        <v>3900</v>
      </c>
      <c r="B3902">
        <v>74.696069031639496</v>
      </c>
      <c r="C3902">
        <v>144.162601626016</v>
      </c>
      <c r="D3902">
        <v>15.5681366297868</v>
      </c>
      <c r="E3902">
        <v>3.8344163634337698</v>
      </c>
      <c r="F3902">
        <v>0.46198993937755201</v>
      </c>
      <c r="G3902">
        <v>0.92297220321502704</v>
      </c>
      <c r="H3902">
        <v>10.6984572230014</v>
      </c>
      <c r="I3902">
        <v>2.7685352622061399</v>
      </c>
    </row>
    <row r="3903" spans="1:9" x14ac:dyDescent="0.25">
      <c r="A3903">
        <v>3901</v>
      </c>
      <c r="B3903">
        <v>65.760240963855395</v>
      </c>
      <c r="C3903">
        <v>192.50463352990701</v>
      </c>
      <c r="D3903">
        <v>20.008801917126402</v>
      </c>
      <c r="E3903">
        <v>14.7436312558306</v>
      </c>
      <c r="F3903">
        <v>0.43437122412296703</v>
      </c>
      <c r="G3903">
        <v>0.894689361716408</v>
      </c>
      <c r="H3903">
        <v>9.3701842546063592</v>
      </c>
      <c r="I3903">
        <v>6.7839662447257298</v>
      </c>
    </row>
    <row r="3904" spans="1:9" x14ac:dyDescent="0.25">
      <c r="A3904">
        <v>3902</v>
      </c>
      <c r="B3904">
        <v>57.730075625363497</v>
      </c>
      <c r="C3904">
        <v>173.39887766554401</v>
      </c>
      <c r="D3904">
        <v>19.476910975164301</v>
      </c>
      <c r="E3904">
        <v>5.6107599527747096</v>
      </c>
      <c r="F3904">
        <v>0.39041542542048402</v>
      </c>
      <c r="G3904">
        <v>0.93035024907656305</v>
      </c>
      <c r="H3904">
        <v>11.006622516556201</v>
      </c>
      <c r="I3904">
        <v>3.7247002398081501</v>
      </c>
    </row>
    <row r="3905" spans="1:9" x14ac:dyDescent="0.25">
      <c r="A3905">
        <v>3903</v>
      </c>
      <c r="B3905">
        <v>61.517807527153302</v>
      </c>
      <c r="C3905">
        <v>184.73148964301399</v>
      </c>
      <c r="D3905">
        <v>11.275718485883999</v>
      </c>
      <c r="E3905">
        <v>6.6063580385654399</v>
      </c>
      <c r="F3905">
        <v>0.34263877912209001</v>
      </c>
      <c r="G3905">
        <v>0.92482880710221405</v>
      </c>
      <c r="H3905">
        <v>11.997330960854001</v>
      </c>
      <c r="I3905">
        <v>2.69475240206947</v>
      </c>
    </row>
    <row r="3906" spans="1:9" x14ac:dyDescent="0.25">
      <c r="A3906">
        <v>3904</v>
      </c>
      <c r="B3906">
        <v>79.393030303030301</v>
      </c>
      <c r="C3906">
        <v>92.830861306271103</v>
      </c>
      <c r="D3906">
        <v>16.344744681274499</v>
      </c>
      <c r="E3906">
        <v>13.6905510895599</v>
      </c>
      <c r="F3906">
        <v>0.42918424580978998</v>
      </c>
      <c r="G3906">
        <v>0.83101838797110195</v>
      </c>
      <c r="H3906">
        <v>10.1369216241737</v>
      </c>
      <c r="I3906">
        <v>6.03089887640449</v>
      </c>
    </row>
    <row r="3907" spans="1:9" x14ac:dyDescent="0.25">
      <c r="A3907">
        <v>3905</v>
      </c>
      <c r="B3907">
        <v>92.437563451776597</v>
      </c>
      <c r="C3907">
        <v>144.085506996026</v>
      </c>
      <c r="D3907">
        <v>10.898628896780099</v>
      </c>
      <c r="E3907">
        <v>6.04232600760111</v>
      </c>
      <c r="F3907">
        <v>0.60131553855221598</v>
      </c>
      <c r="G3907">
        <v>0.94467627334557103</v>
      </c>
      <c r="H3907">
        <v>8.3726993865030597</v>
      </c>
      <c r="I3907">
        <v>3.0739495798319298</v>
      </c>
    </row>
    <row r="3908" spans="1:9" x14ac:dyDescent="0.25">
      <c r="A3908">
        <v>3906</v>
      </c>
      <c r="B3908">
        <v>46.539861895794097</v>
      </c>
      <c r="C3908">
        <v>165.10092264017001</v>
      </c>
      <c r="D3908">
        <v>8.8432344078146503</v>
      </c>
      <c r="E3908">
        <v>5.6871506584742697</v>
      </c>
      <c r="F3908">
        <v>0.33036394942314301</v>
      </c>
      <c r="G3908">
        <v>0.92433674910891706</v>
      </c>
      <c r="H3908">
        <v>9.8961136023916296</v>
      </c>
      <c r="I3908">
        <v>4.3733947974975296</v>
      </c>
    </row>
    <row r="3909" spans="1:9" x14ac:dyDescent="0.25">
      <c r="A3909">
        <v>3907</v>
      </c>
      <c r="B3909">
        <v>95.864876957494403</v>
      </c>
      <c r="C3909">
        <v>160.20283154121799</v>
      </c>
      <c r="D3909">
        <v>14.3076643286704</v>
      </c>
      <c r="E3909">
        <v>7.29645953401225</v>
      </c>
      <c r="F3909">
        <v>0.48356942406586201</v>
      </c>
      <c r="G3909">
        <v>0.91749756862927301</v>
      </c>
      <c r="H3909">
        <v>7.0551314673452001</v>
      </c>
      <c r="I3909">
        <v>4.2865318072930503</v>
      </c>
    </row>
    <row r="3910" spans="1:9" x14ac:dyDescent="0.25">
      <c r="A3910">
        <v>3908</v>
      </c>
      <c r="B3910">
        <v>63.610280932456597</v>
      </c>
      <c r="C3910">
        <v>170.320787207872</v>
      </c>
      <c r="D3910">
        <v>13.9217614983361</v>
      </c>
      <c r="E3910">
        <v>7.9531793093656002</v>
      </c>
      <c r="F3910">
        <v>0.384477280867284</v>
      </c>
      <c r="G3910">
        <v>0.91783926732680499</v>
      </c>
      <c r="H3910">
        <v>8.6326070623591207</v>
      </c>
      <c r="I3910">
        <v>4.1381088825214896</v>
      </c>
    </row>
    <row r="3911" spans="1:9" x14ac:dyDescent="0.25">
      <c r="A3911">
        <v>3909</v>
      </c>
      <c r="B3911">
        <v>47.1877187400572</v>
      </c>
      <c r="C3911">
        <v>199.179270669017</v>
      </c>
      <c r="D3911">
        <v>11.667866873843501</v>
      </c>
      <c r="E3911">
        <v>3.3339346239511101</v>
      </c>
      <c r="F3911">
        <v>0.31231103265036197</v>
      </c>
      <c r="G3911">
        <v>0.962888789492507</v>
      </c>
      <c r="H3911">
        <v>9.8082788671023895</v>
      </c>
      <c r="I3911">
        <v>2.8067110371602801</v>
      </c>
    </row>
    <row r="3912" spans="1:9" x14ac:dyDescent="0.25">
      <c r="A3912">
        <v>3910</v>
      </c>
      <c r="B3912">
        <v>51.616722248689797</v>
      </c>
      <c r="C3912">
        <v>150.57494847292401</v>
      </c>
      <c r="D3912">
        <v>14.074245940180701</v>
      </c>
      <c r="E3912">
        <v>4.0438103581905498</v>
      </c>
      <c r="F3912">
        <v>0.404673164861306</v>
      </c>
      <c r="G3912">
        <v>0.94097039455646503</v>
      </c>
      <c r="H3912">
        <v>8.3138686131386805</v>
      </c>
      <c r="I3912">
        <v>2.5696370891126699</v>
      </c>
    </row>
    <row r="3913" spans="1:9" x14ac:dyDescent="0.25">
      <c r="A3913">
        <v>3911</v>
      </c>
      <c r="B3913">
        <v>103.222787385554</v>
      </c>
      <c r="C3913">
        <v>178.18986953184901</v>
      </c>
      <c r="D3913">
        <v>35.914760190693102</v>
      </c>
      <c r="E3913">
        <v>6.3126538052018004</v>
      </c>
      <c r="F3913">
        <v>0.54670839840274899</v>
      </c>
      <c r="G3913">
        <v>0.92863907525395595</v>
      </c>
      <c r="H3913">
        <v>22.413419913419901</v>
      </c>
      <c r="I3913">
        <v>4.2173017507723998</v>
      </c>
    </row>
    <row r="3914" spans="1:9" x14ac:dyDescent="0.25">
      <c r="A3914">
        <v>3912</v>
      </c>
      <c r="B3914">
        <v>74.120099564405706</v>
      </c>
      <c r="C3914">
        <v>170.76376790196301</v>
      </c>
      <c r="D3914">
        <v>13.414293168937199</v>
      </c>
      <c r="E3914">
        <v>5.1229390441899598</v>
      </c>
      <c r="F3914">
        <v>0.43656558379778998</v>
      </c>
      <c r="G3914">
        <v>0.92759738546224002</v>
      </c>
      <c r="H3914">
        <v>12.1026737967914</v>
      </c>
      <c r="I3914">
        <v>2.8970380818053498</v>
      </c>
    </row>
    <row r="3915" spans="1:9" x14ac:dyDescent="0.25">
      <c r="A3915">
        <v>3913</v>
      </c>
      <c r="B3915">
        <v>38.408887468030599</v>
      </c>
      <c r="C3915">
        <v>125.70088790233</v>
      </c>
      <c r="D3915">
        <v>8.6459197709408695</v>
      </c>
      <c r="E3915">
        <v>4.1204653263614599</v>
      </c>
      <c r="F3915">
        <v>0.33917115782552898</v>
      </c>
      <c r="G3915">
        <v>0.96313145291815605</v>
      </c>
      <c r="H3915">
        <v>7.5515409139213601</v>
      </c>
      <c r="I3915">
        <v>2.8879432624113401</v>
      </c>
    </row>
    <row r="3916" spans="1:9" x14ac:dyDescent="0.25">
      <c r="A3916">
        <v>3914</v>
      </c>
      <c r="B3916">
        <v>47.177831912301997</v>
      </c>
      <c r="C3916">
        <v>153.41757246376801</v>
      </c>
      <c r="D3916">
        <v>13.3709392980107</v>
      </c>
      <c r="E3916">
        <v>6.4932261545788901</v>
      </c>
      <c r="F3916">
        <v>0.31786563211867203</v>
      </c>
      <c r="G3916">
        <v>0.87209193532676299</v>
      </c>
      <c r="H3916">
        <v>11.2902010050251</v>
      </c>
      <c r="I3916">
        <v>4.0980027868090998</v>
      </c>
    </row>
    <row r="3917" spans="1:9" x14ac:dyDescent="0.25">
      <c r="A3917">
        <v>3915</v>
      </c>
      <c r="B3917">
        <v>89.114310645724203</v>
      </c>
      <c r="C3917">
        <v>187.46205650459899</v>
      </c>
      <c r="D3917">
        <v>8.8623379701924296</v>
      </c>
      <c r="E3917">
        <v>4.7833007783156196</v>
      </c>
      <c r="F3917">
        <v>0.63843137782798498</v>
      </c>
      <c r="G3917">
        <v>0.96005726210771503</v>
      </c>
      <c r="H3917">
        <v>9.3785900783289797</v>
      </c>
      <c r="I3917">
        <v>2.9071011673151701</v>
      </c>
    </row>
    <row r="3918" spans="1:9" x14ac:dyDescent="0.25">
      <c r="A3918">
        <v>3916</v>
      </c>
      <c r="B3918">
        <v>66.818985270049097</v>
      </c>
      <c r="C3918">
        <v>189.36500754147801</v>
      </c>
      <c r="D3918">
        <v>15.556842594406699</v>
      </c>
      <c r="E3918">
        <v>8.80415952831064</v>
      </c>
      <c r="F3918">
        <v>0.40318002607764297</v>
      </c>
      <c r="G3918">
        <v>0.91631582322299598</v>
      </c>
      <c r="H3918">
        <v>13.1151984511132</v>
      </c>
      <c r="I3918">
        <v>5.3598579040852501</v>
      </c>
    </row>
    <row r="3919" spans="1:9" x14ac:dyDescent="0.25">
      <c r="A3919">
        <v>3917</v>
      </c>
      <c r="B3919">
        <v>50.535729210196401</v>
      </c>
      <c r="C3919">
        <v>167.83453931500199</v>
      </c>
      <c r="D3919">
        <v>11.5041226127156</v>
      </c>
      <c r="E3919">
        <v>6.4994308872421902</v>
      </c>
      <c r="F3919">
        <v>0.33928903922694398</v>
      </c>
      <c r="G3919">
        <v>0.895131579115656</v>
      </c>
      <c r="H3919">
        <v>13.0891428571428</v>
      </c>
      <c r="I3919">
        <v>3.1200607902735502</v>
      </c>
    </row>
    <row r="3920" spans="1:9" x14ac:dyDescent="0.25">
      <c r="A3920">
        <v>3918</v>
      </c>
      <c r="B3920">
        <v>68.522159548751006</v>
      </c>
      <c r="C3920">
        <v>131.61161290322499</v>
      </c>
      <c r="D3920">
        <v>14.1026637694002</v>
      </c>
      <c r="E3920">
        <v>5.55330131210789</v>
      </c>
      <c r="F3920">
        <v>0.396204959520012</v>
      </c>
      <c r="G3920">
        <v>0.92837247853341098</v>
      </c>
      <c r="H3920">
        <v>5.6474400518470498</v>
      </c>
      <c r="I3920">
        <v>3.2693790149892901</v>
      </c>
    </row>
    <row r="3921" spans="1:9" x14ac:dyDescent="0.25">
      <c r="A3921">
        <v>3919</v>
      </c>
      <c r="B3921">
        <v>56.4184955603953</v>
      </c>
      <c r="C3921">
        <v>147.40394922425901</v>
      </c>
      <c r="D3921">
        <v>12.989270918847</v>
      </c>
      <c r="E3921">
        <v>5.69136987312217</v>
      </c>
      <c r="F3921">
        <v>0.35860484233532303</v>
      </c>
      <c r="G3921">
        <v>0.91982498855929695</v>
      </c>
      <c r="H3921">
        <v>12.7476160203432</v>
      </c>
      <c r="I3921">
        <v>3.7084318360914099</v>
      </c>
    </row>
    <row r="3922" spans="1:9" x14ac:dyDescent="0.25">
      <c r="A3922">
        <v>3920</v>
      </c>
      <c r="B3922">
        <v>49.406375735066497</v>
      </c>
      <c r="C3922">
        <v>162.85876265962099</v>
      </c>
      <c r="D3922">
        <v>14.8904534739896</v>
      </c>
      <c r="E3922">
        <v>4.5794732853884801</v>
      </c>
      <c r="F3922">
        <v>0.278184839459933</v>
      </c>
      <c r="G3922">
        <v>0.93030241009730297</v>
      </c>
      <c r="H3922">
        <v>12.826086956521699</v>
      </c>
      <c r="I3922">
        <v>3.2236042811686398</v>
      </c>
    </row>
    <row r="3923" spans="1:9" x14ac:dyDescent="0.25">
      <c r="A3923">
        <v>3921</v>
      </c>
      <c r="B3923">
        <v>53.746217851739701</v>
      </c>
      <c r="C3923">
        <v>209.097248235124</v>
      </c>
      <c r="D3923">
        <v>15.4491346371163</v>
      </c>
      <c r="E3923">
        <v>5.0495221870992504</v>
      </c>
      <c r="F3923">
        <v>0.31103642534571202</v>
      </c>
      <c r="G3923">
        <v>0.96042414944559096</v>
      </c>
      <c r="H3923">
        <v>13.712574850299401</v>
      </c>
      <c r="I3923">
        <v>3.1312140683124698</v>
      </c>
    </row>
    <row r="3924" spans="1:9" x14ac:dyDescent="0.25">
      <c r="A3924">
        <v>3922</v>
      </c>
      <c r="B3924">
        <v>98.569461827284101</v>
      </c>
      <c r="C3924">
        <v>179.616246498599</v>
      </c>
      <c r="D3924">
        <v>18.086102006133999</v>
      </c>
      <c r="E3924">
        <v>6.4823967335001598</v>
      </c>
      <c r="F3924">
        <v>0.50430463199600195</v>
      </c>
      <c r="G3924">
        <v>0.94909034923882896</v>
      </c>
      <c r="H3924">
        <v>13.664603960396001</v>
      </c>
      <c r="I3924">
        <v>3.1382303839732799</v>
      </c>
    </row>
    <row r="3925" spans="1:9" x14ac:dyDescent="0.25">
      <c r="A3925">
        <v>3923</v>
      </c>
      <c r="B3925">
        <v>60.816612729234002</v>
      </c>
      <c r="C3925">
        <v>155.11280788177299</v>
      </c>
      <c r="D3925">
        <v>15.3386730594034</v>
      </c>
      <c r="E3925">
        <v>9.5723114399288107</v>
      </c>
      <c r="F3925">
        <v>0.35276090586264103</v>
      </c>
      <c r="G3925">
        <v>0.88905349814086199</v>
      </c>
      <c r="H3925">
        <v>20.9053254437869</v>
      </c>
      <c r="I3925">
        <v>4.6447129909365499</v>
      </c>
    </row>
    <row r="3926" spans="1:9" x14ac:dyDescent="0.25">
      <c r="A3926">
        <v>3924</v>
      </c>
      <c r="B3926">
        <v>63.244252873563198</v>
      </c>
      <c r="C3926">
        <v>160.81513117754699</v>
      </c>
      <c r="D3926">
        <v>14.2409719844711</v>
      </c>
      <c r="E3926">
        <v>4.7162684152809504</v>
      </c>
      <c r="F3926">
        <v>0.39287870059913899</v>
      </c>
      <c r="G3926">
        <v>0.92742369067501496</v>
      </c>
      <c r="H3926">
        <v>12.965401785714199</v>
      </c>
      <c r="I3926">
        <v>3.16546762589928</v>
      </c>
    </row>
    <row r="3927" spans="1:9" x14ac:dyDescent="0.25">
      <c r="A3927">
        <v>3925</v>
      </c>
      <c r="B3927">
        <v>45.765792390099698</v>
      </c>
      <c r="C3927">
        <v>161.21470220741301</v>
      </c>
      <c r="D3927">
        <v>17.047853207764</v>
      </c>
      <c r="E3927">
        <v>10.686919784593201</v>
      </c>
      <c r="F3927">
        <v>0.27037021255486898</v>
      </c>
      <c r="G3927">
        <v>0.91210568645762502</v>
      </c>
      <c r="H3927">
        <v>15.67</v>
      </c>
      <c r="I3927">
        <v>5.7903381642512004</v>
      </c>
    </row>
    <row r="3928" spans="1:9" x14ac:dyDescent="0.25">
      <c r="A3928">
        <v>3926</v>
      </c>
      <c r="B3928">
        <v>45.261073825503303</v>
      </c>
      <c r="C3928">
        <v>171.47021845041601</v>
      </c>
      <c r="D3928">
        <v>19.76651365148</v>
      </c>
      <c r="E3928">
        <v>6.9364451272730596</v>
      </c>
      <c r="F3928">
        <v>0.25782565496774201</v>
      </c>
      <c r="G3928">
        <v>0.90277903342755195</v>
      </c>
      <c r="H3928">
        <v>22.3747899159663</v>
      </c>
      <c r="I3928">
        <v>3.0388302972195498</v>
      </c>
    </row>
    <row r="3929" spans="1:9" x14ac:dyDescent="0.25">
      <c r="A3929">
        <v>3927</v>
      </c>
      <c r="B3929">
        <v>40.481211656441701</v>
      </c>
      <c r="C3929">
        <v>209.67009908684599</v>
      </c>
      <c r="D3929">
        <v>13.016434270128499</v>
      </c>
      <c r="E3929">
        <v>3.7595246116895802</v>
      </c>
      <c r="F3929">
        <v>0.31738981967510899</v>
      </c>
      <c r="G3929">
        <v>0.96058722789297502</v>
      </c>
      <c r="H3929">
        <v>13.018226002430101</v>
      </c>
      <c r="I3929">
        <v>2.86178861788617</v>
      </c>
    </row>
    <row r="3930" spans="1:9" x14ac:dyDescent="0.25">
      <c r="A3930">
        <v>3928</v>
      </c>
      <c r="B3930">
        <v>78.226449750721599</v>
      </c>
      <c r="C3930">
        <v>154.849319507453</v>
      </c>
      <c r="D3930">
        <v>16.8706438354622</v>
      </c>
      <c r="E3930">
        <v>10.662697066867301</v>
      </c>
      <c r="F3930">
        <v>0.460765948731784</v>
      </c>
      <c r="G3930">
        <v>0.84770594652940801</v>
      </c>
      <c r="H3930">
        <v>12.578666666666599</v>
      </c>
      <c r="I3930">
        <v>5.1240601503759402</v>
      </c>
    </row>
    <row r="3931" spans="1:9" x14ac:dyDescent="0.25">
      <c r="A3931">
        <v>3929</v>
      </c>
      <c r="B3931">
        <v>43.403534078615202</v>
      </c>
      <c r="C3931">
        <v>153.20208865681499</v>
      </c>
      <c r="D3931">
        <v>10.3492117074912</v>
      </c>
      <c r="E3931">
        <v>3.8646900824978898</v>
      </c>
      <c r="F3931">
        <v>0.27640404054654999</v>
      </c>
      <c r="G3931">
        <v>0.942981131825403</v>
      </c>
      <c r="H3931">
        <v>14.7465116279069</v>
      </c>
      <c r="I3931">
        <v>3.4147665580890298</v>
      </c>
    </row>
    <row r="3932" spans="1:9" x14ac:dyDescent="0.25">
      <c r="A3932">
        <v>3930</v>
      </c>
      <c r="B3932">
        <v>67.339991500212406</v>
      </c>
      <c r="C3932">
        <v>180.44455519561399</v>
      </c>
      <c r="D3932">
        <v>16.2649128250107</v>
      </c>
      <c r="E3932">
        <v>5.1262387605638802</v>
      </c>
      <c r="F3932">
        <v>0.40278774179591897</v>
      </c>
      <c r="G3932">
        <v>0.92050487927966795</v>
      </c>
      <c r="H3932">
        <v>10.506627393225299</v>
      </c>
      <c r="I3932">
        <v>3.0222602739725999</v>
      </c>
    </row>
    <row r="3933" spans="1:9" x14ac:dyDescent="0.25">
      <c r="A3933">
        <v>3931</v>
      </c>
      <c r="B3933">
        <v>103.449282533399</v>
      </c>
      <c r="C3933">
        <v>217.78909669717399</v>
      </c>
      <c r="D3933">
        <v>19.672856987693098</v>
      </c>
      <c r="E3933">
        <v>4.0575293879221199</v>
      </c>
      <c r="F3933">
        <v>0.56200267448184205</v>
      </c>
      <c r="G3933">
        <v>0.97683444673114095</v>
      </c>
      <c r="H3933">
        <v>10.9857549857549</v>
      </c>
      <c r="I3933">
        <v>2.4640919246728301</v>
      </c>
    </row>
    <row r="3934" spans="1:9" x14ac:dyDescent="0.25">
      <c r="A3934">
        <v>3932</v>
      </c>
      <c r="B3934">
        <v>55.563377926421403</v>
      </c>
      <c r="C3934">
        <v>167.77164108244901</v>
      </c>
      <c r="D3934">
        <v>11.606126422257001</v>
      </c>
      <c r="E3934">
        <v>5.1074772130549997</v>
      </c>
      <c r="F3934">
        <v>0.36078928889194001</v>
      </c>
      <c r="G3934">
        <v>0.947106511690466</v>
      </c>
      <c r="H3934">
        <v>8.4926045016077101</v>
      </c>
      <c r="I3934">
        <v>4.36226811340567</v>
      </c>
    </row>
    <row r="3935" spans="1:9" x14ac:dyDescent="0.25">
      <c r="A3935">
        <v>3933</v>
      </c>
      <c r="B3935">
        <v>55.380558428128197</v>
      </c>
      <c r="C3935">
        <v>176.87100116565199</v>
      </c>
      <c r="D3935">
        <v>15.3632727447515</v>
      </c>
      <c r="E3935">
        <v>5.4002057500004303</v>
      </c>
      <c r="F3935">
        <v>0.32536577452909299</v>
      </c>
      <c r="G3935">
        <v>0.96124996641472205</v>
      </c>
      <c r="H3935">
        <v>9.9095200629425602</v>
      </c>
      <c r="I3935">
        <v>3.1912350597609498</v>
      </c>
    </row>
    <row r="3936" spans="1:9" x14ac:dyDescent="0.25">
      <c r="A3936">
        <v>3934</v>
      </c>
      <c r="B3936">
        <v>39.984911986588401</v>
      </c>
      <c r="C3936">
        <v>60.954655311313097</v>
      </c>
      <c r="D3936">
        <v>18.162665584556301</v>
      </c>
      <c r="E3936">
        <v>5.4238058547174299</v>
      </c>
      <c r="F3936">
        <v>0.24964526417645</v>
      </c>
      <c r="G3936">
        <v>0.88127414431284101</v>
      </c>
      <c r="H3936">
        <v>22.141150922909802</v>
      </c>
      <c r="I3936">
        <v>4.4873062973953104</v>
      </c>
    </row>
    <row r="3937" spans="1:9" x14ac:dyDescent="0.25">
      <c r="A3937">
        <v>3935</v>
      </c>
      <c r="B3937">
        <v>85.970728534258399</v>
      </c>
      <c r="C3937">
        <v>153.29693877551</v>
      </c>
      <c r="D3937">
        <v>11.364964272378</v>
      </c>
      <c r="E3937">
        <v>18.618290440537798</v>
      </c>
      <c r="F3937">
        <v>0.45864762399488501</v>
      </c>
      <c r="G3937">
        <v>0.87850308630816099</v>
      </c>
      <c r="H3937">
        <v>8.7865612648221294</v>
      </c>
      <c r="I3937">
        <v>6.2838456507521201</v>
      </c>
    </row>
    <row r="3938" spans="1:9" x14ac:dyDescent="0.25">
      <c r="A3938">
        <v>3936</v>
      </c>
      <c r="B3938">
        <v>47.785529715762202</v>
      </c>
      <c r="C3938">
        <v>142.35419097328801</v>
      </c>
      <c r="D3938">
        <v>12.769222961405699</v>
      </c>
      <c r="E3938">
        <v>7.81782532311178</v>
      </c>
      <c r="F3938">
        <v>0.27508143336744501</v>
      </c>
      <c r="G3938">
        <v>0.91432593844728105</v>
      </c>
      <c r="H3938">
        <v>17.551388888888798</v>
      </c>
      <c r="I3938">
        <v>4.4321936227429797</v>
      </c>
    </row>
    <row r="3939" spans="1:9" x14ac:dyDescent="0.25">
      <c r="A3939">
        <v>3937</v>
      </c>
      <c r="B3939">
        <v>57.066193311955999</v>
      </c>
      <c r="C3939">
        <v>148.75746691871399</v>
      </c>
      <c r="D3939">
        <v>12.246269264026701</v>
      </c>
      <c r="E3939">
        <v>6.5437285819043201</v>
      </c>
      <c r="F3939">
        <v>0.36656225491432998</v>
      </c>
      <c r="G3939">
        <v>0.91567634003599696</v>
      </c>
      <c r="H3939">
        <v>9.4075313807531291</v>
      </c>
      <c r="I3939">
        <v>4.40944881889763</v>
      </c>
    </row>
    <row r="3940" spans="1:9" x14ac:dyDescent="0.25">
      <c r="A3940">
        <v>3938</v>
      </c>
      <c r="B3940">
        <v>46.513822688274502</v>
      </c>
      <c r="C3940">
        <v>198.46770186335399</v>
      </c>
      <c r="D3940">
        <v>13.2218385936664</v>
      </c>
      <c r="E3940">
        <v>12.7720293308418</v>
      </c>
      <c r="F3940">
        <v>0.27776115977094701</v>
      </c>
      <c r="G3940">
        <v>0.90360107498261999</v>
      </c>
      <c r="H3940">
        <v>20.593705293276098</v>
      </c>
      <c r="I3940">
        <v>5.9111913357400701</v>
      </c>
    </row>
    <row r="3941" spans="1:9" x14ac:dyDescent="0.25">
      <c r="A3941">
        <v>3939</v>
      </c>
      <c r="B3941">
        <v>82.888210886014093</v>
      </c>
      <c r="C3941">
        <v>163.52747670659801</v>
      </c>
      <c r="D3941">
        <v>12.7168215199156</v>
      </c>
      <c r="E3941">
        <v>9.4473529406025598</v>
      </c>
      <c r="F3941">
        <v>0.49093447436474602</v>
      </c>
      <c r="G3941">
        <v>0.86175753295370805</v>
      </c>
      <c r="H3941">
        <v>10.442812982998401</v>
      </c>
      <c r="I3941">
        <v>6.2275729223995597</v>
      </c>
    </row>
    <row r="3942" spans="1:9" x14ac:dyDescent="0.25">
      <c r="A3942">
        <v>3940</v>
      </c>
      <c r="B3942">
        <v>67.776003991020204</v>
      </c>
      <c r="C3942">
        <v>163.01995012468799</v>
      </c>
      <c r="D3942">
        <v>10.061210166200899</v>
      </c>
      <c r="E3942">
        <v>20.451721656152898</v>
      </c>
      <c r="F3942">
        <v>0.47417158278378002</v>
      </c>
      <c r="G3942">
        <v>0.827145196005311</v>
      </c>
      <c r="H3942">
        <v>6.6319444444444402</v>
      </c>
      <c r="I3942">
        <v>10.003835091083401</v>
      </c>
    </row>
    <row r="3943" spans="1:9" x14ac:dyDescent="0.25">
      <c r="A3943">
        <v>3941</v>
      </c>
      <c r="B3943">
        <v>89.232012934518906</v>
      </c>
      <c r="C3943">
        <v>136.029173419773</v>
      </c>
      <c r="D3943">
        <v>15.1285093949793</v>
      </c>
      <c r="E3943">
        <v>5.8332758182855198</v>
      </c>
      <c r="F3943">
        <v>0.44473667256254001</v>
      </c>
      <c r="G3943">
        <v>0.916311936282864</v>
      </c>
      <c r="H3943">
        <v>20.4008016032064</v>
      </c>
      <c r="I3943">
        <v>2.9015614392396398</v>
      </c>
    </row>
    <row r="3944" spans="1:9" x14ac:dyDescent="0.25">
      <c r="A3944">
        <v>3942</v>
      </c>
      <c r="B3944">
        <v>30.1389232673267</v>
      </c>
      <c r="C3944">
        <v>193.46637788778801</v>
      </c>
      <c r="D3944">
        <v>7.4782403704793099</v>
      </c>
      <c r="E3944">
        <v>5.2050868349635602</v>
      </c>
      <c r="F3944">
        <v>0.299448503718661</v>
      </c>
      <c r="G3944">
        <v>0.95197628600170503</v>
      </c>
      <c r="H3944">
        <v>7.2010869565217304</v>
      </c>
      <c r="I3944">
        <v>2.6839895013123298</v>
      </c>
    </row>
    <row r="3945" spans="1:9" x14ac:dyDescent="0.25">
      <c r="A3945">
        <v>3943</v>
      </c>
      <c r="B3945">
        <v>103.917157584683</v>
      </c>
      <c r="C3945">
        <v>163.89039887045499</v>
      </c>
      <c r="D3945">
        <v>14.3017445465689</v>
      </c>
      <c r="E3945">
        <v>3.3915536815171001</v>
      </c>
      <c r="F3945">
        <v>0.54730823690061403</v>
      </c>
      <c r="G3945">
        <v>0.95944179306585198</v>
      </c>
      <c r="H3945">
        <v>6.9518072289156603</v>
      </c>
      <c r="I3945">
        <v>2.8101449275362298</v>
      </c>
    </row>
    <row r="3946" spans="1:9" x14ac:dyDescent="0.25">
      <c r="A3946">
        <v>3944</v>
      </c>
      <c r="B3946">
        <v>55.453770491803198</v>
      </c>
      <c r="C3946">
        <v>159.39045864045801</v>
      </c>
      <c r="D3946">
        <v>19.376781624182598</v>
      </c>
      <c r="E3946">
        <v>10.06183172653</v>
      </c>
      <c r="F3946">
        <v>0.34697063271578699</v>
      </c>
      <c r="G3946">
        <v>0.87477387771405402</v>
      </c>
      <c r="H3946">
        <v>8.1362467866323893</v>
      </c>
      <c r="I3946">
        <v>4.5775737071048797</v>
      </c>
    </row>
    <row r="3947" spans="1:9" x14ac:dyDescent="0.25">
      <c r="A3947">
        <v>3945</v>
      </c>
      <c r="B3947">
        <v>51.635311409149303</v>
      </c>
      <c r="C3947">
        <v>174.34282376989299</v>
      </c>
      <c r="D3947">
        <v>9.2266766615615996</v>
      </c>
      <c r="E3947">
        <v>5.4697705175818898</v>
      </c>
      <c r="F3947">
        <v>0.42505432547365701</v>
      </c>
      <c r="G3947">
        <v>0.91303632607327201</v>
      </c>
      <c r="H3947">
        <v>6.65208475734791</v>
      </c>
      <c r="I3947">
        <v>3.4361968306922401</v>
      </c>
    </row>
    <row r="3948" spans="1:9" x14ac:dyDescent="0.25">
      <c r="A3948">
        <v>3946</v>
      </c>
      <c r="B3948">
        <v>69.628954937679694</v>
      </c>
      <c r="C3948">
        <v>151.506248140434</v>
      </c>
      <c r="D3948">
        <v>13.203162320615</v>
      </c>
      <c r="E3948">
        <v>3.7851445005348001</v>
      </c>
      <c r="F3948">
        <v>0.51423201572426902</v>
      </c>
      <c r="G3948">
        <v>0.94389460112489698</v>
      </c>
      <c r="H3948">
        <v>8.7866028708133896</v>
      </c>
      <c r="I3948">
        <v>3.1570247933884299</v>
      </c>
    </row>
    <row r="3949" spans="1:9" x14ac:dyDescent="0.25">
      <c r="A3949">
        <v>3947</v>
      </c>
      <c r="B3949">
        <v>58.825881341358503</v>
      </c>
      <c r="C3949">
        <v>196.221217503633</v>
      </c>
      <c r="D3949">
        <v>15.2968404723484</v>
      </c>
      <c r="E3949">
        <v>5.4397887638748701</v>
      </c>
      <c r="F3949">
        <v>0.32685696844249601</v>
      </c>
      <c r="G3949">
        <v>0.93862096137953299</v>
      </c>
      <c r="H3949">
        <v>18.317948717948699</v>
      </c>
      <c r="I3949">
        <v>2.8164526866381299</v>
      </c>
    </row>
    <row r="3950" spans="1:9" x14ac:dyDescent="0.25">
      <c r="A3950">
        <v>3948</v>
      </c>
      <c r="B3950">
        <v>125.365140650854</v>
      </c>
      <c r="C3950">
        <v>144.90822231193599</v>
      </c>
      <c r="D3950">
        <v>14.029188642642101</v>
      </c>
      <c r="E3950">
        <v>5.2469035618975903</v>
      </c>
      <c r="F3950">
        <v>0.86507993996315202</v>
      </c>
      <c r="G3950">
        <v>0.94031502450113202</v>
      </c>
      <c r="H3950">
        <v>6.9280879864636198</v>
      </c>
      <c r="I3950">
        <v>3.2401633259094198</v>
      </c>
    </row>
    <row r="3951" spans="1:9" x14ac:dyDescent="0.25">
      <c r="A3951">
        <v>3949</v>
      </c>
      <c r="B3951">
        <v>49.085693536673901</v>
      </c>
      <c r="C3951">
        <v>122.47892257519</v>
      </c>
      <c r="D3951">
        <v>13.524578560725001</v>
      </c>
      <c r="E3951">
        <v>7.50046157124891</v>
      </c>
      <c r="F3951">
        <v>0.28199217419815897</v>
      </c>
      <c r="G3951">
        <v>0.89394975007191702</v>
      </c>
      <c r="H3951">
        <v>16.435619735258701</v>
      </c>
      <c r="I3951">
        <v>4.6059878026242798</v>
      </c>
    </row>
    <row r="3952" spans="1:9" x14ac:dyDescent="0.25">
      <c r="A3952">
        <v>3950</v>
      </c>
      <c r="B3952">
        <v>85.394478895779102</v>
      </c>
      <c r="C3952">
        <v>161.51766102701001</v>
      </c>
      <c r="D3952">
        <v>11.4616705371339</v>
      </c>
      <c r="E3952">
        <v>8.4500031029322393</v>
      </c>
      <c r="F3952">
        <v>0.44083858995321401</v>
      </c>
      <c r="G3952">
        <v>0.88163427485842205</v>
      </c>
      <c r="H3952">
        <v>8.8301886792452802</v>
      </c>
      <c r="I3952">
        <v>4.7206375838926098</v>
      </c>
    </row>
    <row r="3953" spans="1:9" x14ac:dyDescent="0.25">
      <c r="A3953">
        <v>3951</v>
      </c>
      <c r="B3953">
        <v>75.719893428063898</v>
      </c>
      <c r="C3953">
        <v>181.648715637674</v>
      </c>
      <c r="D3953">
        <v>12.950495110693099</v>
      </c>
      <c r="E3953">
        <v>10.154255814631099</v>
      </c>
      <c r="F3953">
        <v>0.47916585216221302</v>
      </c>
      <c r="G3953">
        <v>0.92217317317777203</v>
      </c>
      <c r="H3953">
        <v>5.3165360209033201</v>
      </c>
      <c r="I3953">
        <v>5.8923698837796801</v>
      </c>
    </row>
    <row r="3954" spans="1:9" x14ac:dyDescent="0.25">
      <c r="A3954">
        <v>3952</v>
      </c>
      <c r="B3954">
        <v>98.086864406779597</v>
      </c>
      <c r="C3954">
        <v>162.096778350515</v>
      </c>
      <c r="D3954">
        <v>20.219962251721199</v>
      </c>
      <c r="E3954">
        <v>4.5785289957915998</v>
      </c>
      <c r="F3954">
        <v>0.56670528212746496</v>
      </c>
      <c r="G3954">
        <v>0.944997967676943</v>
      </c>
      <c r="H3954">
        <v>9.0414560161779498</v>
      </c>
      <c r="I3954">
        <v>3.2756075053829501</v>
      </c>
    </row>
    <row r="3955" spans="1:9" x14ac:dyDescent="0.25">
      <c r="A3955">
        <v>3953</v>
      </c>
      <c r="B3955">
        <v>72.527148128624106</v>
      </c>
      <c r="C3955">
        <v>185.62083409215001</v>
      </c>
      <c r="D3955">
        <v>17.054609362634402</v>
      </c>
      <c r="E3955">
        <v>9.9383876552444192</v>
      </c>
      <c r="F3955">
        <v>0.41932403005105301</v>
      </c>
      <c r="G3955">
        <v>0.94026526790978504</v>
      </c>
      <c r="H3955">
        <v>12.060975609755999</v>
      </c>
      <c r="I3955">
        <v>5.7166222898440404</v>
      </c>
    </row>
    <row r="3956" spans="1:9" x14ac:dyDescent="0.25">
      <c r="A3956">
        <v>3954</v>
      </c>
      <c r="B3956">
        <v>75.883898868928796</v>
      </c>
      <c r="C3956">
        <v>180.72044776119401</v>
      </c>
      <c r="D3956">
        <v>14.159960614324399</v>
      </c>
      <c r="E3956">
        <v>4.96770764060195</v>
      </c>
      <c r="F3956">
        <v>0.43142653142968701</v>
      </c>
      <c r="G3956">
        <v>0.94573305037066902</v>
      </c>
      <c r="H3956">
        <v>8.8596265292981293</v>
      </c>
      <c r="I3956">
        <v>3.3678837848449099</v>
      </c>
    </row>
    <row r="3957" spans="1:9" x14ac:dyDescent="0.25">
      <c r="A3957">
        <v>3955</v>
      </c>
      <c r="B3957">
        <v>42.916803278688498</v>
      </c>
      <c r="C3957">
        <v>162.89739500265799</v>
      </c>
      <c r="D3957">
        <v>15.7697327735185</v>
      </c>
      <c r="E3957">
        <v>7.3415640788330201</v>
      </c>
      <c r="F3957">
        <v>0.27204257745143101</v>
      </c>
      <c r="G3957">
        <v>0.93520759463217396</v>
      </c>
      <c r="H3957">
        <v>18.719480519480499</v>
      </c>
      <c r="I3957">
        <v>4.6485549132947899</v>
      </c>
    </row>
    <row r="3958" spans="1:9" x14ac:dyDescent="0.25">
      <c r="A3958">
        <v>3956</v>
      </c>
      <c r="B3958">
        <v>60.147826086956499</v>
      </c>
      <c r="C3958">
        <v>190.45256632064499</v>
      </c>
      <c r="D3958">
        <v>14.710060398129301</v>
      </c>
      <c r="E3958">
        <v>5.2781129856854596</v>
      </c>
      <c r="F3958">
        <v>0.35379995797295199</v>
      </c>
      <c r="G3958">
        <v>0.94357410881101</v>
      </c>
      <c r="H3958">
        <v>16.605612998522801</v>
      </c>
      <c r="I3958">
        <v>2.97662141779788</v>
      </c>
    </row>
    <row r="3959" spans="1:9" x14ac:dyDescent="0.25">
      <c r="A3959">
        <v>3957</v>
      </c>
      <c r="B3959">
        <v>45.639885595423799</v>
      </c>
      <c r="C3959">
        <v>154.87346521145901</v>
      </c>
      <c r="D3959">
        <v>11.718445105095601</v>
      </c>
      <c r="E3959">
        <v>10.419378910821001</v>
      </c>
      <c r="F3959">
        <v>0.27338307913160897</v>
      </c>
      <c r="G3959">
        <v>0.91590577621911895</v>
      </c>
      <c r="H3959">
        <v>8.5390199637023496</v>
      </c>
      <c r="I3959">
        <v>4.7609623593325496</v>
      </c>
    </row>
    <row r="3960" spans="1:9" x14ac:dyDescent="0.25">
      <c r="A3960">
        <v>3958</v>
      </c>
      <c r="B3960">
        <v>62.270049841413602</v>
      </c>
      <c r="C3960">
        <v>164.38082673702701</v>
      </c>
      <c r="D3960">
        <v>16.716770260036199</v>
      </c>
      <c r="E3960">
        <v>5.3983044035586198</v>
      </c>
      <c r="F3960">
        <v>0.39317115013852899</v>
      </c>
      <c r="G3960">
        <v>0.91599745661857201</v>
      </c>
      <c r="H3960">
        <v>9.3367198838896908</v>
      </c>
      <c r="I3960">
        <v>2.87848463187991</v>
      </c>
    </row>
    <row r="3961" spans="1:9" x14ac:dyDescent="0.25">
      <c r="A3961">
        <v>3959</v>
      </c>
      <c r="B3961">
        <v>64.697782362042204</v>
      </c>
      <c r="C3961">
        <v>196.088302752293</v>
      </c>
      <c r="D3961">
        <v>13.887429626530899</v>
      </c>
      <c r="E3961">
        <v>11.3086663011509</v>
      </c>
      <c r="F3961">
        <v>0.38841530057322698</v>
      </c>
      <c r="G3961">
        <v>0.93599462061257399</v>
      </c>
      <c r="H3961">
        <v>17.687953555878</v>
      </c>
      <c r="I3961">
        <v>4.8943411159477597</v>
      </c>
    </row>
    <row r="3962" spans="1:9" x14ac:dyDescent="0.25">
      <c r="A3962">
        <v>3960</v>
      </c>
      <c r="B3962">
        <v>80.221760916249096</v>
      </c>
      <c r="C3962">
        <v>141.770124891801</v>
      </c>
      <c r="D3962">
        <v>9.67943226992716</v>
      </c>
      <c r="E3962">
        <v>4.2259899718262304</v>
      </c>
      <c r="F3962">
        <v>0.52705761309556898</v>
      </c>
      <c r="G3962">
        <v>0.93807868697382202</v>
      </c>
      <c r="H3962">
        <v>4.4198946389835703</v>
      </c>
      <c r="I3962">
        <v>2.9122214719783899</v>
      </c>
    </row>
    <row r="3963" spans="1:9" x14ac:dyDescent="0.25">
      <c r="A3963">
        <v>3961</v>
      </c>
      <c r="B3963">
        <v>77.669437652811695</v>
      </c>
      <c r="C3963">
        <v>116.48880641685599</v>
      </c>
      <c r="D3963">
        <v>18.668548133553799</v>
      </c>
      <c r="E3963">
        <v>5.8737587581545601</v>
      </c>
      <c r="F3963">
        <v>0.50421686850715897</v>
      </c>
      <c r="G3963">
        <v>0.90703266586793796</v>
      </c>
      <c r="H3963">
        <v>11.4094827586206</v>
      </c>
      <c r="I3963">
        <v>3.2789429530201302</v>
      </c>
    </row>
    <row r="3964" spans="1:9" x14ac:dyDescent="0.25">
      <c r="A3964">
        <v>3962</v>
      </c>
      <c r="B3964">
        <v>112.666541353383</v>
      </c>
      <c r="C3964">
        <v>165.560363022372</v>
      </c>
      <c r="D3964">
        <v>13.652001728525301</v>
      </c>
      <c r="E3964">
        <v>5.8908432169414704</v>
      </c>
      <c r="F3964">
        <v>0.61988445697096795</v>
      </c>
      <c r="G3964">
        <v>0.93904334358103303</v>
      </c>
      <c r="H3964">
        <v>6.02536231884058</v>
      </c>
      <c r="I3964">
        <v>3.27740058195926</v>
      </c>
    </row>
    <row r="3965" spans="1:9" x14ac:dyDescent="0.25">
      <c r="A3965">
        <v>3963</v>
      </c>
      <c r="B3965">
        <v>52.487746082764097</v>
      </c>
      <c r="C3965">
        <v>187.5903190914</v>
      </c>
      <c r="D3965">
        <v>15.0379709072013</v>
      </c>
      <c r="E3965">
        <v>2.9140998043905699</v>
      </c>
      <c r="F3965">
        <v>0.326511110202859</v>
      </c>
      <c r="G3965">
        <v>0.96462205011174995</v>
      </c>
      <c r="H3965">
        <v>15.2160413971539</v>
      </c>
      <c r="I3965">
        <v>2.36598329536826</v>
      </c>
    </row>
    <row r="3966" spans="1:9" x14ac:dyDescent="0.25">
      <c r="A3966">
        <v>3964</v>
      </c>
      <c r="B3966">
        <v>45.072503008423503</v>
      </c>
      <c r="C3966">
        <v>177.060174297966</v>
      </c>
      <c r="D3966">
        <v>9.7259457787974899</v>
      </c>
      <c r="E3966">
        <v>3.8691208338802499</v>
      </c>
      <c r="F3966">
        <v>0.30054055032707599</v>
      </c>
      <c r="G3966">
        <v>0.94802104923763497</v>
      </c>
      <c r="H3966">
        <v>7.6276073619631903</v>
      </c>
      <c r="I3966">
        <v>3.1733418776033302</v>
      </c>
    </row>
    <row r="3967" spans="1:9" x14ac:dyDescent="0.25">
      <c r="A3967">
        <v>3965</v>
      </c>
      <c r="B3967">
        <v>58.2074569789674</v>
      </c>
      <c r="C3967">
        <v>178.96408682804801</v>
      </c>
      <c r="D3967">
        <v>18.266169448067298</v>
      </c>
      <c r="E3967">
        <v>5.1500791559779104</v>
      </c>
      <c r="F3967">
        <v>0.34434626934287499</v>
      </c>
      <c r="G3967">
        <v>0.930825923977047</v>
      </c>
      <c r="H3967">
        <v>20.266129032258</v>
      </c>
      <c r="I3967">
        <v>3.3586865001403301</v>
      </c>
    </row>
    <row r="3968" spans="1:9" x14ac:dyDescent="0.25">
      <c r="A3968">
        <v>3966</v>
      </c>
      <c r="B3968">
        <v>56.122250785489797</v>
      </c>
      <c r="C3968">
        <v>203.53508464681801</v>
      </c>
      <c r="D3968">
        <v>12.8976113877647</v>
      </c>
      <c r="E3968">
        <v>4.0732451418059599</v>
      </c>
      <c r="F3968">
        <v>0.35096201096427299</v>
      </c>
      <c r="G3968">
        <v>0.96042704524371603</v>
      </c>
      <c r="H3968">
        <v>13.091457286432099</v>
      </c>
      <c r="I3968">
        <v>2.6006908462867</v>
      </c>
    </row>
    <row r="3969" spans="1:9" x14ac:dyDescent="0.25">
      <c r="A3969">
        <v>3967</v>
      </c>
      <c r="B3969">
        <v>41.4652420881796</v>
      </c>
      <c r="C3969">
        <v>168.051831501831</v>
      </c>
      <c r="D3969">
        <v>15.9346768332436</v>
      </c>
      <c r="E3969">
        <v>7.9248569357094203</v>
      </c>
      <c r="F3969">
        <v>0.25118614676617601</v>
      </c>
      <c r="G3969">
        <v>0.89443376930755503</v>
      </c>
      <c r="H3969">
        <v>13.817025440313101</v>
      </c>
      <c r="I3969">
        <v>4.5123739688359299</v>
      </c>
    </row>
    <row r="3970" spans="1:9" x14ac:dyDescent="0.25">
      <c r="A3970">
        <v>3968</v>
      </c>
      <c r="B3970">
        <v>96.045070422535204</v>
      </c>
      <c r="C3970">
        <v>181.99118511263401</v>
      </c>
      <c r="D3970">
        <v>14.1516712667772</v>
      </c>
      <c r="E3970">
        <v>13.2709866444001</v>
      </c>
      <c r="F3970">
        <v>0.58045911390966798</v>
      </c>
      <c r="G3970">
        <v>0.91408161267271004</v>
      </c>
      <c r="H3970">
        <v>12.443396226415</v>
      </c>
      <c r="I3970">
        <v>5.6746381371931998</v>
      </c>
    </row>
    <row r="3971" spans="1:9" x14ac:dyDescent="0.25">
      <c r="A3971">
        <v>3969</v>
      </c>
      <c r="B3971">
        <v>60.621853898096902</v>
      </c>
      <c r="C3971">
        <v>178.03168270359001</v>
      </c>
      <c r="D3971">
        <v>13.9997455763639</v>
      </c>
      <c r="E3971">
        <v>8.5503701427915306</v>
      </c>
      <c r="F3971">
        <v>0.38788357340963697</v>
      </c>
      <c r="G3971">
        <v>0.91579357806419803</v>
      </c>
      <c r="H3971">
        <v>7.0295857988165604</v>
      </c>
      <c r="I3971">
        <v>3.53372781065088</v>
      </c>
    </row>
    <row r="3972" spans="1:9" x14ac:dyDescent="0.25">
      <c r="A3972">
        <v>3970</v>
      </c>
      <c r="B3972">
        <v>70.348066298342502</v>
      </c>
      <c r="C3972">
        <v>172.00193236714901</v>
      </c>
      <c r="D3972">
        <v>18.790630380138801</v>
      </c>
      <c r="E3972">
        <v>4.9527229747878101</v>
      </c>
      <c r="F3972">
        <v>0.40442250630846999</v>
      </c>
      <c r="G3972">
        <v>0.92929857397610705</v>
      </c>
      <c r="H3972">
        <v>17.172560113154098</v>
      </c>
      <c r="I3972">
        <v>2.9677419354838701</v>
      </c>
    </row>
    <row r="3973" spans="1:9" x14ac:dyDescent="0.25">
      <c r="A3973">
        <v>3971</v>
      </c>
      <c r="B3973">
        <v>63.112729234088398</v>
      </c>
      <c r="C3973">
        <v>126.913431677018</v>
      </c>
      <c r="D3973">
        <v>16.562611088798398</v>
      </c>
      <c r="E3973">
        <v>6.6128432135088397</v>
      </c>
      <c r="F3973">
        <v>0.37444104742207601</v>
      </c>
      <c r="G3973">
        <v>0.85334312947854096</v>
      </c>
      <c r="H3973">
        <v>11.4865293185419</v>
      </c>
      <c r="I3973">
        <v>4.17651544033549</v>
      </c>
    </row>
    <row r="3974" spans="1:9" x14ac:dyDescent="0.25">
      <c r="A3974">
        <v>3972</v>
      </c>
      <c r="B3974">
        <v>49.463752852378398</v>
      </c>
      <c r="C3974">
        <v>149.683762920319</v>
      </c>
      <c r="D3974">
        <v>11.779070082439601</v>
      </c>
      <c r="E3974">
        <v>5.2306058790438597</v>
      </c>
      <c r="F3974">
        <v>0.33214051144307899</v>
      </c>
      <c r="G3974">
        <v>0.923364256721115</v>
      </c>
      <c r="H3974">
        <v>8.2416836388323098</v>
      </c>
      <c r="I3974">
        <v>3.5884297520661099</v>
      </c>
    </row>
    <row r="3975" spans="1:9" x14ac:dyDescent="0.25">
      <c r="A3975">
        <v>3973</v>
      </c>
      <c r="B3975">
        <v>69.252839455643098</v>
      </c>
      <c r="C3975">
        <v>156.07289829512001</v>
      </c>
      <c r="D3975">
        <v>14.185013030290399</v>
      </c>
      <c r="E3975">
        <v>11.443741368398801</v>
      </c>
      <c r="F3975">
        <v>0.51963925442102199</v>
      </c>
      <c r="G3975">
        <v>0.92111863750769996</v>
      </c>
      <c r="H3975">
        <v>4.2845279720279699</v>
      </c>
      <c r="I3975">
        <v>4.9816865417376404</v>
      </c>
    </row>
    <row r="3976" spans="1:9" x14ac:dyDescent="0.25">
      <c r="A3976">
        <v>3974</v>
      </c>
      <c r="B3976">
        <v>60.4667747163695</v>
      </c>
      <c r="C3976">
        <v>195.889105058365</v>
      </c>
      <c r="D3976">
        <v>11.680464711904101</v>
      </c>
      <c r="E3976">
        <v>2.5552947199284501</v>
      </c>
      <c r="F3976">
        <v>0.37549231627908602</v>
      </c>
      <c r="G3976">
        <v>0.97491331074103105</v>
      </c>
      <c r="H3976">
        <v>11.678463855421599</v>
      </c>
      <c r="I3976">
        <v>2.2098765432098699</v>
      </c>
    </row>
    <row r="3977" spans="1:9" x14ac:dyDescent="0.25">
      <c r="A3977">
        <v>3975</v>
      </c>
      <c r="B3977">
        <v>56.061101412474201</v>
      </c>
      <c r="C3977">
        <v>183.292315748134</v>
      </c>
      <c r="D3977">
        <v>9.6667654313697806</v>
      </c>
      <c r="E3977">
        <v>5.7930023888174302</v>
      </c>
      <c r="F3977">
        <v>0.35529385813266701</v>
      </c>
      <c r="G3977">
        <v>0.95843400968408399</v>
      </c>
      <c r="H3977">
        <v>6.7137280416395502</v>
      </c>
      <c r="I3977">
        <v>3.1979987871437201</v>
      </c>
    </row>
    <row r="3978" spans="1:9" x14ac:dyDescent="0.25">
      <c r="A3978">
        <v>3976</v>
      </c>
      <c r="B3978">
        <v>43.6774891774891</v>
      </c>
      <c r="C3978">
        <v>114.311394672039</v>
      </c>
      <c r="D3978">
        <v>10.194371366032501</v>
      </c>
      <c r="E3978">
        <v>6.0456781146862602</v>
      </c>
      <c r="F3978">
        <v>0.369134378453775</v>
      </c>
      <c r="G3978">
        <v>0.81871379768017805</v>
      </c>
      <c r="H3978">
        <v>9.5720720720720696</v>
      </c>
      <c r="I3978">
        <v>4.89744567289363</v>
      </c>
    </row>
    <row r="3979" spans="1:9" x14ac:dyDescent="0.25">
      <c r="A3979">
        <v>3977</v>
      </c>
      <c r="B3979">
        <v>65.757359924026503</v>
      </c>
      <c r="C3979">
        <v>172.35536386830199</v>
      </c>
      <c r="D3979">
        <v>15.7443821802564</v>
      </c>
      <c r="E3979">
        <v>4.4019517308629501</v>
      </c>
      <c r="F3979">
        <v>0.39977288381153497</v>
      </c>
      <c r="G3979">
        <v>0.94486282554243395</v>
      </c>
      <c r="H3979">
        <v>16.0026525198939</v>
      </c>
      <c r="I3979">
        <v>3.3181962527786499</v>
      </c>
    </row>
    <row r="3980" spans="1:9" x14ac:dyDescent="0.25">
      <c r="A3980">
        <v>3978</v>
      </c>
      <c r="B3980">
        <v>66.580015860428205</v>
      </c>
      <c r="C3980">
        <v>128.23130300693899</v>
      </c>
      <c r="D3980">
        <v>12.3469014949628</v>
      </c>
      <c r="E3980">
        <v>5.6990719461126798</v>
      </c>
      <c r="F3980">
        <v>0.38632164800673702</v>
      </c>
      <c r="G3980">
        <v>0.93641235008764601</v>
      </c>
      <c r="H3980">
        <v>10.4851612903225</v>
      </c>
      <c r="I3980">
        <v>3.4567852952678901</v>
      </c>
    </row>
    <row r="3981" spans="1:9" x14ac:dyDescent="0.25">
      <c r="A3981">
        <v>3979</v>
      </c>
      <c r="B3981">
        <v>71.811946270362895</v>
      </c>
      <c r="C3981">
        <v>138.631689571544</v>
      </c>
      <c r="D3981">
        <v>14.0400181395411</v>
      </c>
      <c r="E3981">
        <v>4.86860479673292</v>
      </c>
      <c r="F3981">
        <v>0.40795107972662797</v>
      </c>
      <c r="G3981">
        <v>0.94421054305845997</v>
      </c>
      <c r="H3981">
        <v>16.623646209386202</v>
      </c>
      <c r="I3981">
        <v>3.2859387274155498</v>
      </c>
    </row>
    <row r="3982" spans="1:9" x14ac:dyDescent="0.25">
      <c r="A3982">
        <v>3980</v>
      </c>
      <c r="B3982">
        <v>62.105585585585501</v>
      </c>
      <c r="C3982">
        <v>196.82262895174699</v>
      </c>
      <c r="D3982">
        <v>9.5351424621872596</v>
      </c>
      <c r="E3982">
        <v>8.8473928256149197</v>
      </c>
      <c r="F3982">
        <v>0.45976002311840503</v>
      </c>
      <c r="G3982">
        <v>0.92975268200401295</v>
      </c>
      <c r="H3982">
        <v>6.2111111111111104</v>
      </c>
      <c r="I3982">
        <v>3.8696682464454901</v>
      </c>
    </row>
    <row r="3983" spans="1:9" x14ac:dyDescent="0.25">
      <c r="A3983">
        <v>3981</v>
      </c>
      <c r="B3983">
        <v>40.015377446411897</v>
      </c>
      <c r="C3983">
        <v>91.904281345565707</v>
      </c>
      <c r="D3983">
        <v>9.2728268642404306</v>
      </c>
      <c r="E3983">
        <v>8.3270503542852303</v>
      </c>
      <c r="F3983">
        <v>0.33803539919527997</v>
      </c>
      <c r="G3983">
        <v>0.86915045042081696</v>
      </c>
      <c r="H3983">
        <v>8.4649859943977592</v>
      </c>
      <c r="I3983">
        <v>4.4345442083618902</v>
      </c>
    </row>
    <row r="3984" spans="1:9" x14ac:dyDescent="0.25">
      <c r="A3984">
        <v>3982</v>
      </c>
      <c r="B3984">
        <v>40.086263138818403</v>
      </c>
      <c r="C3984">
        <v>159.98213092852299</v>
      </c>
      <c r="D3984">
        <v>17.384939608191999</v>
      </c>
      <c r="E3984">
        <v>8.7541677068337407</v>
      </c>
      <c r="F3984">
        <v>0.239686692255174</v>
      </c>
      <c r="G3984">
        <v>0.90033754247270703</v>
      </c>
      <c r="H3984">
        <v>14.745412844036601</v>
      </c>
      <c r="I3984">
        <v>5.3553748231966001</v>
      </c>
    </row>
    <row r="3985" spans="1:9" x14ac:dyDescent="0.25">
      <c r="A3985">
        <v>3983</v>
      </c>
      <c r="B3985">
        <v>38.196428571428498</v>
      </c>
      <c r="C3985">
        <v>155.91401848095501</v>
      </c>
      <c r="D3985">
        <v>12.5375759786619</v>
      </c>
      <c r="E3985">
        <v>3.6991217778125201</v>
      </c>
      <c r="F3985">
        <v>0.29895899788688901</v>
      </c>
      <c r="G3985">
        <v>0.95635453632285605</v>
      </c>
      <c r="H3985">
        <v>13.576223776223699</v>
      </c>
      <c r="I3985">
        <v>2.9623900515620201</v>
      </c>
    </row>
    <row r="3986" spans="1:9" x14ac:dyDescent="0.25">
      <c r="A3986">
        <v>3984</v>
      </c>
      <c r="B3986">
        <v>133.25151191746701</v>
      </c>
      <c r="C3986">
        <v>171.089663988312</v>
      </c>
      <c r="D3986">
        <v>20.4882000127682</v>
      </c>
      <c r="E3986">
        <v>3.2782729585147798</v>
      </c>
      <c r="F3986">
        <v>0.63231934147481195</v>
      </c>
      <c r="G3986">
        <v>0.95445581520508904</v>
      </c>
      <c r="H3986">
        <v>7.8500590318772101</v>
      </c>
      <c r="I3986">
        <v>2.7862823061630202</v>
      </c>
    </row>
    <row r="3987" spans="1:9" x14ac:dyDescent="0.25">
      <c r="A3987">
        <v>3985</v>
      </c>
      <c r="B3987">
        <v>93.779411764705799</v>
      </c>
      <c r="C3987">
        <v>163.88826209589899</v>
      </c>
      <c r="D3987">
        <v>14.585229321469701</v>
      </c>
      <c r="E3987">
        <v>8.3736438716987802</v>
      </c>
      <c r="F3987">
        <v>0.56765329920111895</v>
      </c>
      <c r="G3987">
        <v>0.92391877494576802</v>
      </c>
      <c r="H3987">
        <v>6.1851332398316901</v>
      </c>
      <c r="I3987">
        <v>4.8255494505494498</v>
      </c>
    </row>
    <row r="3988" spans="1:9" x14ac:dyDescent="0.25">
      <c r="A3988">
        <v>3986</v>
      </c>
      <c r="B3988">
        <v>82.485176142309001</v>
      </c>
      <c r="C3988">
        <v>134.797821691775</v>
      </c>
      <c r="D3988">
        <v>13.3259965279213</v>
      </c>
      <c r="E3988">
        <v>4.1069257744450001</v>
      </c>
      <c r="F3988">
        <v>0.46991118711733698</v>
      </c>
      <c r="G3988">
        <v>0.95326121618885795</v>
      </c>
      <c r="H3988">
        <v>11.5029239766081</v>
      </c>
      <c r="I3988">
        <v>2.8504155124653701</v>
      </c>
    </row>
    <row r="3989" spans="1:9" x14ac:dyDescent="0.25">
      <c r="A3989">
        <v>3987</v>
      </c>
      <c r="B3989">
        <v>63.118175979447599</v>
      </c>
      <c r="C3989">
        <v>179.95128205128199</v>
      </c>
      <c r="D3989">
        <v>14.793857662795901</v>
      </c>
      <c r="E3989">
        <v>22.732938997198701</v>
      </c>
      <c r="F3989">
        <v>0.35663364829141497</v>
      </c>
      <c r="G3989">
        <v>0.84542695332705997</v>
      </c>
      <c r="H3989">
        <v>16.522202486678498</v>
      </c>
      <c r="I3989">
        <v>6.86238532110091</v>
      </c>
    </row>
    <row r="3990" spans="1:9" x14ac:dyDescent="0.25">
      <c r="A3990">
        <v>3988</v>
      </c>
      <c r="B3990">
        <v>67.156413349416894</v>
      </c>
      <c r="C3990">
        <v>141.04453551912499</v>
      </c>
      <c r="D3990">
        <v>12.5967610801078</v>
      </c>
      <c r="E3990">
        <v>12.4710784621179</v>
      </c>
      <c r="F3990">
        <v>0.378745776638579</v>
      </c>
      <c r="G3990">
        <v>0.900011091905631</v>
      </c>
      <c r="H3990">
        <v>11.832302936630599</v>
      </c>
      <c r="I3990">
        <v>5.3630346232179198</v>
      </c>
    </row>
    <row r="3991" spans="1:9" x14ac:dyDescent="0.25">
      <c r="A3991">
        <v>3989</v>
      </c>
      <c r="B3991">
        <v>56.280544674501002</v>
      </c>
      <c r="C3991">
        <v>149.08058164192599</v>
      </c>
      <c r="D3991">
        <v>11.3552302331784</v>
      </c>
      <c r="E3991">
        <v>12.281727304953</v>
      </c>
      <c r="F3991">
        <v>0.36039092467943001</v>
      </c>
      <c r="G3991">
        <v>0.847260642127732</v>
      </c>
      <c r="H3991">
        <v>8.2157558552164591</v>
      </c>
      <c r="I3991">
        <v>7.7203697589963598</v>
      </c>
    </row>
    <row r="3992" spans="1:9" x14ac:dyDescent="0.25">
      <c r="A3992">
        <v>3990</v>
      </c>
      <c r="B3992">
        <v>99.750991276764395</v>
      </c>
      <c r="C3992">
        <v>167.692397116949</v>
      </c>
      <c r="D3992">
        <v>13.670148751934001</v>
      </c>
      <c r="E3992">
        <v>5.70985355895096</v>
      </c>
      <c r="F3992">
        <v>0.497590525606391</v>
      </c>
      <c r="G3992">
        <v>0.94613146749642896</v>
      </c>
      <c r="H3992">
        <v>8.6580976863753207</v>
      </c>
      <c r="I3992">
        <v>3.2405177603853099</v>
      </c>
    </row>
    <row r="3993" spans="1:9" x14ac:dyDescent="0.25">
      <c r="A3993">
        <v>3991</v>
      </c>
      <c r="B3993">
        <v>38.930888575458297</v>
      </c>
      <c r="C3993">
        <v>217.78178082191701</v>
      </c>
      <c r="D3993">
        <v>13.3467963404395</v>
      </c>
      <c r="E3993">
        <v>4.9769245172687802</v>
      </c>
      <c r="F3993">
        <v>0.23325367296702401</v>
      </c>
      <c r="G3993">
        <v>0.96880309648576901</v>
      </c>
      <c r="H3993">
        <v>21.235157159487699</v>
      </c>
      <c r="I3993">
        <v>2.86766355140186</v>
      </c>
    </row>
    <row r="3994" spans="1:9" x14ac:dyDescent="0.25">
      <c r="A3994">
        <v>3992</v>
      </c>
      <c r="B3994">
        <v>54.332751853467002</v>
      </c>
      <c r="C3994">
        <v>150.33256781972099</v>
      </c>
      <c r="D3994">
        <v>14.187042704381501</v>
      </c>
      <c r="E3994">
        <v>7.74107727381808</v>
      </c>
      <c r="F3994">
        <v>0.34855831061545101</v>
      </c>
      <c r="G3994">
        <v>0.91778692037773901</v>
      </c>
      <c r="H3994">
        <v>15.9115646258503</v>
      </c>
      <c r="I3994">
        <v>3.7011774259033698</v>
      </c>
    </row>
    <row r="3995" spans="1:9" x14ac:dyDescent="0.25">
      <c r="A3995">
        <v>3993</v>
      </c>
      <c r="B3995">
        <v>71.340582027502293</v>
      </c>
      <c r="C3995">
        <v>165.64164140825301</v>
      </c>
      <c r="D3995">
        <v>15.4934018383533</v>
      </c>
      <c r="E3995">
        <v>9.7278807072954407</v>
      </c>
      <c r="F3995">
        <v>0.38854733063893199</v>
      </c>
      <c r="G3995">
        <v>0.92624324120971901</v>
      </c>
      <c r="H3995">
        <v>16.847675568743799</v>
      </c>
      <c r="I3995">
        <v>3.7552208147894501</v>
      </c>
    </row>
    <row r="3996" spans="1:9" x14ac:dyDescent="0.25">
      <c r="A3996">
        <v>3994</v>
      </c>
      <c r="B3996">
        <v>48.588614591009502</v>
      </c>
      <c r="C3996">
        <v>163.77792706333901</v>
      </c>
      <c r="D3996">
        <v>13.9018984748552</v>
      </c>
      <c r="E3996">
        <v>3.6568517346050098</v>
      </c>
      <c r="F3996">
        <v>0.31899616197220199</v>
      </c>
      <c r="G3996">
        <v>0.95588630999842505</v>
      </c>
      <c r="H3996">
        <v>9.6950796950796896</v>
      </c>
      <c r="I3996">
        <v>2.63727296657015</v>
      </c>
    </row>
    <row r="3997" spans="1:9" x14ac:dyDescent="0.25">
      <c r="A3997">
        <v>3995</v>
      </c>
      <c r="B3997">
        <v>98.251663405087996</v>
      </c>
      <c r="C3997">
        <v>177.34443409408399</v>
      </c>
      <c r="D3997">
        <v>10.823059755803801</v>
      </c>
      <c r="E3997">
        <v>6.9166570572369901</v>
      </c>
      <c r="F3997">
        <v>0.62619402027208004</v>
      </c>
      <c r="G3997">
        <v>0.90242587632621196</v>
      </c>
      <c r="H3997">
        <v>7.1647211413748302</v>
      </c>
      <c r="I3997">
        <v>3.4476338246702798</v>
      </c>
    </row>
    <row r="3998" spans="1:9" x14ac:dyDescent="0.25">
      <c r="A3998">
        <v>3996</v>
      </c>
      <c r="B3998">
        <v>75.663479923518096</v>
      </c>
      <c r="C3998">
        <v>128.77254374158801</v>
      </c>
      <c r="D3998">
        <v>18.841939534041401</v>
      </c>
      <c r="E3998">
        <v>4.4444133229032197</v>
      </c>
      <c r="F3998">
        <v>0.49631846570215699</v>
      </c>
      <c r="G3998">
        <v>0.93950972149371503</v>
      </c>
      <c r="H3998">
        <v>17.138248847926199</v>
      </c>
      <c r="I3998">
        <v>3.12685314685314</v>
      </c>
    </row>
    <row r="3999" spans="1:9" x14ac:dyDescent="0.25">
      <c r="A3999">
        <v>3997</v>
      </c>
      <c r="B3999">
        <v>45.7462943812478</v>
      </c>
      <c r="C3999">
        <v>137.46975605332301</v>
      </c>
      <c r="D3999">
        <v>11.1213926703211</v>
      </c>
      <c r="E3999">
        <v>2.4784308254355101</v>
      </c>
      <c r="F3999">
        <v>0.28958198829433401</v>
      </c>
      <c r="G3999">
        <v>0.97485144466231699</v>
      </c>
      <c r="H3999">
        <v>15.296600234466499</v>
      </c>
      <c r="I3999">
        <v>2.52182689881402</v>
      </c>
    </row>
    <row r="4000" spans="1:9" x14ac:dyDescent="0.25">
      <c r="A4000">
        <v>3998</v>
      </c>
      <c r="B4000">
        <v>120.767216294859</v>
      </c>
      <c r="C4000">
        <v>175.76675257731901</v>
      </c>
      <c r="D4000">
        <v>20.794643510998899</v>
      </c>
      <c r="E4000">
        <v>6.1434376622470896</v>
      </c>
      <c r="F4000">
        <v>0.61849664488510503</v>
      </c>
      <c r="G4000">
        <v>0.92643716024120204</v>
      </c>
      <c r="H4000">
        <v>13.408212560386399</v>
      </c>
      <c r="I4000">
        <v>3.5037462537462498</v>
      </c>
    </row>
    <row r="4001" spans="1:9" x14ac:dyDescent="0.25">
      <c r="A4001">
        <v>3999</v>
      </c>
      <c r="B4001">
        <v>35.810366624525898</v>
      </c>
      <c r="C4001">
        <v>145.78963619277701</v>
      </c>
      <c r="D4001">
        <v>7.7869103913770603</v>
      </c>
      <c r="E4001">
        <v>4.1867622782797698</v>
      </c>
      <c r="F4001">
        <v>0.30679002878333</v>
      </c>
      <c r="G4001">
        <v>0.93288963339530295</v>
      </c>
      <c r="H4001">
        <v>9.3260869565217295</v>
      </c>
      <c r="I4001">
        <v>3.47685647685647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7399-2EA4-4548-A655-FBACF7DE241F}">
  <dimension ref="A1:V257"/>
  <sheetViews>
    <sheetView topLeftCell="C1" workbookViewId="0">
      <selection activeCell="P54" sqref="P54:Y62"/>
    </sheetView>
  </sheetViews>
  <sheetFormatPr defaultRowHeight="15" x14ac:dyDescent="0.25"/>
  <cols>
    <col min="2" max="3" width="19" customWidth="1"/>
    <col min="4" max="4" width="17.140625" customWidth="1"/>
    <col min="5" max="5" width="19.5703125" customWidth="1"/>
  </cols>
  <sheetData>
    <row r="1" spans="1:13" ht="45" customHeight="1" x14ac:dyDescent="0.25">
      <c r="B1" s="1" t="s">
        <v>36</v>
      </c>
      <c r="C1" s="1" t="s">
        <v>37</v>
      </c>
      <c r="D1" s="1" t="s">
        <v>38</v>
      </c>
      <c r="E1" s="1" t="s">
        <v>39</v>
      </c>
    </row>
    <row r="2" spans="1:13" ht="15.75" thickBot="1" x14ac:dyDescent="0.3">
      <c r="A2">
        <v>1</v>
      </c>
      <c r="B2">
        <f>COUNTIFS(Table2[Local IntensMean Pos], "&gt;="&amp;A2, Table2[Local IntensMean Pos], "&lt;"&amp;A3)</f>
        <v>0</v>
      </c>
      <c r="C2">
        <f>COUNTIFS(Table2[Local IntensMean Neg], "&gt;="&amp;A2, Table2[Local IntensMean Neg], "&lt;"&amp;A3)</f>
        <v>0</v>
      </c>
      <c r="D2">
        <f>COUNTIFS(Table2[Local IntensStDev Pos], "&gt;="&amp;A2, Table2[Local IntensStDev Pos], "&lt;"&amp;A3)</f>
        <v>0</v>
      </c>
      <c r="E2">
        <f>COUNTIFS(Table2[Local IntensStDev Neg], "&gt;="&amp;A2, Table2[Local IntensStDev Neg], "&lt;"&amp;A3)</f>
        <v>5</v>
      </c>
    </row>
    <row r="3" spans="1:13" x14ac:dyDescent="0.25">
      <c r="A3">
        <v>2</v>
      </c>
      <c r="B3">
        <f>COUNTIFS(Table2[Local IntensMean Pos], "&gt;="&amp;A3, Table2[Local IntensMean Pos], "&lt;"&amp;A4)</f>
        <v>0</v>
      </c>
      <c r="C3">
        <f>COUNTIFS(Table2[Local IntensMean Neg], "&gt;="&amp;A3, Table2[Local IntensMean Neg], "&lt;"&amp;A4)</f>
        <v>0</v>
      </c>
      <c r="D3">
        <f>COUNTIFS(Table2[Local IntensStDev Pos], "&gt;="&amp;A3, Table2[Local IntensStDev Pos], "&lt;"&amp;A4)</f>
        <v>0</v>
      </c>
      <c r="E3">
        <f>COUNTIFS(Table2[Local IntensStDev Neg], "&gt;="&amp;A3, Table2[Local IntensStDev Neg], "&lt;"&amp;A4)</f>
        <v>114</v>
      </c>
      <c r="I3" s="40"/>
      <c r="J3" s="41" t="s">
        <v>40</v>
      </c>
      <c r="K3" s="42"/>
      <c r="L3" s="43" t="s">
        <v>41</v>
      </c>
      <c r="M3" s="44"/>
    </row>
    <row r="4" spans="1:13" ht="15.75" thickBot="1" x14ac:dyDescent="0.3">
      <c r="A4">
        <v>3</v>
      </c>
      <c r="B4">
        <f>COUNTIFS(Table2[Local IntensMean Pos], "&gt;="&amp;A4, Table2[Local IntensMean Pos], "&lt;"&amp;A5)</f>
        <v>0</v>
      </c>
      <c r="C4">
        <f>COUNTIFS(Table2[Local IntensMean Neg], "&gt;="&amp;A4, Table2[Local IntensMean Neg], "&lt;"&amp;A5)</f>
        <v>0</v>
      </c>
      <c r="D4">
        <f>COUNTIFS(Table2[Local IntensStDev Pos], "&gt;="&amp;A4, Table2[Local IntensStDev Pos], "&lt;"&amp;A5)</f>
        <v>0</v>
      </c>
      <c r="E4">
        <f>COUNTIFS(Table2[Local IntensStDev Neg], "&gt;="&amp;A4, Table2[Local IntensStDev Neg], "&lt;"&amp;A5)</f>
        <v>395</v>
      </c>
      <c r="I4" s="40"/>
      <c r="J4" s="19" t="s">
        <v>4</v>
      </c>
      <c r="K4" s="20" t="s">
        <v>5</v>
      </c>
      <c r="L4" s="5" t="s">
        <v>4</v>
      </c>
      <c r="M4" s="6" t="s">
        <v>5</v>
      </c>
    </row>
    <row r="5" spans="1:13" x14ac:dyDescent="0.25">
      <c r="A5">
        <v>4</v>
      </c>
      <c r="B5">
        <f>COUNTIFS(Table2[Local IntensMean Pos], "&gt;="&amp;A5, Table2[Local IntensMean Pos], "&lt;"&amp;A6)</f>
        <v>0</v>
      </c>
      <c r="C5">
        <f>COUNTIFS(Table2[Local IntensMean Neg], "&gt;="&amp;A5, Table2[Local IntensMean Neg], "&lt;"&amp;A6)</f>
        <v>0</v>
      </c>
      <c r="D5">
        <f>COUNTIFS(Table2[Local IntensStDev Pos], "&gt;="&amp;A5, Table2[Local IntensStDev Pos], "&lt;"&amp;A6)</f>
        <v>0</v>
      </c>
      <c r="E5">
        <f>COUNTIFS(Table2[Local IntensStDev Neg], "&gt;="&amp;A5, Table2[Local IntensStDev Neg], "&lt;"&amp;A6)</f>
        <v>701</v>
      </c>
      <c r="I5" s="25" t="s">
        <v>2</v>
      </c>
      <c r="J5" s="21">
        <f>AVERAGE(Table2[Local IntensMean Pos])</f>
        <v>67.120254139893717</v>
      </c>
      <c r="K5" s="21">
        <f>AVERAGE(Table2[Local IntensMean Neg])</f>
        <v>167.15394805674021</v>
      </c>
      <c r="L5" s="22">
        <f>AVERAGE(Table2[Local IntensStDev Pos])</f>
        <v>14.233954642568682</v>
      </c>
      <c r="M5" s="23">
        <f>AVERAGE(Table2[Local IntensStDev Neg])</f>
        <v>7.2313799369511544</v>
      </c>
    </row>
    <row r="6" spans="1:13" x14ac:dyDescent="0.25">
      <c r="A6">
        <v>5</v>
      </c>
      <c r="B6">
        <f>COUNTIFS(Table2[Local IntensMean Pos], "&gt;="&amp;A6, Table2[Local IntensMean Pos], "&lt;"&amp;A7)</f>
        <v>0</v>
      </c>
      <c r="C6">
        <f>COUNTIFS(Table2[Local IntensMean Neg], "&gt;="&amp;A6, Table2[Local IntensMean Neg], "&lt;"&amp;A7)</f>
        <v>0</v>
      </c>
      <c r="D6">
        <f>COUNTIFS(Table2[Local IntensStDev Pos], "&gt;="&amp;A6, Table2[Local IntensStDev Pos], "&lt;"&amp;A7)</f>
        <v>0</v>
      </c>
      <c r="E6">
        <f>COUNTIFS(Table2[Local IntensStDev Neg], "&gt;="&amp;A6, Table2[Local IntensStDev Neg], "&lt;"&amp;A7)</f>
        <v>672</v>
      </c>
      <c r="I6" s="26" t="s">
        <v>3</v>
      </c>
      <c r="J6" s="18">
        <f>_xlfn.STDEV.P(Table2[Local IntensMean Pos])</f>
        <v>20.54212310478734</v>
      </c>
      <c r="K6" s="18">
        <f>_xlfn.STDEV.P(Table2[Local IntensMean Neg])</f>
        <v>23.59642633593813</v>
      </c>
      <c r="L6" s="28">
        <f>_xlfn.STDEV.P(Table2[Local IntensStDev Pos])</f>
        <v>3.5455976316700863</v>
      </c>
      <c r="M6" s="24">
        <f>_xlfn.STDEV.P(Table2[Local IntensStDev Neg])</f>
        <v>3.7592079651562527</v>
      </c>
    </row>
    <row r="7" spans="1:13" ht="15.75" thickBot="1" x14ac:dyDescent="0.3">
      <c r="A7">
        <v>6</v>
      </c>
      <c r="B7">
        <f>COUNTIFS(Table2[Local IntensMean Pos], "&gt;="&amp;A7, Table2[Local IntensMean Pos], "&lt;"&amp;A8)</f>
        <v>0</v>
      </c>
      <c r="C7">
        <f>COUNTIFS(Table2[Local IntensMean Neg], "&gt;="&amp;A7, Table2[Local IntensMean Neg], "&lt;"&amp;A8)</f>
        <v>0</v>
      </c>
      <c r="D7">
        <f>COUNTIFS(Table2[Local IntensStDev Pos], "&gt;="&amp;A7, Table2[Local IntensStDev Pos], "&lt;"&amp;A8)</f>
        <v>7</v>
      </c>
      <c r="E7">
        <f>COUNTIFS(Table2[Local IntensStDev Neg], "&gt;="&amp;A7, Table2[Local IntensStDev Neg], "&lt;"&amp;A8)</f>
        <v>533</v>
      </c>
      <c r="I7" s="27" t="s">
        <v>26</v>
      </c>
      <c r="J7" s="9">
        <f>MEDIAN(Table2[Local IntensMean Pos])</f>
        <v>63.979784283855295</v>
      </c>
      <c r="K7" s="9">
        <f>MEDIAN(Table2[Local IntensMean Neg])</f>
        <v>168.12970810987701</v>
      </c>
      <c r="L7" s="10">
        <f>MEDIAN(Table2[Local IntensStDev Pos])</f>
        <v>13.863329651173951</v>
      </c>
      <c r="M7" s="11">
        <f>MEDIAN(Table2[Local IntensStDev Neg])</f>
        <v>6.2136527250089344</v>
      </c>
    </row>
    <row r="8" spans="1:13" x14ac:dyDescent="0.25">
      <c r="A8">
        <v>7</v>
      </c>
      <c r="B8">
        <f>COUNTIFS(Table2[Local IntensMean Pos], "&gt;="&amp;A8, Table2[Local IntensMean Pos], "&lt;"&amp;A9)</f>
        <v>0</v>
      </c>
      <c r="C8">
        <f>COUNTIFS(Table2[Local IntensMean Neg], "&gt;="&amp;A8, Table2[Local IntensMean Neg], "&lt;"&amp;A9)</f>
        <v>0</v>
      </c>
      <c r="D8">
        <f>COUNTIFS(Table2[Local IntensStDev Pos], "&gt;="&amp;A8, Table2[Local IntensStDev Pos], "&lt;"&amp;A9)</f>
        <v>40</v>
      </c>
      <c r="E8">
        <f>COUNTIFS(Table2[Local IntensStDev Neg], "&gt;="&amp;A8, Table2[Local IntensStDev Neg], "&lt;"&amp;A9)</f>
        <v>400</v>
      </c>
      <c r="J8" s="45" t="s">
        <v>16</v>
      </c>
      <c r="K8" s="45"/>
      <c r="L8" s="45" t="s">
        <v>17</v>
      </c>
      <c r="M8" s="45"/>
    </row>
    <row r="9" spans="1:13" x14ac:dyDescent="0.25">
      <c r="A9">
        <v>8</v>
      </c>
      <c r="B9">
        <f>COUNTIFS(Table2[Local IntensMean Pos], "&gt;="&amp;A9, Table2[Local IntensMean Pos], "&lt;"&amp;A10)</f>
        <v>0</v>
      </c>
      <c r="C9">
        <f>COUNTIFS(Table2[Local IntensMean Neg], "&gt;="&amp;A9, Table2[Local IntensMean Neg], "&lt;"&amp;A10)</f>
        <v>0</v>
      </c>
      <c r="D9">
        <f>COUNTIFS(Table2[Local IntensStDev Pos], "&gt;="&amp;A9, Table2[Local IntensStDev Pos], "&lt;"&amp;A10)</f>
        <v>101</v>
      </c>
      <c r="E9">
        <f>COUNTIFS(Table2[Local IntensStDev Neg], "&gt;="&amp;A9, Table2[Local IntensStDev Neg], "&lt;"&amp;A10)</f>
        <v>298</v>
      </c>
      <c r="I9" s="2" t="s">
        <v>6</v>
      </c>
      <c r="J9" s="39">
        <f>ABS(J5-K5)</f>
        <v>100.03369391684649</v>
      </c>
      <c r="K9" s="39"/>
      <c r="L9" s="39">
        <f>ABS(L5-M5)</f>
        <v>7.0025747056175272</v>
      </c>
      <c r="M9" s="39"/>
    </row>
    <row r="10" spans="1:13" x14ac:dyDescent="0.25">
      <c r="A10">
        <v>9</v>
      </c>
      <c r="B10">
        <f>COUNTIFS(Table2[Local IntensMean Pos], "&gt;="&amp;A10, Table2[Local IntensMean Pos], "&lt;"&amp;A11)</f>
        <v>0</v>
      </c>
      <c r="C10">
        <f>COUNTIFS(Table2[Local IntensMean Neg], "&gt;="&amp;A10, Table2[Local IntensMean Neg], "&lt;"&amp;A11)</f>
        <v>0</v>
      </c>
      <c r="D10">
        <f>COUNTIFS(Table2[Local IntensStDev Pos], "&gt;="&amp;A10, Table2[Local IntensStDev Pos], "&lt;"&amp;A11)</f>
        <v>203</v>
      </c>
      <c r="E10">
        <f>COUNTIFS(Table2[Local IntensStDev Neg], "&gt;="&amp;A10, Table2[Local IntensStDev Neg], "&lt;"&amp;A11)</f>
        <v>189</v>
      </c>
      <c r="I10" s="2" t="s">
        <v>7</v>
      </c>
      <c r="J10" s="39">
        <f>ABS(J6-K6)</f>
        <v>3.0543032311507901</v>
      </c>
      <c r="K10" s="39"/>
      <c r="L10" s="39">
        <f>ABS(L6-M6)</f>
        <v>0.21361033348616631</v>
      </c>
      <c r="M10" s="39"/>
    </row>
    <row r="11" spans="1:13" x14ac:dyDescent="0.25">
      <c r="A11">
        <v>10</v>
      </c>
      <c r="B11">
        <f>COUNTIFS(Table2[Local IntensMean Pos], "&gt;="&amp;A11, Table2[Local IntensMean Pos], "&lt;"&amp;A12)</f>
        <v>0</v>
      </c>
      <c r="C11">
        <f>COUNTIFS(Table2[Local IntensMean Neg], "&gt;="&amp;A11, Table2[Local IntensMean Neg], "&lt;"&amp;A12)</f>
        <v>0</v>
      </c>
      <c r="D11">
        <f>COUNTIFS(Table2[Local IntensStDev Pos], "&gt;="&amp;A11, Table2[Local IntensStDev Pos], "&lt;"&amp;A12)</f>
        <v>300</v>
      </c>
      <c r="E11">
        <f>COUNTIFS(Table2[Local IntensStDev Neg], "&gt;="&amp;A11, Table2[Local IntensStDev Neg], "&lt;"&amp;A12)</f>
        <v>149</v>
      </c>
    </row>
    <row r="12" spans="1:13" x14ac:dyDescent="0.25">
      <c r="A12">
        <v>11</v>
      </c>
      <c r="B12">
        <f>COUNTIFS(Table2[Local IntensMean Pos], "&gt;="&amp;A12, Table2[Local IntensMean Pos], "&lt;"&amp;A13)</f>
        <v>0</v>
      </c>
      <c r="C12">
        <f>COUNTIFS(Table2[Local IntensMean Neg], "&gt;="&amp;A12, Table2[Local IntensMean Neg], "&lt;"&amp;A13)</f>
        <v>0</v>
      </c>
      <c r="D12">
        <f>COUNTIFS(Table2[Local IntensStDev Pos], "&gt;="&amp;A12, Table2[Local IntensStDev Pos], "&lt;"&amp;A13)</f>
        <v>393</v>
      </c>
      <c r="E12">
        <f>COUNTIFS(Table2[Local IntensStDev Neg], "&gt;="&amp;A12, Table2[Local IntensStDev Neg], "&lt;"&amp;A13)</f>
        <v>132</v>
      </c>
    </row>
    <row r="13" spans="1:13" ht="21" x14ac:dyDescent="0.35">
      <c r="A13">
        <v>12</v>
      </c>
      <c r="B13">
        <f>COUNTIFS(Table2[Local IntensMean Pos], "&gt;="&amp;A13, Table2[Local IntensMean Pos], "&lt;"&amp;A14)</f>
        <v>0</v>
      </c>
      <c r="C13">
        <f>COUNTIFS(Table2[Local IntensMean Neg], "&gt;="&amp;A13, Table2[Local IntensMean Neg], "&lt;"&amp;A14)</f>
        <v>0</v>
      </c>
      <c r="D13">
        <f>COUNTIFS(Table2[Local IntensStDev Pos], "&gt;="&amp;A13, Table2[Local IntensStDev Pos], "&lt;"&amp;A14)</f>
        <v>503</v>
      </c>
      <c r="E13">
        <f>COUNTIFS(Table2[Local IntensStDev Neg], "&gt;="&amp;A13, Table2[Local IntensStDev Neg], "&lt;"&amp;A14)</f>
        <v>90</v>
      </c>
      <c r="G13" s="46" t="s">
        <v>42</v>
      </c>
      <c r="H13" s="46"/>
      <c r="I13" s="46"/>
      <c r="K13" s="46" t="s">
        <v>43</v>
      </c>
      <c r="L13" s="46"/>
      <c r="M13" s="46"/>
    </row>
    <row r="14" spans="1:13" ht="15.75" thickBot="1" x14ac:dyDescent="0.3">
      <c r="A14">
        <v>13</v>
      </c>
      <c r="B14">
        <f>COUNTIFS(Table2[Local IntensMean Pos], "&gt;="&amp;A14, Table2[Local IntensMean Pos], "&lt;"&amp;A15)</f>
        <v>0</v>
      </c>
      <c r="C14">
        <f>COUNTIFS(Table2[Local IntensMean Neg], "&gt;="&amp;A14, Table2[Local IntensMean Neg], "&lt;"&amp;A15)</f>
        <v>0</v>
      </c>
      <c r="D14">
        <f>COUNTIFS(Table2[Local IntensStDev Pos], "&gt;="&amp;A14, Table2[Local IntensStDev Pos], "&lt;"&amp;A15)</f>
        <v>532</v>
      </c>
      <c r="E14">
        <f>COUNTIFS(Table2[Local IntensStDev Neg], "&gt;="&amp;A14, Table2[Local IntensStDev Neg], "&lt;"&amp;A15)</f>
        <v>74</v>
      </c>
    </row>
    <row r="15" spans="1:13" ht="15.75" thickBot="1" x14ac:dyDescent="0.3">
      <c r="A15">
        <v>14</v>
      </c>
      <c r="B15">
        <f>COUNTIFS(Table2[Local IntensMean Pos], "&gt;="&amp;A15, Table2[Local IntensMean Pos], "&lt;"&amp;A16)</f>
        <v>0</v>
      </c>
      <c r="C15">
        <f>COUNTIFS(Table2[Local IntensMean Neg], "&gt;="&amp;A15, Table2[Local IntensMean Neg], "&lt;"&amp;A16)</f>
        <v>0</v>
      </c>
      <c r="D15">
        <f>COUNTIFS(Table2[Local IntensStDev Pos], "&gt;="&amp;A15, Table2[Local IntensStDev Pos], "&lt;"&amp;A16)</f>
        <v>491</v>
      </c>
      <c r="E15">
        <f>COUNTIFS(Table2[Local IntensStDev Neg], "&gt;="&amp;A15, Table2[Local IntensStDev Neg], "&lt;"&amp;A16)</f>
        <v>50</v>
      </c>
      <c r="G15" s="2"/>
      <c r="H15" s="4" t="s">
        <v>8</v>
      </c>
      <c r="I15" s="14" t="s">
        <v>11</v>
      </c>
      <c r="K15" s="2"/>
      <c r="L15" s="4" t="s">
        <v>8</v>
      </c>
      <c r="M15" s="14" t="s">
        <v>11</v>
      </c>
    </row>
    <row r="16" spans="1:13" x14ac:dyDescent="0.25">
      <c r="A16">
        <v>15</v>
      </c>
      <c r="B16">
        <f>COUNTIFS(Table2[Local IntensMean Pos], "&gt;="&amp;A16, Table2[Local IntensMean Pos], "&lt;"&amp;A17)</f>
        <v>0</v>
      </c>
      <c r="C16">
        <f>COUNTIFS(Table2[Local IntensMean Neg], "&gt;="&amp;A16, Table2[Local IntensMean Neg], "&lt;"&amp;A17)</f>
        <v>0</v>
      </c>
      <c r="D16">
        <f>COUNTIFS(Table2[Local IntensStDev Pos], "&gt;="&amp;A16, Table2[Local IntensStDev Pos], "&lt;"&amp;A17)</f>
        <v>427</v>
      </c>
      <c r="E16">
        <f>COUNTIFS(Table2[Local IntensStDev Neg], "&gt;="&amp;A16, Table2[Local IntensStDev Neg], "&lt;"&amp;A17)</f>
        <v>48</v>
      </c>
      <c r="G16" s="4" t="s">
        <v>10</v>
      </c>
      <c r="H16" s="15">
        <f>MIN(Table2[Local IntensMean Pos])</f>
        <v>19.434210526315699</v>
      </c>
      <c r="I16" s="16">
        <f>MIN(Table2[Local IntensMean Neg])</f>
        <v>60.954655311313097</v>
      </c>
      <c r="K16" s="4" t="s">
        <v>10</v>
      </c>
      <c r="L16" s="15">
        <f>MIN(Table2[Local IntensStDev Pos])</f>
        <v>6.3216115392056196</v>
      </c>
      <c r="M16" s="16">
        <f>MIN(Table2[Local IntensStDev Neg])</f>
        <v>1.6811432343144901</v>
      </c>
    </row>
    <row r="17" spans="1:13" ht="15.75" thickBot="1" x14ac:dyDescent="0.3">
      <c r="A17">
        <v>16</v>
      </c>
      <c r="B17">
        <f>COUNTIFS(Table2[Local IntensMean Pos], "&gt;="&amp;A17, Table2[Local IntensMean Pos], "&lt;"&amp;A18)</f>
        <v>0</v>
      </c>
      <c r="C17">
        <f>COUNTIFS(Table2[Local IntensMean Neg], "&gt;="&amp;A17, Table2[Local IntensMean Neg], "&lt;"&amp;A18)</f>
        <v>0</v>
      </c>
      <c r="D17">
        <f>COUNTIFS(Table2[Local IntensStDev Pos], "&gt;="&amp;A17, Table2[Local IntensStDev Pos], "&lt;"&amp;A18)</f>
        <v>321</v>
      </c>
      <c r="E17">
        <f>COUNTIFS(Table2[Local IntensStDev Neg], "&gt;="&amp;A17, Table2[Local IntensStDev Neg], "&lt;"&amp;A18)</f>
        <v>33</v>
      </c>
      <c r="G17" s="3" t="s">
        <v>9</v>
      </c>
      <c r="H17" s="7">
        <f>MAX(Table2[Local IntensMean Pos])</f>
        <v>191.70984769816499</v>
      </c>
      <c r="I17" s="8">
        <f>MAX(Table2[Local IntensMean Neg])</f>
        <v>240.194971090493</v>
      </c>
      <c r="K17" s="3" t="s">
        <v>9</v>
      </c>
      <c r="L17" s="7">
        <f>MAX(Table2[Local IntensStDev Pos])</f>
        <v>38.757396067836602</v>
      </c>
      <c r="M17" s="8">
        <f>MAX(Table2[Local IntensStDev Neg])</f>
        <v>33.057189355701702</v>
      </c>
    </row>
    <row r="18" spans="1:13" x14ac:dyDescent="0.25">
      <c r="A18">
        <v>17</v>
      </c>
      <c r="B18">
        <f>COUNTIFS(Table2[Local IntensMean Pos], "&gt;="&amp;A18, Table2[Local IntensMean Pos], "&lt;"&amp;A19)</f>
        <v>0</v>
      </c>
      <c r="C18">
        <f>COUNTIFS(Table2[Local IntensMean Neg], "&gt;="&amp;A18, Table2[Local IntensMean Neg], "&lt;"&amp;A19)</f>
        <v>0</v>
      </c>
      <c r="D18">
        <f>COUNTIFS(Table2[Local IntensStDev Pos], "&gt;="&amp;A18, Table2[Local IntensStDev Pos], "&lt;"&amp;A19)</f>
        <v>213</v>
      </c>
      <c r="E18">
        <f>COUNTIFS(Table2[Local IntensStDev Neg], "&gt;="&amp;A18, Table2[Local IntensStDev Neg], "&lt;"&amp;A19)</f>
        <v>36</v>
      </c>
    </row>
    <row r="19" spans="1:13" x14ac:dyDescent="0.25">
      <c r="A19">
        <v>18</v>
      </c>
      <c r="B19">
        <f>COUNTIFS(Table2[Local IntensMean Pos], "&gt;="&amp;A19, Table2[Local IntensMean Pos], "&lt;"&amp;A20)</f>
        <v>0</v>
      </c>
      <c r="C19">
        <f>COUNTIFS(Table2[Local IntensMean Neg], "&gt;="&amp;A19, Table2[Local IntensMean Neg], "&lt;"&amp;A20)</f>
        <v>0</v>
      </c>
      <c r="D19">
        <f>COUNTIFS(Table2[Local IntensStDev Pos], "&gt;="&amp;A19, Table2[Local IntensStDev Pos], "&lt;"&amp;A20)</f>
        <v>145</v>
      </c>
      <c r="E19">
        <f>COUNTIFS(Table2[Local IntensStDev Neg], "&gt;="&amp;A19, Table2[Local IntensStDev Neg], "&lt;"&amp;A20)</f>
        <v>20</v>
      </c>
    </row>
    <row r="20" spans="1:13" x14ac:dyDescent="0.25">
      <c r="A20">
        <v>19</v>
      </c>
      <c r="B20">
        <f>COUNTIFS(Table2[Local IntensMean Pos], "&gt;="&amp;A20, Table2[Local IntensMean Pos], "&lt;"&amp;A21)</f>
        <v>2</v>
      </c>
      <c r="C20">
        <f>COUNTIFS(Table2[Local IntensMean Neg], "&gt;="&amp;A20, Table2[Local IntensMean Neg], "&lt;"&amp;A21)</f>
        <v>0</v>
      </c>
      <c r="D20">
        <f>COUNTIFS(Table2[Local IntensStDev Pos], "&gt;="&amp;A20, Table2[Local IntensStDev Pos], "&lt;"&amp;A21)</f>
        <v>79</v>
      </c>
      <c r="E20">
        <f>COUNTIFS(Table2[Local IntensStDev Neg], "&gt;="&amp;A20, Table2[Local IntensStDev Neg], "&lt;"&amp;A21)</f>
        <v>10</v>
      </c>
      <c r="G20" s="2"/>
      <c r="K20" s="2"/>
    </row>
    <row r="21" spans="1:13" x14ac:dyDescent="0.25">
      <c r="A21">
        <v>20</v>
      </c>
      <c r="B21">
        <f>COUNTIFS(Table2[Local IntensMean Pos], "&gt;="&amp;A21, Table2[Local IntensMean Pos], "&lt;"&amp;A22)</f>
        <v>0</v>
      </c>
      <c r="C21">
        <f>COUNTIFS(Table2[Local IntensMean Neg], "&gt;="&amp;A21, Table2[Local IntensMean Neg], "&lt;"&amp;A22)</f>
        <v>0</v>
      </c>
      <c r="D21">
        <f>COUNTIFS(Table2[Local IntensStDev Pos], "&gt;="&amp;A21, Table2[Local IntensStDev Pos], "&lt;"&amp;A22)</f>
        <v>86</v>
      </c>
      <c r="E21">
        <f>COUNTIFS(Table2[Local IntensStDev Neg], "&gt;="&amp;A21, Table2[Local IntensStDev Neg], "&lt;"&amp;A22)</f>
        <v>18</v>
      </c>
      <c r="G21" s="13" t="s">
        <v>12</v>
      </c>
      <c r="K21" s="13" t="s">
        <v>12</v>
      </c>
    </row>
    <row r="22" spans="1:13" x14ac:dyDescent="0.25">
      <c r="A22">
        <v>21</v>
      </c>
      <c r="B22">
        <f>COUNTIFS(Table2[Local IntensMean Pos], "&gt;="&amp;A22, Table2[Local IntensMean Pos], "&lt;"&amp;A23)</f>
        <v>0</v>
      </c>
      <c r="C22">
        <f>COUNTIFS(Table2[Local IntensMean Neg], "&gt;="&amp;A22, Table2[Local IntensMean Neg], "&lt;"&amp;A23)</f>
        <v>0</v>
      </c>
      <c r="D22">
        <f>COUNTIFS(Table2[Local IntensStDev Pos], "&gt;="&amp;A22, Table2[Local IntensStDev Pos], "&lt;"&amp;A23)</f>
        <v>38</v>
      </c>
      <c r="E22">
        <f>COUNTIFS(Table2[Local IntensStDev Neg], "&gt;="&amp;A22, Table2[Local IntensStDev Neg], "&lt;"&amp;A23)</f>
        <v>9</v>
      </c>
      <c r="G22" s="12" t="s">
        <v>14</v>
      </c>
      <c r="H22">
        <f>COUNTIFS(Table2[Local IntensMean Pos], "&gt;="&amp;I16, Table2[Local IntensMean Pos], "&lt;="&amp;I17)</f>
        <v>2252</v>
      </c>
      <c r="K22" s="12" t="s">
        <v>14</v>
      </c>
      <c r="L22">
        <f>COUNTIFS(Table2[Local IntensStDev Pos], "&gt;="&amp;M16, Table2[Local IntensStDev Pos], "&lt;="&amp;M17)</f>
        <v>3994</v>
      </c>
    </row>
    <row r="23" spans="1:13" x14ac:dyDescent="0.25">
      <c r="A23">
        <v>22</v>
      </c>
      <c r="B23">
        <f>COUNTIFS(Table2[Local IntensMean Pos], "&gt;="&amp;A23, Table2[Local IntensMean Pos], "&lt;"&amp;A24)</f>
        <v>2</v>
      </c>
      <c r="C23">
        <f>COUNTIFS(Table2[Local IntensMean Neg], "&gt;="&amp;A23, Table2[Local IntensMean Neg], "&lt;"&amp;A24)</f>
        <v>0</v>
      </c>
      <c r="D23">
        <f>COUNTIFS(Table2[Local IntensStDev Pos], "&gt;="&amp;A23, Table2[Local IntensStDev Pos], "&lt;"&amp;A24)</f>
        <v>36</v>
      </c>
      <c r="E23">
        <f>COUNTIFS(Table2[Local IntensStDev Neg], "&gt;="&amp;A23, Table2[Local IntensStDev Neg], "&lt;"&amp;A24)</f>
        <v>4</v>
      </c>
      <c r="G23" s="29" t="s">
        <v>15</v>
      </c>
      <c r="H23">
        <f>H22/4000*100</f>
        <v>56.3</v>
      </c>
      <c r="K23" s="29" t="s">
        <v>15</v>
      </c>
      <c r="L23">
        <f>L22/4000*100</f>
        <v>99.850000000000009</v>
      </c>
    </row>
    <row r="24" spans="1:13" x14ac:dyDescent="0.25">
      <c r="A24">
        <v>23</v>
      </c>
      <c r="B24">
        <f>COUNTIFS(Table2[Local IntensMean Pos], "&gt;="&amp;A24, Table2[Local IntensMean Pos], "&lt;"&amp;A25)</f>
        <v>1</v>
      </c>
      <c r="C24">
        <f>COUNTIFS(Table2[Local IntensMean Neg], "&gt;="&amp;A24, Table2[Local IntensMean Neg], "&lt;"&amp;A25)</f>
        <v>0</v>
      </c>
      <c r="D24">
        <f>COUNTIFS(Table2[Local IntensStDev Pos], "&gt;="&amp;A24, Table2[Local IntensStDev Pos], "&lt;"&amp;A25)</f>
        <v>20</v>
      </c>
      <c r="E24">
        <f>COUNTIFS(Table2[Local IntensStDev Neg], "&gt;="&amp;A24, Table2[Local IntensStDev Neg], "&lt;"&amp;A25)</f>
        <v>3</v>
      </c>
    </row>
    <row r="25" spans="1:13" x14ac:dyDescent="0.25">
      <c r="A25">
        <v>24</v>
      </c>
      <c r="B25">
        <f>COUNTIFS(Table2[Local IntensMean Pos], "&gt;="&amp;A25, Table2[Local IntensMean Pos], "&lt;"&amp;A26)</f>
        <v>3</v>
      </c>
      <c r="C25">
        <f>COUNTIFS(Table2[Local IntensMean Neg], "&gt;="&amp;A25, Table2[Local IntensMean Neg], "&lt;"&amp;A26)</f>
        <v>0</v>
      </c>
      <c r="D25">
        <f>COUNTIFS(Table2[Local IntensStDev Pos], "&gt;="&amp;A25, Table2[Local IntensStDev Pos], "&lt;"&amp;A26)</f>
        <v>17</v>
      </c>
      <c r="E25">
        <f>COUNTIFS(Table2[Local IntensStDev Neg], "&gt;="&amp;A25, Table2[Local IntensStDev Neg], "&lt;"&amp;A26)</f>
        <v>4</v>
      </c>
      <c r="G25" s="13" t="s">
        <v>13</v>
      </c>
      <c r="K25" s="13" t="s">
        <v>13</v>
      </c>
    </row>
    <row r="26" spans="1:13" x14ac:dyDescent="0.25">
      <c r="A26">
        <v>25</v>
      </c>
      <c r="B26">
        <f>COUNTIFS(Table2[Local IntensMean Pos], "&gt;="&amp;A26, Table2[Local IntensMean Pos], "&lt;"&amp;A27)</f>
        <v>1</v>
      </c>
      <c r="C26">
        <f>COUNTIFS(Table2[Local IntensMean Neg], "&gt;="&amp;A26, Table2[Local IntensMean Neg], "&lt;"&amp;A27)</f>
        <v>0</v>
      </c>
      <c r="D26">
        <f>COUNTIFS(Table2[Local IntensStDev Pos], "&gt;="&amp;A26, Table2[Local IntensStDev Pos], "&lt;"&amp;A27)</f>
        <v>9</v>
      </c>
      <c r="E26">
        <f>COUNTIFS(Table2[Local IntensStDev Neg], "&gt;="&amp;A26, Table2[Local IntensStDev Neg], "&lt;"&amp;A27)</f>
        <v>4</v>
      </c>
      <c r="G26" s="29" t="s">
        <v>14</v>
      </c>
      <c r="H26">
        <f>COUNTIFS(Table2[Local IntensMean Neg], "&gt;="&amp;H16, Table2[Local IntensMean Neg], "&lt;="&amp;H17)</f>
        <v>3408</v>
      </c>
      <c r="K26" s="29" t="s">
        <v>14</v>
      </c>
      <c r="L26">
        <f>COUNTIFS(Table2[Local IntensStDev Neg], "&gt;="&amp;L16, Table2[Local IntensStDev Neg], "&lt;="&amp;L17)</f>
        <v>1938</v>
      </c>
    </row>
    <row r="27" spans="1:13" x14ac:dyDescent="0.25">
      <c r="A27">
        <v>26</v>
      </c>
      <c r="B27">
        <f>COUNTIFS(Table2[Local IntensMean Pos], "&gt;="&amp;A27, Table2[Local IntensMean Pos], "&lt;"&amp;A28)</f>
        <v>5</v>
      </c>
      <c r="C27">
        <f>COUNTIFS(Table2[Local IntensMean Neg], "&gt;="&amp;A27, Table2[Local IntensMean Neg], "&lt;"&amp;A28)</f>
        <v>0</v>
      </c>
      <c r="D27">
        <f>COUNTIFS(Table2[Local IntensStDev Pos], "&gt;="&amp;A27, Table2[Local IntensStDev Pos], "&lt;"&amp;A28)</f>
        <v>8</v>
      </c>
      <c r="E27">
        <f>COUNTIFS(Table2[Local IntensStDev Neg], "&gt;="&amp;A27, Table2[Local IntensStDev Neg], "&lt;"&amp;A28)</f>
        <v>0</v>
      </c>
      <c r="G27" s="12" t="s">
        <v>15</v>
      </c>
      <c r="H27">
        <f>H26/4000*100</f>
        <v>85.2</v>
      </c>
      <c r="K27" s="12" t="s">
        <v>15</v>
      </c>
      <c r="L27">
        <f>L26/4000*100</f>
        <v>48.449999999999996</v>
      </c>
    </row>
    <row r="28" spans="1:13" x14ac:dyDescent="0.25">
      <c r="A28">
        <v>27</v>
      </c>
      <c r="B28">
        <f>COUNTIFS(Table2[Local IntensMean Pos], "&gt;="&amp;A28, Table2[Local IntensMean Pos], "&lt;"&amp;A29)</f>
        <v>7</v>
      </c>
      <c r="C28">
        <f>COUNTIFS(Table2[Local IntensMean Neg], "&gt;="&amp;A28, Table2[Local IntensMean Neg], "&lt;"&amp;A29)</f>
        <v>0</v>
      </c>
      <c r="D28">
        <f>COUNTIFS(Table2[Local IntensStDev Pos], "&gt;="&amp;A28, Table2[Local IntensStDev Pos], "&lt;"&amp;A29)</f>
        <v>6</v>
      </c>
      <c r="E28">
        <f>COUNTIFS(Table2[Local IntensStDev Neg], "&gt;="&amp;A28, Table2[Local IntensStDev Neg], "&lt;"&amp;A29)</f>
        <v>3</v>
      </c>
    </row>
    <row r="29" spans="1:13" x14ac:dyDescent="0.25">
      <c r="A29">
        <v>28</v>
      </c>
      <c r="B29">
        <f>COUNTIFS(Table2[Local IntensMean Pos], "&gt;="&amp;A29, Table2[Local IntensMean Pos], "&lt;"&amp;A30)</f>
        <v>3</v>
      </c>
      <c r="C29">
        <f>COUNTIFS(Table2[Local IntensMean Neg], "&gt;="&amp;A29, Table2[Local IntensMean Neg], "&lt;"&amp;A30)</f>
        <v>0</v>
      </c>
      <c r="D29">
        <f>COUNTIFS(Table2[Local IntensStDev Pos], "&gt;="&amp;A29, Table2[Local IntensStDev Pos], "&lt;"&amp;A30)</f>
        <v>5</v>
      </c>
      <c r="E29">
        <f>COUNTIFS(Table2[Local IntensStDev Neg], "&gt;="&amp;A29, Table2[Local IntensStDev Neg], "&lt;"&amp;A30)</f>
        <v>4</v>
      </c>
    </row>
    <row r="30" spans="1:13" x14ac:dyDescent="0.25">
      <c r="A30">
        <v>29</v>
      </c>
      <c r="B30">
        <f>COUNTIFS(Table2[Local IntensMean Pos], "&gt;="&amp;A30, Table2[Local IntensMean Pos], "&lt;"&amp;A31)</f>
        <v>5</v>
      </c>
      <c r="C30">
        <f>COUNTIFS(Table2[Local IntensMean Neg], "&gt;="&amp;A30, Table2[Local IntensMean Neg], "&lt;"&amp;A31)</f>
        <v>0</v>
      </c>
      <c r="D30">
        <f>COUNTIFS(Table2[Local IntensStDev Pos], "&gt;="&amp;A30, Table2[Local IntensStDev Pos], "&lt;"&amp;A31)</f>
        <v>7</v>
      </c>
      <c r="E30">
        <f>COUNTIFS(Table2[Local IntensStDev Neg], "&gt;="&amp;A30, Table2[Local IntensStDev Neg], "&lt;"&amp;A31)</f>
        <v>0</v>
      </c>
      <c r="G30" s="13" t="s">
        <v>1</v>
      </c>
      <c r="K30" s="13" t="s">
        <v>1</v>
      </c>
    </row>
    <row r="31" spans="1:13" x14ac:dyDescent="0.25">
      <c r="A31">
        <v>30</v>
      </c>
      <c r="B31">
        <f>COUNTIFS(Table2[Local IntensMean Pos], "&gt;="&amp;A31, Table2[Local IntensMean Pos], "&lt;"&amp;A32)</f>
        <v>11</v>
      </c>
      <c r="C31">
        <f>COUNTIFS(Table2[Local IntensMean Neg], "&gt;="&amp;A31, Table2[Local IntensMean Neg], "&lt;"&amp;A32)</f>
        <v>0</v>
      </c>
      <c r="D31">
        <f>COUNTIFS(Table2[Local IntensStDev Pos], "&gt;="&amp;A31, Table2[Local IntensStDev Pos], "&lt;"&amp;A32)</f>
        <v>4</v>
      </c>
      <c r="E31">
        <f>COUNTIFS(Table2[Local IntensStDev Neg], "&gt;="&amp;A31, Table2[Local IntensStDev Neg], "&lt;"&amp;A32)</f>
        <v>0</v>
      </c>
      <c r="G31" t="s">
        <v>14</v>
      </c>
      <c r="H31">
        <f>H22+H26</f>
        <v>5660</v>
      </c>
      <c r="K31" t="s">
        <v>14</v>
      </c>
      <c r="L31">
        <f>L22+L26</f>
        <v>5932</v>
      </c>
    </row>
    <row r="32" spans="1:13" x14ac:dyDescent="0.25">
      <c r="A32">
        <v>31</v>
      </c>
      <c r="B32">
        <f>COUNTIFS(Table2[Local IntensMean Pos], "&gt;="&amp;A32, Table2[Local IntensMean Pos], "&lt;"&amp;A33)</f>
        <v>13</v>
      </c>
      <c r="C32">
        <f>COUNTIFS(Table2[Local IntensMean Neg], "&gt;="&amp;A32, Table2[Local IntensMean Neg], "&lt;"&amp;A33)</f>
        <v>0</v>
      </c>
      <c r="D32">
        <f>COUNTIFS(Table2[Local IntensStDev Pos], "&gt;="&amp;A32, Table2[Local IntensStDev Pos], "&lt;"&amp;A33)</f>
        <v>3</v>
      </c>
      <c r="E32">
        <f>COUNTIFS(Table2[Local IntensStDev Neg], "&gt;="&amp;A32, Table2[Local IntensStDev Neg], "&lt;"&amp;A33)</f>
        <v>0</v>
      </c>
      <c r="G32" t="s">
        <v>15</v>
      </c>
      <c r="H32">
        <f>H31/8000*100</f>
        <v>70.75</v>
      </c>
      <c r="K32" t="s">
        <v>15</v>
      </c>
      <c r="L32">
        <f>L31/8000*100</f>
        <v>74.150000000000006</v>
      </c>
    </row>
    <row r="33" spans="1:22" x14ac:dyDescent="0.25">
      <c r="A33">
        <v>32</v>
      </c>
      <c r="B33">
        <f>COUNTIFS(Table2[Local IntensMean Pos], "&gt;="&amp;A33, Table2[Local IntensMean Pos], "&lt;"&amp;A34)</f>
        <v>13</v>
      </c>
      <c r="C33">
        <f>COUNTIFS(Table2[Local IntensMean Neg], "&gt;="&amp;A33, Table2[Local IntensMean Neg], "&lt;"&amp;A34)</f>
        <v>0</v>
      </c>
      <c r="D33">
        <f>COUNTIFS(Table2[Local IntensStDev Pos], "&gt;="&amp;A33, Table2[Local IntensStDev Pos], "&lt;"&amp;A34)</f>
        <v>0</v>
      </c>
      <c r="E33">
        <f>COUNTIFS(Table2[Local IntensStDev Neg], "&gt;="&amp;A33, Table2[Local IntensStDev Neg], "&lt;"&amp;A34)</f>
        <v>1</v>
      </c>
    </row>
    <row r="34" spans="1:22" x14ac:dyDescent="0.25">
      <c r="A34">
        <v>33</v>
      </c>
      <c r="B34">
        <f>COUNTIFS(Table2[Local IntensMean Pos], "&gt;="&amp;A34, Table2[Local IntensMean Pos], "&lt;"&amp;A35)</f>
        <v>7</v>
      </c>
      <c r="C34">
        <f>COUNTIFS(Table2[Local IntensMean Neg], "&gt;="&amp;A34, Table2[Local IntensMean Neg], "&lt;"&amp;A35)</f>
        <v>0</v>
      </c>
      <c r="D34">
        <f>COUNTIFS(Table2[Local IntensStDev Pos], "&gt;="&amp;A34, Table2[Local IntensStDev Pos], "&lt;"&amp;A35)</f>
        <v>1</v>
      </c>
      <c r="E34">
        <f>COUNTIFS(Table2[Local IntensStDev Neg], "&gt;="&amp;A34, Table2[Local IntensStDev Neg], "&lt;"&amp;A35)</f>
        <v>1</v>
      </c>
    </row>
    <row r="35" spans="1:22" x14ac:dyDescent="0.25">
      <c r="A35">
        <v>34</v>
      </c>
      <c r="B35">
        <f>COUNTIFS(Table2[Local IntensMean Pos], "&gt;="&amp;A35, Table2[Local IntensMean Pos], "&lt;"&amp;A36)</f>
        <v>16</v>
      </c>
      <c r="C35">
        <f>COUNTIFS(Table2[Local IntensMean Neg], "&gt;="&amp;A35, Table2[Local IntensMean Neg], "&lt;"&amp;A36)</f>
        <v>0</v>
      </c>
      <c r="D35">
        <f>COUNTIFS(Table2[Local IntensStDev Pos], "&gt;="&amp;A35, Table2[Local IntensStDev Pos], "&lt;"&amp;A36)</f>
        <v>0</v>
      </c>
      <c r="E35">
        <f>COUNTIFS(Table2[Local IntensStDev Neg], "&gt;="&amp;A35, Table2[Local IntensStDev Neg], "&lt;"&amp;A36)</f>
        <v>0</v>
      </c>
    </row>
    <row r="36" spans="1:22" x14ac:dyDescent="0.25">
      <c r="A36">
        <v>35</v>
      </c>
      <c r="B36">
        <f>COUNTIFS(Table2[Local IntensMean Pos], "&gt;="&amp;A36, Table2[Local IntensMean Pos], "&lt;"&amp;A37)</f>
        <v>21</v>
      </c>
      <c r="C36">
        <f>COUNTIFS(Table2[Local IntensMean Neg], "&gt;="&amp;A36, Table2[Local IntensMean Neg], "&lt;"&amp;A37)</f>
        <v>0</v>
      </c>
      <c r="D36">
        <f>COUNTIFS(Table2[Local IntensStDev Pos], "&gt;="&amp;A36, Table2[Local IntensStDev Pos], "&lt;"&amp;A37)</f>
        <v>3</v>
      </c>
      <c r="E36">
        <f>COUNTIFS(Table2[Local IntensStDev Neg], "&gt;="&amp;A36, Table2[Local IntensStDev Neg], "&lt;"&amp;A37)</f>
        <v>0</v>
      </c>
    </row>
    <row r="37" spans="1:22" ht="24" thickBot="1" x14ac:dyDescent="0.4">
      <c r="A37">
        <v>36</v>
      </c>
      <c r="B37">
        <f>COUNTIFS(Table2[Local IntensMean Pos], "&gt;="&amp;A37, Table2[Local IntensMean Pos], "&lt;"&amp;A38)</f>
        <v>24</v>
      </c>
      <c r="C37">
        <f>COUNTIFS(Table2[Local IntensMean Neg], "&gt;="&amp;A37, Table2[Local IntensMean Neg], "&lt;"&amp;A38)</f>
        <v>0</v>
      </c>
      <c r="D37">
        <f>COUNTIFS(Table2[Local IntensStDev Pos], "&gt;="&amp;A37, Table2[Local IntensStDev Pos], "&lt;"&amp;A38)</f>
        <v>0</v>
      </c>
      <c r="E37">
        <f>COUNTIFS(Table2[Local IntensStDev Neg], "&gt;="&amp;A37, Table2[Local IntensStDev Neg], "&lt;"&amp;A38)</f>
        <v>0</v>
      </c>
      <c r="G37" s="47" t="s">
        <v>18</v>
      </c>
      <c r="H37" s="47"/>
      <c r="I37" s="47"/>
      <c r="J37" s="47"/>
      <c r="K37" s="47"/>
      <c r="L37" s="47"/>
      <c r="M37" s="47"/>
      <c r="P37" s="47" t="s">
        <v>27</v>
      </c>
      <c r="Q37" s="47"/>
      <c r="R37" s="47"/>
      <c r="S37" s="47"/>
      <c r="T37" s="47"/>
      <c r="U37" s="47"/>
      <c r="V37" s="47"/>
    </row>
    <row r="38" spans="1:22" x14ac:dyDescent="0.25">
      <c r="A38">
        <v>37</v>
      </c>
      <c r="B38">
        <f>COUNTIFS(Table2[Local IntensMean Pos], "&gt;="&amp;A38, Table2[Local IntensMean Pos], "&lt;"&amp;A39)</f>
        <v>24</v>
      </c>
      <c r="C38">
        <f>COUNTIFS(Table2[Local IntensMean Neg], "&gt;="&amp;A38, Table2[Local IntensMean Neg], "&lt;"&amp;A39)</f>
        <v>0</v>
      </c>
      <c r="D38">
        <f>COUNTIFS(Table2[Local IntensStDev Pos], "&gt;="&amp;A38, Table2[Local IntensStDev Pos], "&lt;"&amp;A39)</f>
        <v>0</v>
      </c>
      <c r="E38">
        <f>COUNTIFS(Table2[Local IntensStDev Neg], "&gt;="&amp;A38, Table2[Local IntensStDev Neg], "&lt;"&amp;A39)</f>
        <v>0</v>
      </c>
    </row>
    <row r="39" spans="1:22" x14ac:dyDescent="0.25">
      <c r="A39">
        <v>38</v>
      </c>
      <c r="B39">
        <f>COUNTIFS(Table2[Local IntensMean Pos], "&gt;="&amp;A39, Table2[Local IntensMean Pos], "&lt;"&amp;A40)</f>
        <v>27</v>
      </c>
      <c r="C39">
        <f>COUNTIFS(Table2[Local IntensMean Neg], "&gt;="&amp;A39, Table2[Local IntensMean Neg], "&lt;"&amp;A40)</f>
        <v>0</v>
      </c>
      <c r="D39">
        <f>COUNTIFS(Table2[Local IntensStDev Pos], "&gt;="&amp;A39, Table2[Local IntensStDev Pos], "&lt;"&amp;A40)</f>
        <v>2</v>
      </c>
      <c r="E39">
        <f>COUNTIFS(Table2[Local IntensStDev Neg], "&gt;="&amp;A39, Table2[Local IntensStDev Neg], "&lt;"&amp;A40)</f>
        <v>0</v>
      </c>
    </row>
    <row r="40" spans="1:22" ht="21" x14ac:dyDescent="0.35">
      <c r="A40">
        <v>39</v>
      </c>
      <c r="B40">
        <f>COUNTIFS(Table2[Local IntensMean Pos], "&gt;="&amp;A40, Table2[Local IntensMean Pos], "&lt;"&amp;A41)</f>
        <v>31</v>
      </c>
      <c r="C40">
        <f>COUNTIFS(Table2[Local IntensMean Neg], "&gt;="&amp;A40, Table2[Local IntensMean Neg], "&lt;"&amp;A41)</f>
        <v>0</v>
      </c>
      <c r="D40">
        <f>COUNTIFS(Table2[Local IntensStDev Pos], "&gt;="&amp;A40, Table2[Local IntensStDev Pos], "&lt;"&amp;A41)</f>
        <v>0</v>
      </c>
      <c r="E40">
        <f>COUNTIFS(Table2[Local IntensStDev Neg], "&gt;="&amp;A40, Table2[Local IntensStDev Neg], "&lt;"&amp;A41)</f>
        <v>0</v>
      </c>
      <c r="G40" s="46" t="s">
        <v>44</v>
      </c>
      <c r="H40" s="46"/>
      <c r="I40" s="46"/>
      <c r="K40" s="46" t="s">
        <v>45</v>
      </c>
      <c r="L40" s="46"/>
      <c r="M40" s="46"/>
      <c r="P40" s="46" t="s">
        <v>44</v>
      </c>
      <c r="Q40" s="46"/>
      <c r="R40" s="46"/>
      <c r="T40" s="46" t="s">
        <v>45</v>
      </c>
      <c r="U40" s="46"/>
      <c r="V40" s="46"/>
    </row>
    <row r="41" spans="1:22" x14ac:dyDescent="0.25">
      <c r="A41">
        <v>40</v>
      </c>
      <c r="B41">
        <f>COUNTIFS(Table2[Local IntensMean Pos], "&gt;="&amp;A41, Table2[Local IntensMean Pos], "&lt;"&amp;A42)</f>
        <v>34</v>
      </c>
      <c r="C41">
        <f>COUNTIFS(Table2[Local IntensMean Neg], "&gt;="&amp;A41, Table2[Local IntensMean Neg], "&lt;"&amp;A42)</f>
        <v>0</v>
      </c>
      <c r="D41">
        <f>COUNTIFS(Table2[Local IntensStDev Pos], "&gt;="&amp;A41, Table2[Local IntensStDev Pos], "&lt;"&amp;A42)</f>
        <v>0</v>
      </c>
      <c r="E41">
        <f>COUNTIFS(Table2[Local IntensStDev Neg], "&gt;="&amp;A41, Table2[Local IntensStDev Neg], "&lt;"&amp;A42)</f>
        <v>0</v>
      </c>
    </row>
    <row r="42" spans="1:22" x14ac:dyDescent="0.25">
      <c r="A42">
        <v>41</v>
      </c>
      <c r="B42">
        <f>COUNTIFS(Table2[Local IntensMean Pos], "&gt;="&amp;A42, Table2[Local IntensMean Pos], "&lt;"&amp;A43)</f>
        <v>48</v>
      </c>
      <c r="C42">
        <f>COUNTIFS(Table2[Local IntensMean Neg], "&gt;="&amp;A42, Table2[Local IntensMean Neg], "&lt;"&amp;A43)</f>
        <v>0</v>
      </c>
      <c r="D42">
        <f>COUNTIFS(Table2[Local IntensStDev Pos], "&gt;="&amp;A42, Table2[Local IntensStDev Pos], "&lt;"&amp;A43)</f>
        <v>0</v>
      </c>
      <c r="E42">
        <f>COUNTIFS(Table2[Local IntensStDev Neg], "&gt;="&amp;A42, Table2[Local IntensStDev Neg], "&lt;"&amp;A43)</f>
        <v>0</v>
      </c>
      <c r="G42" t="s">
        <v>19</v>
      </c>
      <c r="H42" s="17">
        <f>AVERAGE(J5:K5)</f>
        <v>117.13710109831696</v>
      </c>
      <c r="K42" t="s">
        <v>19</v>
      </c>
      <c r="L42" s="17">
        <f>AVERAGE(L5:M5)</f>
        <v>10.732667289759918</v>
      </c>
      <c r="P42" t="s">
        <v>19</v>
      </c>
      <c r="Q42" s="17">
        <f>AVERAGE(J7:K7)</f>
        <v>116.05474619686615</v>
      </c>
      <c r="T42" t="s">
        <v>19</v>
      </c>
      <c r="U42" s="17">
        <f>AVERAGE(L7:M7)</f>
        <v>10.038491188091442</v>
      </c>
    </row>
    <row r="43" spans="1:22" x14ac:dyDescent="0.25">
      <c r="A43">
        <v>42</v>
      </c>
      <c r="B43">
        <f>COUNTIFS(Table2[Local IntensMean Pos], "&gt;="&amp;A43, Table2[Local IntensMean Pos], "&lt;"&amp;A44)</f>
        <v>40</v>
      </c>
      <c r="C43">
        <f>COUNTIFS(Table2[Local IntensMean Neg], "&gt;="&amp;A43, Table2[Local IntensMean Neg], "&lt;"&amp;A44)</f>
        <v>0</v>
      </c>
      <c r="D43">
        <f>COUNTIFS(Table2[Local IntensStDev Pos], "&gt;="&amp;A43, Table2[Local IntensStDev Pos], "&lt;"&amp;A44)</f>
        <v>0</v>
      </c>
      <c r="E43">
        <f>COUNTIFS(Table2[Local IntensStDev Neg], "&gt;="&amp;A43, Table2[Local IntensStDev Neg], "&lt;"&amp;A44)</f>
        <v>0</v>
      </c>
    </row>
    <row r="44" spans="1:22" x14ac:dyDescent="0.25">
      <c r="A44">
        <v>43</v>
      </c>
      <c r="B44">
        <f>COUNTIFS(Table2[Local IntensMean Pos], "&gt;="&amp;A44, Table2[Local IntensMean Pos], "&lt;"&amp;A45)</f>
        <v>58</v>
      </c>
      <c r="C44">
        <f>COUNTIFS(Table2[Local IntensMean Neg], "&gt;="&amp;A44, Table2[Local IntensMean Neg], "&lt;"&amp;A45)</f>
        <v>0</v>
      </c>
      <c r="D44">
        <f>COUNTIFS(Table2[Local IntensStDev Pos], "&gt;="&amp;A44, Table2[Local IntensStDev Pos], "&lt;"&amp;A45)</f>
        <v>0</v>
      </c>
      <c r="E44">
        <f>COUNTIFS(Table2[Local IntensStDev Neg], "&gt;="&amp;A44, Table2[Local IntensStDev Neg], "&lt;"&amp;A45)</f>
        <v>0</v>
      </c>
      <c r="G44" t="s">
        <v>20</v>
      </c>
      <c r="H44">
        <f>COUNTIF(Table2[Local IntensMean Neg], "&lt;"&amp;H42)</f>
        <v>155</v>
      </c>
      <c r="K44" t="s">
        <v>23</v>
      </c>
      <c r="L44">
        <f>COUNTIF(Table2[Local IntensStDev Neg], "&gt;"&amp;L42)</f>
        <v>573</v>
      </c>
      <c r="P44" t="s">
        <v>20</v>
      </c>
      <c r="Q44">
        <f>COUNTIF(Table2[Local IntensMean Neg], "&lt;"&amp;Q42)</f>
        <v>141</v>
      </c>
      <c r="T44" t="s">
        <v>23</v>
      </c>
      <c r="U44">
        <f>COUNTIF(Table2[Local IntensStDev Neg], "&gt;"&amp;U42)</f>
        <v>686</v>
      </c>
    </row>
    <row r="45" spans="1:22" x14ac:dyDescent="0.25">
      <c r="A45">
        <v>44</v>
      </c>
      <c r="B45">
        <f>COUNTIFS(Table2[Local IntensMean Pos], "&gt;="&amp;A45, Table2[Local IntensMean Pos], "&lt;"&amp;A46)</f>
        <v>51</v>
      </c>
      <c r="C45">
        <f>COUNTIFS(Table2[Local IntensMean Neg], "&gt;="&amp;A45, Table2[Local IntensMean Neg], "&lt;"&amp;A46)</f>
        <v>0</v>
      </c>
      <c r="D45">
        <f>COUNTIFS(Table2[Local IntensStDev Pos], "&gt;="&amp;A45, Table2[Local IntensStDev Pos], "&lt;"&amp;A46)</f>
        <v>0</v>
      </c>
      <c r="E45">
        <f>COUNTIFS(Table2[Local IntensStDev Neg], "&gt;="&amp;A45, Table2[Local IntensStDev Neg], "&lt;"&amp;A46)</f>
        <v>0</v>
      </c>
      <c r="G45" t="s">
        <v>21</v>
      </c>
      <c r="H45">
        <f>COUNTIF(Table2[Local IntensMean Pos], "&gt;"&amp;H42)</f>
        <v>87</v>
      </c>
      <c r="K45" t="s">
        <v>24</v>
      </c>
      <c r="L45">
        <f>COUNTIF(Table2[Local IntensStDev Pos], "&lt;"&amp;L42)</f>
        <v>559</v>
      </c>
      <c r="P45" t="s">
        <v>21</v>
      </c>
      <c r="Q45">
        <f>COUNTIF(Table2[Local IntensMean Pos], "&gt;"&amp;Q42)</f>
        <v>92</v>
      </c>
      <c r="T45" t="s">
        <v>24</v>
      </c>
      <c r="U45">
        <f>COUNTIF(Table2[Local IntensStDev Pos], "&lt;"&amp;U42)</f>
        <v>356</v>
      </c>
    </row>
    <row r="46" spans="1:22" x14ac:dyDescent="0.25">
      <c r="A46">
        <v>45</v>
      </c>
      <c r="B46">
        <f>COUNTIFS(Table2[Local IntensMean Pos], "&gt;="&amp;A46, Table2[Local IntensMean Pos], "&lt;"&amp;A47)</f>
        <v>61</v>
      </c>
      <c r="C46">
        <f>COUNTIFS(Table2[Local IntensMean Neg], "&gt;="&amp;A46, Table2[Local IntensMean Neg], "&lt;"&amp;A47)</f>
        <v>0</v>
      </c>
      <c r="D46">
        <f>COUNTIFS(Table2[Local IntensStDev Pos], "&gt;="&amp;A46, Table2[Local IntensStDev Pos], "&lt;"&amp;A47)</f>
        <v>0</v>
      </c>
      <c r="E46">
        <f>COUNTIFS(Table2[Local IntensStDev Neg], "&gt;="&amp;A46, Table2[Local IntensStDev Neg], "&lt;"&amp;A47)</f>
        <v>0</v>
      </c>
    </row>
    <row r="47" spans="1:22" x14ac:dyDescent="0.25">
      <c r="A47">
        <v>46</v>
      </c>
      <c r="B47">
        <f>COUNTIFS(Table2[Local IntensMean Pos], "&gt;="&amp;A47, Table2[Local IntensMean Pos], "&lt;"&amp;A48)</f>
        <v>61</v>
      </c>
      <c r="C47">
        <f>COUNTIFS(Table2[Local IntensMean Neg], "&gt;="&amp;A47, Table2[Local IntensMean Neg], "&lt;"&amp;A48)</f>
        <v>0</v>
      </c>
      <c r="D47">
        <f>COUNTIFS(Table2[Local IntensStDev Pos], "&gt;="&amp;A47, Table2[Local IntensStDev Pos], "&lt;"&amp;A48)</f>
        <v>0</v>
      </c>
      <c r="E47">
        <f>COUNTIFS(Table2[Local IntensStDev Neg], "&gt;="&amp;A47, Table2[Local IntensStDev Neg], "&lt;"&amp;A48)</f>
        <v>0</v>
      </c>
    </row>
    <row r="48" spans="1:22" x14ac:dyDescent="0.25">
      <c r="A48">
        <v>47</v>
      </c>
      <c r="B48">
        <f>COUNTIFS(Table2[Local IntensMean Pos], "&gt;="&amp;A48, Table2[Local IntensMean Pos], "&lt;"&amp;A49)</f>
        <v>73</v>
      </c>
      <c r="C48">
        <f>COUNTIFS(Table2[Local IntensMean Neg], "&gt;="&amp;A48, Table2[Local IntensMean Neg], "&lt;"&amp;A49)</f>
        <v>0</v>
      </c>
      <c r="D48">
        <f>COUNTIFS(Table2[Local IntensStDev Pos], "&gt;="&amp;A48, Table2[Local IntensStDev Pos], "&lt;"&amp;A49)</f>
        <v>0</v>
      </c>
      <c r="E48">
        <f>COUNTIFS(Table2[Local IntensStDev Neg], "&gt;="&amp;A48, Table2[Local IntensStDev Neg], "&lt;"&amp;A49)</f>
        <v>0</v>
      </c>
      <c r="G48" t="s">
        <v>22</v>
      </c>
      <c r="K48" t="s">
        <v>22</v>
      </c>
      <c r="P48" t="s">
        <v>22</v>
      </c>
      <c r="T48" t="s">
        <v>22</v>
      </c>
    </row>
    <row r="49" spans="1:21" x14ac:dyDescent="0.25">
      <c r="A49">
        <v>48</v>
      </c>
      <c r="B49">
        <f>COUNTIFS(Table2[Local IntensMean Pos], "&gt;="&amp;A49, Table2[Local IntensMean Pos], "&lt;"&amp;A50)</f>
        <v>72</v>
      </c>
      <c r="C49">
        <f>COUNTIFS(Table2[Local IntensMean Neg], "&gt;="&amp;A49, Table2[Local IntensMean Neg], "&lt;"&amp;A50)</f>
        <v>0</v>
      </c>
      <c r="D49">
        <f>COUNTIFS(Table2[Local IntensStDev Pos], "&gt;="&amp;A49, Table2[Local IntensStDev Pos], "&lt;"&amp;A50)</f>
        <v>0</v>
      </c>
      <c r="E49">
        <f>COUNTIFS(Table2[Local IntensStDev Neg], "&gt;="&amp;A49, Table2[Local IntensStDev Neg], "&lt;"&amp;A50)</f>
        <v>0</v>
      </c>
      <c r="G49" s="29" t="s">
        <v>14</v>
      </c>
      <c r="H49">
        <f>SUM(H44:H45)</f>
        <v>242</v>
      </c>
      <c r="K49" s="29" t="s">
        <v>14</v>
      </c>
      <c r="L49">
        <f>SUM(L44:L45)</f>
        <v>1132</v>
      </c>
      <c r="P49" s="29" t="s">
        <v>14</v>
      </c>
      <c r="Q49">
        <f>SUM(Q44:Q45)</f>
        <v>233</v>
      </c>
      <c r="T49" s="29" t="s">
        <v>14</v>
      </c>
      <c r="U49">
        <f>SUM(U44:U45)</f>
        <v>1042</v>
      </c>
    </row>
    <row r="50" spans="1:21" x14ac:dyDescent="0.25">
      <c r="A50">
        <v>49</v>
      </c>
      <c r="B50">
        <f>COUNTIFS(Table2[Local IntensMean Pos], "&gt;="&amp;A50, Table2[Local IntensMean Pos], "&lt;"&amp;A51)</f>
        <v>76</v>
      </c>
      <c r="C50">
        <f>COUNTIFS(Table2[Local IntensMean Neg], "&gt;="&amp;A50, Table2[Local IntensMean Neg], "&lt;"&amp;A51)</f>
        <v>0</v>
      </c>
      <c r="D50">
        <f>COUNTIFS(Table2[Local IntensStDev Pos], "&gt;="&amp;A50, Table2[Local IntensStDev Pos], "&lt;"&amp;A51)</f>
        <v>0</v>
      </c>
      <c r="E50">
        <f>COUNTIFS(Table2[Local IntensStDev Neg], "&gt;="&amp;A50, Table2[Local IntensStDev Neg], "&lt;"&amp;A51)</f>
        <v>0</v>
      </c>
      <c r="G50" s="29" t="s">
        <v>15</v>
      </c>
      <c r="H50">
        <f>H49/8000*100</f>
        <v>3.0249999999999999</v>
      </c>
      <c r="K50" s="29" t="s">
        <v>15</v>
      </c>
      <c r="L50">
        <f>L49/8000*100</f>
        <v>14.149999999999999</v>
      </c>
      <c r="P50" s="29" t="s">
        <v>15</v>
      </c>
      <c r="Q50">
        <f>Q49/8000*100</f>
        <v>2.9125000000000001</v>
      </c>
      <c r="T50" s="29" t="s">
        <v>15</v>
      </c>
      <c r="U50">
        <f>U49/8000*100</f>
        <v>13.025</v>
      </c>
    </row>
    <row r="51" spans="1:21" x14ac:dyDescent="0.25">
      <c r="A51">
        <v>50</v>
      </c>
      <c r="B51">
        <f>COUNTIFS(Table2[Local IntensMean Pos], "&gt;="&amp;A51, Table2[Local IntensMean Pos], "&lt;"&amp;A52)</f>
        <v>84</v>
      </c>
      <c r="C51">
        <f>COUNTIFS(Table2[Local IntensMean Neg], "&gt;="&amp;A51, Table2[Local IntensMean Neg], "&lt;"&amp;A52)</f>
        <v>0</v>
      </c>
      <c r="D51">
        <f>COUNTIFS(Table2[Local IntensStDev Pos], "&gt;="&amp;A51, Table2[Local IntensStDev Pos], "&lt;"&amp;A52)</f>
        <v>0</v>
      </c>
      <c r="E51">
        <f>COUNTIFS(Table2[Local IntensStDev Neg], "&gt;="&amp;A51, Table2[Local IntensStDev Neg], "&lt;"&amp;A52)</f>
        <v>0</v>
      </c>
    </row>
    <row r="52" spans="1:21" x14ac:dyDescent="0.25">
      <c r="A52">
        <v>51</v>
      </c>
      <c r="B52">
        <f>COUNTIFS(Table2[Local IntensMean Pos], "&gt;="&amp;A52, Table2[Local IntensMean Pos], "&lt;"&amp;A53)</f>
        <v>98</v>
      </c>
      <c r="C52">
        <f>COUNTIFS(Table2[Local IntensMean Neg], "&gt;="&amp;A52, Table2[Local IntensMean Neg], "&lt;"&amp;A53)</f>
        <v>0</v>
      </c>
      <c r="D52">
        <f>COUNTIFS(Table2[Local IntensStDev Pos], "&gt;="&amp;A52, Table2[Local IntensStDev Pos], "&lt;"&amp;A53)</f>
        <v>0</v>
      </c>
      <c r="E52">
        <f>COUNTIFS(Table2[Local IntensStDev Neg], "&gt;="&amp;A52, Table2[Local IntensStDev Neg], "&lt;"&amp;A53)</f>
        <v>0</v>
      </c>
    </row>
    <row r="53" spans="1:21" x14ac:dyDescent="0.25">
      <c r="A53">
        <v>52</v>
      </c>
      <c r="B53">
        <f>COUNTIFS(Table2[Local IntensMean Pos], "&gt;="&amp;A53, Table2[Local IntensMean Pos], "&lt;"&amp;A54)</f>
        <v>82</v>
      </c>
      <c r="C53">
        <f>COUNTIFS(Table2[Local IntensMean Neg], "&gt;="&amp;A53, Table2[Local IntensMean Neg], "&lt;"&amp;A54)</f>
        <v>0</v>
      </c>
      <c r="D53">
        <f>COUNTIFS(Table2[Local IntensStDev Pos], "&gt;="&amp;A53, Table2[Local IntensStDev Pos], "&lt;"&amp;A54)</f>
        <v>0</v>
      </c>
      <c r="E53">
        <f>COUNTIFS(Table2[Local IntensStDev Neg], "&gt;="&amp;A53, Table2[Local IntensStDev Neg], "&lt;"&amp;A54)</f>
        <v>0</v>
      </c>
    </row>
    <row r="54" spans="1:21" x14ac:dyDescent="0.25">
      <c r="A54">
        <v>53</v>
      </c>
      <c r="B54">
        <f>COUNTIFS(Table2[Local IntensMean Pos], "&gt;="&amp;A54, Table2[Local IntensMean Pos], "&lt;"&amp;A55)</f>
        <v>68</v>
      </c>
      <c r="C54">
        <f>COUNTIFS(Table2[Local IntensMean Neg], "&gt;="&amp;A54, Table2[Local IntensMean Neg], "&lt;"&amp;A55)</f>
        <v>0</v>
      </c>
      <c r="D54">
        <f>COUNTIFS(Table2[Local IntensStDev Pos], "&gt;="&amp;A54, Table2[Local IntensStDev Pos], "&lt;"&amp;A55)</f>
        <v>0</v>
      </c>
      <c r="E54">
        <f>COUNTIFS(Table2[Local IntensStDev Neg], "&gt;="&amp;A54, Table2[Local IntensStDev Neg], "&lt;"&amp;A55)</f>
        <v>0</v>
      </c>
      <c r="Q54" s="17"/>
      <c r="U54" s="17"/>
    </row>
    <row r="55" spans="1:21" x14ac:dyDescent="0.25">
      <c r="A55">
        <v>54</v>
      </c>
      <c r="B55">
        <f>COUNTIFS(Table2[Local IntensMean Pos], "&gt;="&amp;A55, Table2[Local IntensMean Pos], "&lt;"&amp;A56)</f>
        <v>77</v>
      </c>
      <c r="C55">
        <f>COUNTIFS(Table2[Local IntensMean Neg], "&gt;="&amp;A55, Table2[Local IntensMean Neg], "&lt;"&amp;A56)</f>
        <v>0</v>
      </c>
      <c r="D55">
        <f>COUNTIFS(Table2[Local IntensStDev Pos], "&gt;="&amp;A55, Table2[Local IntensStDev Pos], "&lt;"&amp;A56)</f>
        <v>0</v>
      </c>
      <c r="E55">
        <f>COUNTIFS(Table2[Local IntensStDev Neg], "&gt;="&amp;A55, Table2[Local IntensStDev Neg], "&lt;"&amp;A56)</f>
        <v>0</v>
      </c>
    </row>
    <row r="56" spans="1:21" x14ac:dyDescent="0.25">
      <c r="A56">
        <v>55</v>
      </c>
      <c r="B56">
        <f>COUNTIFS(Table2[Local IntensMean Pos], "&gt;="&amp;A56, Table2[Local IntensMean Pos], "&lt;"&amp;A57)</f>
        <v>84</v>
      </c>
      <c r="C56">
        <f>COUNTIFS(Table2[Local IntensMean Neg], "&gt;="&amp;A56, Table2[Local IntensMean Neg], "&lt;"&amp;A57)</f>
        <v>0</v>
      </c>
      <c r="D56">
        <f>COUNTIFS(Table2[Local IntensStDev Pos], "&gt;="&amp;A56, Table2[Local IntensStDev Pos], "&lt;"&amp;A57)</f>
        <v>0</v>
      </c>
      <c r="E56">
        <f>COUNTIFS(Table2[Local IntensStDev Neg], "&gt;="&amp;A56, Table2[Local IntensStDev Neg], "&lt;"&amp;A57)</f>
        <v>0</v>
      </c>
    </row>
    <row r="57" spans="1:21" x14ac:dyDescent="0.25">
      <c r="A57">
        <v>56</v>
      </c>
      <c r="B57">
        <f>COUNTIFS(Table2[Local IntensMean Pos], "&gt;="&amp;A57, Table2[Local IntensMean Pos], "&lt;"&amp;A58)</f>
        <v>94</v>
      </c>
      <c r="C57">
        <f>COUNTIFS(Table2[Local IntensMean Neg], "&gt;="&amp;A57, Table2[Local IntensMean Neg], "&lt;"&amp;A58)</f>
        <v>0</v>
      </c>
      <c r="D57">
        <f>COUNTIFS(Table2[Local IntensStDev Pos], "&gt;="&amp;A57, Table2[Local IntensStDev Pos], "&lt;"&amp;A58)</f>
        <v>0</v>
      </c>
      <c r="E57">
        <f>COUNTIFS(Table2[Local IntensStDev Neg], "&gt;="&amp;A57, Table2[Local IntensStDev Neg], "&lt;"&amp;A58)</f>
        <v>0</v>
      </c>
    </row>
    <row r="58" spans="1:21" x14ac:dyDescent="0.25">
      <c r="A58">
        <v>57</v>
      </c>
      <c r="B58">
        <f>COUNTIFS(Table2[Local IntensMean Pos], "&gt;="&amp;A58, Table2[Local IntensMean Pos], "&lt;"&amp;A59)</f>
        <v>96</v>
      </c>
      <c r="C58">
        <f>COUNTIFS(Table2[Local IntensMean Neg], "&gt;="&amp;A58, Table2[Local IntensMean Neg], "&lt;"&amp;A59)</f>
        <v>0</v>
      </c>
      <c r="D58">
        <f>COUNTIFS(Table2[Local IntensStDev Pos], "&gt;="&amp;A58, Table2[Local IntensStDev Pos], "&lt;"&amp;A59)</f>
        <v>0</v>
      </c>
      <c r="E58">
        <f>COUNTIFS(Table2[Local IntensStDev Neg], "&gt;="&amp;A58, Table2[Local IntensStDev Neg], "&lt;"&amp;A59)</f>
        <v>0</v>
      </c>
    </row>
    <row r="59" spans="1:21" x14ac:dyDescent="0.25">
      <c r="A59">
        <v>58</v>
      </c>
      <c r="B59">
        <f>COUNTIFS(Table2[Local IntensMean Pos], "&gt;="&amp;A59, Table2[Local IntensMean Pos], "&lt;"&amp;A60)</f>
        <v>108</v>
      </c>
      <c r="C59">
        <f>COUNTIFS(Table2[Local IntensMean Neg], "&gt;="&amp;A59, Table2[Local IntensMean Neg], "&lt;"&amp;A60)</f>
        <v>0</v>
      </c>
      <c r="D59">
        <f>COUNTIFS(Table2[Local IntensStDev Pos], "&gt;="&amp;A59, Table2[Local IntensStDev Pos], "&lt;"&amp;A60)</f>
        <v>0</v>
      </c>
      <c r="E59">
        <f>COUNTIFS(Table2[Local IntensStDev Neg], "&gt;="&amp;A59, Table2[Local IntensStDev Neg], "&lt;"&amp;A60)</f>
        <v>0</v>
      </c>
    </row>
    <row r="60" spans="1:21" x14ac:dyDescent="0.25">
      <c r="A60">
        <v>59</v>
      </c>
      <c r="B60">
        <f>COUNTIFS(Table2[Local IntensMean Pos], "&gt;="&amp;A60, Table2[Local IntensMean Pos], "&lt;"&amp;A61)</f>
        <v>86</v>
      </c>
      <c r="C60">
        <f>COUNTIFS(Table2[Local IntensMean Neg], "&gt;="&amp;A60, Table2[Local IntensMean Neg], "&lt;"&amp;A61)</f>
        <v>0</v>
      </c>
      <c r="D60">
        <f>COUNTIFS(Table2[Local IntensStDev Pos], "&gt;="&amp;A60, Table2[Local IntensStDev Pos], "&lt;"&amp;A61)</f>
        <v>0</v>
      </c>
      <c r="E60">
        <f>COUNTIFS(Table2[Local IntensStDev Neg], "&gt;="&amp;A60, Table2[Local IntensStDev Neg], "&lt;"&amp;A61)</f>
        <v>0</v>
      </c>
    </row>
    <row r="61" spans="1:21" x14ac:dyDescent="0.25">
      <c r="A61">
        <v>60</v>
      </c>
      <c r="B61">
        <f>COUNTIFS(Table2[Local IntensMean Pos], "&gt;="&amp;A61, Table2[Local IntensMean Pos], "&lt;"&amp;A62)</f>
        <v>85</v>
      </c>
      <c r="C61">
        <f>COUNTIFS(Table2[Local IntensMean Neg], "&gt;="&amp;A61, Table2[Local IntensMean Neg], "&lt;"&amp;A62)</f>
        <v>1</v>
      </c>
      <c r="D61">
        <f>COUNTIFS(Table2[Local IntensStDev Pos], "&gt;="&amp;A61, Table2[Local IntensStDev Pos], "&lt;"&amp;A62)</f>
        <v>0</v>
      </c>
      <c r="E61">
        <f>COUNTIFS(Table2[Local IntensStDev Neg], "&gt;="&amp;A61, Table2[Local IntensStDev Neg], "&lt;"&amp;A62)</f>
        <v>0</v>
      </c>
      <c r="P61" s="29"/>
      <c r="T61" s="29"/>
    </row>
    <row r="62" spans="1:21" x14ac:dyDescent="0.25">
      <c r="A62">
        <v>61</v>
      </c>
      <c r="B62">
        <f>COUNTIFS(Table2[Local IntensMean Pos], "&gt;="&amp;A62, Table2[Local IntensMean Pos], "&lt;"&amp;A63)</f>
        <v>97</v>
      </c>
      <c r="C62">
        <f>COUNTIFS(Table2[Local IntensMean Neg], "&gt;="&amp;A62, Table2[Local IntensMean Neg], "&lt;"&amp;A63)</f>
        <v>0</v>
      </c>
      <c r="D62">
        <f>COUNTIFS(Table2[Local IntensStDev Pos], "&gt;="&amp;A62, Table2[Local IntensStDev Pos], "&lt;"&amp;A63)</f>
        <v>0</v>
      </c>
      <c r="E62">
        <f>COUNTIFS(Table2[Local IntensStDev Neg], "&gt;="&amp;A62, Table2[Local IntensStDev Neg], "&lt;"&amp;A63)</f>
        <v>0</v>
      </c>
      <c r="P62" s="29"/>
      <c r="T62" s="29"/>
    </row>
    <row r="63" spans="1:21" x14ac:dyDescent="0.25">
      <c r="A63">
        <v>62</v>
      </c>
      <c r="B63">
        <f>COUNTIFS(Table2[Local IntensMean Pos], "&gt;="&amp;A63, Table2[Local IntensMean Pos], "&lt;"&amp;A64)</f>
        <v>68</v>
      </c>
      <c r="C63">
        <f>COUNTIFS(Table2[Local IntensMean Neg], "&gt;="&amp;A63, Table2[Local IntensMean Neg], "&lt;"&amp;A64)</f>
        <v>0</v>
      </c>
      <c r="D63">
        <f>COUNTIFS(Table2[Local IntensStDev Pos], "&gt;="&amp;A63, Table2[Local IntensStDev Pos], "&lt;"&amp;A64)</f>
        <v>0</v>
      </c>
      <c r="E63">
        <f>COUNTIFS(Table2[Local IntensStDev Neg], "&gt;="&amp;A63, Table2[Local IntensStDev Neg], "&lt;"&amp;A64)</f>
        <v>0</v>
      </c>
    </row>
    <row r="64" spans="1:21" x14ac:dyDescent="0.25">
      <c r="A64">
        <v>63</v>
      </c>
      <c r="B64">
        <f>COUNTIFS(Table2[Local IntensMean Pos], "&gt;="&amp;A64, Table2[Local IntensMean Pos], "&lt;"&amp;A65)</f>
        <v>84</v>
      </c>
      <c r="C64">
        <f>COUNTIFS(Table2[Local IntensMean Neg], "&gt;="&amp;A64, Table2[Local IntensMean Neg], "&lt;"&amp;A65)</f>
        <v>0</v>
      </c>
      <c r="D64">
        <f>COUNTIFS(Table2[Local IntensStDev Pos], "&gt;="&amp;A64, Table2[Local IntensStDev Pos], "&lt;"&amp;A65)</f>
        <v>0</v>
      </c>
      <c r="E64">
        <f>COUNTIFS(Table2[Local IntensStDev Neg], "&gt;="&amp;A64, Table2[Local IntensStDev Neg], "&lt;"&amp;A65)</f>
        <v>0</v>
      </c>
    </row>
    <row r="65" spans="1:5" x14ac:dyDescent="0.25">
      <c r="A65">
        <v>64</v>
      </c>
      <c r="B65">
        <f>COUNTIFS(Table2[Local IntensMean Pos], "&gt;="&amp;A65, Table2[Local IntensMean Pos], "&lt;"&amp;A66)</f>
        <v>79</v>
      </c>
      <c r="C65">
        <f>COUNTIFS(Table2[Local IntensMean Neg], "&gt;="&amp;A65, Table2[Local IntensMean Neg], "&lt;"&amp;A66)</f>
        <v>0</v>
      </c>
      <c r="D65">
        <f>COUNTIFS(Table2[Local IntensStDev Pos], "&gt;="&amp;A65, Table2[Local IntensStDev Pos], "&lt;"&amp;A66)</f>
        <v>0</v>
      </c>
      <c r="E65">
        <f>COUNTIFS(Table2[Local IntensStDev Neg], "&gt;="&amp;A65, Table2[Local IntensStDev Neg], "&lt;"&amp;A66)</f>
        <v>0</v>
      </c>
    </row>
    <row r="66" spans="1:5" x14ac:dyDescent="0.25">
      <c r="A66">
        <v>65</v>
      </c>
      <c r="B66">
        <f>COUNTIFS(Table2[Local IntensMean Pos], "&gt;="&amp;A66, Table2[Local IntensMean Pos], "&lt;"&amp;A67)</f>
        <v>83</v>
      </c>
      <c r="C66">
        <f>COUNTIFS(Table2[Local IntensMean Neg], "&gt;="&amp;A66, Table2[Local IntensMean Neg], "&lt;"&amp;A67)</f>
        <v>0</v>
      </c>
      <c r="D66">
        <f>COUNTIFS(Table2[Local IntensStDev Pos], "&gt;="&amp;A66, Table2[Local IntensStDev Pos], "&lt;"&amp;A67)</f>
        <v>0</v>
      </c>
      <c r="E66">
        <f>COUNTIFS(Table2[Local IntensStDev Neg], "&gt;="&amp;A66, Table2[Local IntensStDev Neg], "&lt;"&amp;A67)</f>
        <v>0</v>
      </c>
    </row>
    <row r="67" spans="1:5" x14ac:dyDescent="0.25">
      <c r="A67">
        <v>66</v>
      </c>
      <c r="B67">
        <f>COUNTIFS(Table2[Local IntensMean Pos], "&gt;="&amp;A67, Table2[Local IntensMean Pos], "&lt;"&amp;A68)</f>
        <v>76</v>
      </c>
      <c r="C67">
        <f>COUNTIFS(Table2[Local IntensMean Neg], "&gt;="&amp;A67, Table2[Local IntensMean Neg], "&lt;"&amp;A68)</f>
        <v>0</v>
      </c>
      <c r="D67">
        <f>COUNTIFS(Table2[Local IntensStDev Pos], "&gt;="&amp;A67, Table2[Local IntensStDev Pos], "&lt;"&amp;A68)</f>
        <v>0</v>
      </c>
      <c r="E67">
        <f>COUNTIFS(Table2[Local IntensStDev Neg], "&gt;="&amp;A67, Table2[Local IntensStDev Neg], "&lt;"&amp;A68)</f>
        <v>0</v>
      </c>
    </row>
    <row r="68" spans="1:5" x14ac:dyDescent="0.25">
      <c r="A68">
        <v>67</v>
      </c>
      <c r="B68">
        <f>COUNTIFS(Table2[Local IntensMean Pos], "&gt;="&amp;A68, Table2[Local IntensMean Pos], "&lt;"&amp;A69)</f>
        <v>85</v>
      </c>
      <c r="C68">
        <f>COUNTIFS(Table2[Local IntensMean Neg], "&gt;="&amp;A68, Table2[Local IntensMean Neg], "&lt;"&amp;A69)</f>
        <v>0</v>
      </c>
      <c r="D68">
        <f>COUNTIFS(Table2[Local IntensStDev Pos], "&gt;="&amp;A68, Table2[Local IntensStDev Pos], "&lt;"&amp;A69)</f>
        <v>0</v>
      </c>
      <c r="E68">
        <f>COUNTIFS(Table2[Local IntensStDev Neg], "&gt;="&amp;A68, Table2[Local IntensStDev Neg], "&lt;"&amp;A69)</f>
        <v>0</v>
      </c>
    </row>
    <row r="69" spans="1:5" x14ac:dyDescent="0.25">
      <c r="A69">
        <v>68</v>
      </c>
      <c r="B69">
        <f>COUNTIFS(Table2[Local IntensMean Pos], "&gt;="&amp;A69, Table2[Local IntensMean Pos], "&lt;"&amp;A70)</f>
        <v>80</v>
      </c>
      <c r="C69">
        <f>COUNTIFS(Table2[Local IntensMean Neg], "&gt;="&amp;A69, Table2[Local IntensMean Neg], "&lt;"&amp;A70)</f>
        <v>0</v>
      </c>
      <c r="D69">
        <f>COUNTIFS(Table2[Local IntensStDev Pos], "&gt;="&amp;A69, Table2[Local IntensStDev Pos], "&lt;"&amp;A70)</f>
        <v>0</v>
      </c>
      <c r="E69">
        <f>COUNTIFS(Table2[Local IntensStDev Neg], "&gt;="&amp;A69, Table2[Local IntensStDev Neg], "&lt;"&amp;A70)</f>
        <v>0</v>
      </c>
    </row>
    <row r="70" spans="1:5" x14ac:dyDescent="0.25">
      <c r="A70">
        <v>69</v>
      </c>
      <c r="B70">
        <f>COUNTIFS(Table2[Local IntensMean Pos], "&gt;="&amp;A70, Table2[Local IntensMean Pos], "&lt;"&amp;A71)</f>
        <v>66</v>
      </c>
      <c r="C70">
        <f>COUNTIFS(Table2[Local IntensMean Neg], "&gt;="&amp;A70, Table2[Local IntensMean Neg], "&lt;"&amp;A71)</f>
        <v>0</v>
      </c>
      <c r="D70">
        <f>COUNTIFS(Table2[Local IntensStDev Pos], "&gt;="&amp;A70, Table2[Local IntensStDev Pos], "&lt;"&amp;A71)</f>
        <v>0</v>
      </c>
      <c r="E70">
        <f>COUNTIFS(Table2[Local IntensStDev Neg], "&gt;="&amp;A70, Table2[Local IntensStDev Neg], "&lt;"&amp;A71)</f>
        <v>0</v>
      </c>
    </row>
    <row r="71" spans="1:5" x14ac:dyDescent="0.25">
      <c r="A71">
        <v>70</v>
      </c>
      <c r="B71">
        <f>COUNTIFS(Table2[Local IntensMean Pos], "&gt;="&amp;A71, Table2[Local IntensMean Pos], "&lt;"&amp;A72)</f>
        <v>71</v>
      </c>
      <c r="C71">
        <f>COUNTIFS(Table2[Local IntensMean Neg], "&gt;="&amp;A71, Table2[Local IntensMean Neg], "&lt;"&amp;A72)</f>
        <v>0</v>
      </c>
      <c r="D71">
        <f>COUNTIFS(Table2[Local IntensStDev Pos], "&gt;="&amp;A71, Table2[Local IntensStDev Pos], "&lt;"&amp;A72)</f>
        <v>0</v>
      </c>
      <c r="E71">
        <f>COUNTIFS(Table2[Local IntensStDev Neg], "&gt;="&amp;A71, Table2[Local IntensStDev Neg], "&lt;"&amp;A72)</f>
        <v>0</v>
      </c>
    </row>
    <row r="72" spans="1:5" x14ac:dyDescent="0.25">
      <c r="A72">
        <v>71</v>
      </c>
      <c r="B72">
        <f>COUNTIFS(Table2[Local IntensMean Pos], "&gt;="&amp;A72, Table2[Local IntensMean Pos], "&lt;"&amp;A73)</f>
        <v>65</v>
      </c>
      <c r="C72">
        <f>COUNTIFS(Table2[Local IntensMean Neg], "&gt;="&amp;A72, Table2[Local IntensMean Neg], "&lt;"&amp;A73)</f>
        <v>0</v>
      </c>
      <c r="D72">
        <f>COUNTIFS(Table2[Local IntensStDev Pos], "&gt;="&amp;A72, Table2[Local IntensStDev Pos], "&lt;"&amp;A73)</f>
        <v>0</v>
      </c>
      <c r="E72">
        <f>COUNTIFS(Table2[Local IntensStDev Neg], "&gt;="&amp;A72, Table2[Local IntensStDev Neg], "&lt;"&amp;A73)</f>
        <v>0</v>
      </c>
    </row>
    <row r="73" spans="1:5" x14ac:dyDescent="0.25">
      <c r="A73">
        <v>72</v>
      </c>
      <c r="B73">
        <f>COUNTIFS(Table2[Local IntensMean Pos], "&gt;="&amp;A73, Table2[Local IntensMean Pos], "&lt;"&amp;A74)</f>
        <v>64</v>
      </c>
      <c r="C73">
        <f>COUNTIFS(Table2[Local IntensMean Neg], "&gt;="&amp;A73, Table2[Local IntensMean Neg], "&lt;"&amp;A74)</f>
        <v>0</v>
      </c>
      <c r="D73">
        <f>COUNTIFS(Table2[Local IntensStDev Pos], "&gt;="&amp;A73, Table2[Local IntensStDev Pos], "&lt;"&amp;A74)</f>
        <v>0</v>
      </c>
      <c r="E73">
        <f>COUNTIFS(Table2[Local IntensStDev Neg], "&gt;="&amp;A73, Table2[Local IntensStDev Neg], "&lt;"&amp;A74)</f>
        <v>0</v>
      </c>
    </row>
    <row r="74" spans="1:5" x14ac:dyDescent="0.25">
      <c r="A74">
        <v>73</v>
      </c>
      <c r="B74">
        <f>COUNTIFS(Table2[Local IntensMean Pos], "&gt;="&amp;A74, Table2[Local IntensMean Pos], "&lt;"&amp;A75)</f>
        <v>55</v>
      </c>
      <c r="C74">
        <f>COUNTIFS(Table2[Local IntensMean Neg], "&gt;="&amp;A74, Table2[Local IntensMean Neg], "&lt;"&amp;A75)</f>
        <v>1</v>
      </c>
      <c r="D74">
        <f>COUNTIFS(Table2[Local IntensStDev Pos], "&gt;="&amp;A74, Table2[Local IntensStDev Pos], "&lt;"&amp;A75)</f>
        <v>0</v>
      </c>
      <c r="E74">
        <f>COUNTIFS(Table2[Local IntensStDev Neg], "&gt;="&amp;A74, Table2[Local IntensStDev Neg], "&lt;"&amp;A75)</f>
        <v>0</v>
      </c>
    </row>
    <row r="75" spans="1:5" x14ac:dyDescent="0.25">
      <c r="A75">
        <v>74</v>
      </c>
      <c r="B75">
        <f>COUNTIFS(Table2[Local IntensMean Pos], "&gt;="&amp;A75, Table2[Local IntensMean Pos], "&lt;"&amp;A76)</f>
        <v>64</v>
      </c>
      <c r="C75">
        <f>COUNTIFS(Table2[Local IntensMean Neg], "&gt;="&amp;A75, Table2[Local IntensMean Neg], "&lt;"&amp;A76)</f>
        <v>0</v>
      </c>
      <c r="D75">
        <f>COUNTIFS(Table2[Local IntensStDev Pos], "&gt;="&amp;A75, Table2[Local IntensStDev Pos], "&lt;"&amp;A76)</f>
        <v>0</v>
      </c>
      <c r="E75">
        <f>COUNTIFS(Table2[Local IntensStDev Neg], "&gt;="&amp;A75, Table2[Local IntensStDev Neg], "&lt;"&amp;A76)</f>
        <v>0</v>
      </c>
    </row>
    <row r="76" spans="1:5" x14ac:dyDescent="0.25">
      <c r="A76">
        <v>75</v>
      </c>
      <c r="B76">
        <f>COUNTIFS(Table2[Local IntensMean Pos], "&gt;="&amp;A76, Table2[Local IntensMean Pos], "&lt;"&amp;A77)</f>
        <v>53</v>
      </c>
      <c r="C76">
        <f>COUNTIFS(Table2[Local IntensMean Neg], "&gt;="&amp;A76, Table2[Local IntensMean Neg], "&lt;"&amp;A77)</f>
        <v>0</v>
      </c>
      <c r="D76">
        <f>COUNTIFS(Table2[Local IntensStDev Pos], "&gt;="&amp;A76, Table2[Local IntensStDev Pos], "&lt;"&amp;A77)</f>
        <v>0</v>
      </c>
      <c r="E76">
        <f>COUNTIFS(Table2[Local IntensStDev Neg], "&gt;="&amp;A76, Table2[Local IntensStDev Neg], "&lt;"&amp;A77)</f>
        <v>0</v>
      </c>
    </row>
    <row r="77" spans="1:5" x14ac:dyDescent="0.25">
      <c r="A77">
        <v>76</v>
      </c>
      <c r="B77">
        <f>COUNTIFS(Table2[Local IntensMean Pos], "&gt;="&amp;A77, Table2[Local IntensMean Pos], "&lt;"&amp;A78)</f>
        <v>58</v>
      </c>
      <c r="C77">
        <f>COUNTIFS(Table2[Local IntensMean Neg], "&gt;="&amp;A77, Table2[Local IntensMean Neg], "&lt;"&amp;A78)</f>
        <v>0</v>
      </c>
      <c r="D77">
        <f>COUNTIFS(Table2[Local IntensStDev Pos], "&gt;="&amp;A77, Table2[Local IntensStDev Pos], "&lt;"&amp;A78)</f>
        <v>0</v>
      </c>
      <c r="E77">
        <f>COUNTIFS(Table2[Local IntensStDev Neg], "&gt;="&amp;A77, Table2[Local IntensStDev Neg], "&lt;"&amp;A78)</f>
        <v>0</v>
      </c>
    </row>
    <row r="78" spans="1:5" x14ac:dyDescent="0.25">
      <c r="A78">
        <v>77</v>
      </c>
      <c r="B78">
        <f>COUNTIFS(Table2[Local IntensMean Pos], "&gt;="&amp;A78, Table2[Local IntensMean Pos], "&lt;"&amp;A79)</f>
        <v>49</v>
      </c>
      <c r="C78">
        <f>COUNTIFS(Table2[Local IntensMean Neg], "&gt;="&amp;A78, Table2[Local IntensMean Neg], "&lt;"&amp;A79)</f>
        <v>0</v>
      </c>
      <c r="D78">
        <f>COUNTIFS(Table2[Local IntensStDev Pos], "&gt;="&amp;A78, Table2[Local IntensStDev Pos], "&lt;"&amp;A79)</f>
        <v>0</v>
      </c>
      <c r="E78">
        <f>COUNTIFS(Table2[Local IntensStDev Neg], "&gt;="&amp;A78, Table2[Local IntensStDev Neg], "&lt;"&amp;A79)</f>
        <v>0</v>
      </c>
    </row>
    <row r="79" spans="1:5" x14ac:dyDescent="0.25">
      <c r="A79">
        <v>78</v>
      </c>
      <c r="B79">
        <f>COUNTIFS(Table2[Local IntensMean Pos], "&gt;="&amp;A79, Table2[Local IntensMean Pos], "&lt;"&amp;A80)</f>
        <v>66</v>
      </c>
      <c r="C79">
        <f>COUNTIFS(Table2[Local IntensMean Neg], "&gt;="&amp;A79, Table2[Local IntensMean Neg], "&lt;"&amp;A80)</f>
        <v>0</v>
      </c>
      <c r="D79">
        <f>COUNTIFS(Table2[Local IntensStDev Pos], "&gt;="&amp;A79, Table2[Local IntensStDev Pos], "&lt;"&amp;A80)</f>
        <v>0</v>
      </c>
      <c r="E79">
        <f>COUNTIFS(Table2[Local IntensStDev Neg], "&gt;="&amp;A79, Table2[Local IntensStDev Neg], "&lt;"&amp;A80)</f>
        <v>0</v>
      </c>
    </row>
    <row r="80" spans="1:5" x14ac:dyDescent="0.25">
      <c r="A80">
        <v>79</v>
      </c>
      <c r="B80">
        <f>COUNTIFS(Table2[Local IntensMean Pos], "&gt;="&amp;A80, Table2[Local IntensMean Pos], "&lt;"&amp;A81)</f>
        <v>40</v>
      </c>
      <c r="C80">
        <f>COUNTIFS(Table2[Local IntensMean Neg], "&gt;="&amp;A80, Table2[Local IntensMean Neg], "&lt;"&amp;A81)</f>
        <v>1</v>
      </c>
      <c r="D80">
        <f>COUNTIFS(Table2[Local IntensStDev Pos], "&gt;="&amp;A80, Table2[Local IntensStDev Pos], "&lt;"&amp;A81)</f>
        <v>0</v>
      </c>
      <c r="E80">
        <f>COUNTIFS(Table2[Local IntensStDev Neg], "&gt;="&amp;A80, Table2[Local IntensStDev Neg], "&lt;"&amp;A81)</f>
        <v>0</v>
      </c>
    </row>
    <row r="81" spans="1:5" x14ac:dyDescent="0.25">
      <c r="A81">
        <v>80</v>
      </c>
      <c r="B81">
        <f>COUNTIFS(Table2[Local IntensMean Pos], "&gt;="&amp;A81, Table2[Local IntensMean Pos], "&lt;"&amp;A82)</f>
        <v>61</v>
      </c>
      <c r="C81">
        <f>COUNTIFS(Table2[Local IntensMean Neg], "&gt;="&amp;A81, Table2[Local IntensMean Neg], "&lt;"&amp;A82)</f>
        <v>1</v>
      </c>
      <c r="D81">
        <f>COUNTIFS(Table2[Local IntensStDev Pos], "&gt;="&amp;A81, Table2[Local IntensStDev Pos], "&lt;"&amp;A82)</f>
        <v>0</v>
      </c>
      <c r="E81">
        <f>COUNTIFS(Table2[Local IntensStDev Neg], "&gt;="&amp;A81, Table2[Local IntensStDev Neg], "&lt;"&amp;A82)</f>
        <v>0</v>
      </c>
    </row>
    <row r="82" spans="1:5" x14ac:dyDescent="0.25">
      <c r="A82">
        <v>81</v>
      </c>
      <c r="B82">
        <f>COUNTIFS(Table2[Local IntensMean Pos], "&gt;="&amp;A82, Table2[Local IntensMean Pos], "&lt;"&amp;A83)</f>
        <v>51</v>
      </c>
      <c r="C82">
        <f>COUNTIFS(Table2[Local IntensMean Neg], "&gt;="&amp;A82, Table2[Local IntensMean Neg], "&lt;"&amp;A83)</f>
        <v>1</v>
      </c>
      <c r="D82">
        <f>COUNTIFS(Table2[Local IntensStDev Pos], "&gt;="&amp;A82, Table2[Local IntensStDev Pos], "&lt;"&amp;A83)</f>
        <v>0</v>
      </c>
      <c r="E82">
        <f>COUNTIFS(Table2[Local IntensStDev Neg], "&gt;="&amp;A82, Table2[Local IntensStDev Neg], "&lt;"&amp;A83)</f>
        <v>0</v>
      </c>
    </row>
    <row r="83" spans="1:5" x14ac:dyDescent="0.25">
      <c r="A83">
        <v>82</v>
      </c>
      <c r="B83">
        <f>COUNTIFS(Table2[Local IntensMean Pos], "&gt;="&amp;A83, Table2[Local IntensMean Pos], "&lt;"&amp;A84)</f>
        <v>48</v>
      </c>
      <c r="C83">
        <f>COUNTIFS(Table2[Local IntensMean Neg], "&gt;="&amp;A83, Table2[Local IntensMean Neg], "&lt;"&amp;A84)</f>
        <v>1</v>
      </c>
      <c r="D83">
        <f>COUNTIFS(Table2[Local IntensStDev Pos], "&gt;="&amp;A83, Table2[Local IntensStDev Pos], "&lt;"&amp;A84)</f>
        <v>0</v>
      </c>
      <c r="E83">
        <f>COUNTIFS(Table2[Local IntensStDev Neg], "&gt;="&amp;A83, Table2[Local IntensStDev Neg], "&lt;"&amp;A84)</f>
        <v>0</v>
      </c>
    </row>
    <row r="84" spans="1:5" x14ac:dyDescent="0.25">
      <c r="A84">
        <v>83</v>
      </c>
      <c r="B84">
        <f>COUNTIFS(Table2[Local IntensMean Pos], "&gt;="&amp;A84, Table2[Local IntensMean Pos], "&lt;"&amp;A85)</f>
        <v>41</v>
      </c>
      <c r="C84">
        <f>COUNTIFS(Table2[Local IntensMean Neg], "&gt;="&amp;A84, Table2[Local IntensMean Neg], "&lt;"&amp;A85)</f>
        <v>2</v>
      </c>
      <c r="D84">
        <f>COUNTIFS(Table2[Local IntensStDev Pos], "&gt;="&amp;A84, Table2[Local IntensStDev Pos], "&lt;"&amp;A85)</f>
        <v>0</v>
      </c>
      <c r="E84">
        <f>COUNTIFS(Table2[Local IntensStDev Neg], "&gt;="&amp;A84, Table2[Local IntensStDev Neg], "&lt;"&amp;A85)</f>
        <v>0</v>
      </c>
    </row>
    <row r="85" spans="1:5" x14ac:dyDescent="0.25">
      <c r="A85">
        <v>84</v>
      </c>
      <c r="B85">
        <f>COUNTIFS(Table2[Local IntensMean Pos], "&gt;="&amp;A85, Table2[Local IntensMean Pos], "&lt;"&amp;A86)</f>
        <v>39</v>
      </c>
      <c r="C85">
        <f>COUNTIFS(Table2[Local IntensMean Neg], "&gt;="&amp;A85, Table2[Local IntensMean Neg], "&lt;"&amp;A86)</f>
        <v>1</v>
      </c>
      <c r="D85">
        <f>COUNTIFS(Table2[Local IntensStDev Pos], "&gt;="&amp;A85, Table2[Local IntensStDev Pos], "&lt;"&amp;A86)</f>
        <v>0</v>
      </c>
      <c r="E85">
        <f>COUNTIFS(Table2[Local IntensStDev Neg], "&gt;="&amp;A85, Table2[Local IntensStDev Neg], "&lt;"&amp;A86)</f>
        <v>0</v>
      </c>
    </row>
    <row r="86" spans="1:5" x14ac:dyDescent="0.25">
      <c r="A86">
        <v>85</v>
      </c>
      <c r="B86">
        <f>COUNTIFS(Table2[Local IntensMean Pos], "&gt;="&amp;A86, Table2[Local IntensMean Pos], "&lt;"&amp;A87)</f>
        <v>33</v>
      </c>
      <c r="C86">
        <f>COUNTIFS(Table2[Local IntensMean Neg], "&gt;="&amp;A86, Table2[Local IntensMean Neg], "&lt;"&amp;A87)</f>
        <v>0</v>
      </c>
      <c r="D86">
        <f>COUNTIFS(Table2[Local IntensStDev Pos], "&gt;="&amp;A86, Table2[Local IntensStDev Pos], "&lt;"&amp;A87)</f>
        <v>0</v>
      </c>
      <c r="E86">
        <f>COUNTIFS(Table2[Local IntensStDev Neg], "&gt;="&amp;A86, Table2[Local IntensStDev Neg], "&lt;"&amp;A87)</f>
        <v>0</v>
      </c>
    </row>
    <row r="87" spans="1:5" x14ac:dyDescent="0.25">
      <c r="A87">
        <v>86</v>
      </c>
      <c r="B87">
        <f>COUNTIFS(Table2[Local IntensMean Pos], "&gt;="&amp;A87, Table2[Local IntensMean Pos], "&lt;"&amp;A88)</f>
        <v>41</v>
      </c>
      <c r="C87">
        <f>COUNTIFS(Table2[Local IntensMean Neg], "&gt;="&amp;A87, Table2[Local IntensMean Neg], "&lt;"&amp;A88)</f>
        <v>0</v>
      </c>
      <c r="D87">
        <f>COUNTIFS(Table2[Local IntensStDev Pos], "&gt;="&amp;A87, Table2[Local IntensStDev Pos], "&lt;"&amp;A88)</f>
        <v>0</v>
      </c>
      <c r="E87">
        <f>COUNTIFS(Table2[Local IntensStDev Neg], "&gt;="&amp;A87, Table2[Local IntensStDev Neg], "&lt;"&amp;A88)</f>
        <v>0</v>
      </c>
    </row>
    <row r="88" spans="1:5" x14ac:dyDescent="0.25">
      <c r="A88">
        <v>87</v>
      </c>
      <c r="B88">
        <f>COUNTIFS(Table2[Local IntensMean Pos], "&gt;="&amp;A88, Table2[Local IntensMean Pos], "&lt;"&amp;A89)</f>
        <v>39</v>
      </c>
      <c r="C88">
        <f>COUNTIFS(Table2[Local IntensMean Neg], "&gt;="&amp;A88, Table2[Local IntensMean Neg], "&lt;"&amp;A89)</f>
        <v>1</v>
      </c>
      <c r="D88">
        <f>COUNTIFS(Table2[Local IntensStDev Pos], "&gt;="&amp;A88, Table2[Local IntensStDev Pos], "&lt;"&amp;A89)</f>
        <v>0</v>
      </c>
      <c r="E88">
        <f>COUNTIFS(Table2[Local IntensStDev Neg], "&gt;="&amp;A88, Table2[Local IntensStDev Neg], "&lt;"&amp;A89)</f>
        <v>0</v>
      </c>
    </row>
    <row r="89" spans="1:5" x14ac:dyDescent="0.25">
      <c r="A89">
        <v>88</v>
      </c>
      <c r="B89">
        <f>COUNTIFS(Table2[Local IntensMean Pos], "&gt;="&amp;A89, Table2[Local IntensMean Pos], "&lt;"&amp;A90)</f>
        <v>27</v>
      </c>
      <c r="C89">
        <f>COUNTIFS(Table2[Local IntensMean Neg], "&gt;="&amp;A89, Table2[Local IntensMean Neg], "&lt;"&amp;A90)</f>
        <v>0</v>
      </c>
      <c r="D89">
        <f>COUNTIFS(Table2[Local IntensStDev Pos], "&gt;="&amp;A89, Table2[Local IntensStDev Pos], "&lt;"&amp;A90)</f>
        <v>0</v>
      </c>
      <c r="E89">
        <f>COUNTIFS(Table2[Local IntensStDev Neg], "&gt;="&amp;A89, Table2[Local IntensStDev Neg], "&lt;"&amp;A90)</f>
        <v>0</v>
      </c>
    </row>
    <row r="90" spans="1:5" x14ac:dyDescent="0.25">
      <c r="A90">
        <v>89</v>
      </c>
      <c r="B90">
        <f>COUNTIFS(Table2[Local IntensMean Pos], "&gt;="&amp;A90, Table2[Local IntensMean Pos], "&lt;"&amp;A91)</f>
        <v>33</v>
      </c>
      <c r="C90">
        <f>COUNTIFS(Table2[Local IntensMean Neg], "&gt;="&amp;A90, Table2[Local IntensMean Neg], "&lt;"&amp;A91)</f>
        <v>0</v>
      </c>
      <c r="D90">
        <f>COUNTIFS(Table2[Local IntensStDev Pos], "&gt;="&amp;A90, Table2[Local IntensStDev Pos], "&lt;"&amp;A91)</f>
        <v>0</v>
      </c>
      <c r="E90">
        <f>COUNTIFS(Table2[Local IntensStDev Neg], "&gt;="&amp;A90, Table2[Local IntensStDev Neg], "&lt;"&amp;A91)</f>
        <v>0</v>
      </c>
    </row>
    <row r="91" spans="1:5" x14ac:dyDescent="0.25">
      <c r="A91">
        <v>90</v>
      </c>
      <c r="B91">
        <f>COUNTIFS(Table2[Local IntensMean Pos], "&gt;="&amp;A91, Table2[Local IntensMean Pos], "&lt;"&amp;A92)</f>
        <v>26</v>
      </c>
      <c r="C91">
        <f>COUNTIFS(Table2[Local IntensMean Neg], "&gt;="&amp;A91, Table2[Local IntensMean Neg], "&lt;"&amp;A92)</f>
        <v>2</v>
      </c>
      <c r="D91">
        <f>COUNTIFS(Table2[Local IntensStDev Pos], "&gt;="&amp;A91, Table2[Local IntensStDev Pos], "&lt;"&amp;A92)</f>
        <v>0</v>
      </c>
      <c r="E91">
        <f>COUNTIFS(Table2[Local IntensStDev Neg], "&gt;="&amp;A91, Table2[Local IntensStDev Neg], "&lt;"&amp;A92)</f>
        <v>0</v>
      </c>
    </row>
    <row r="92" spans="1:5" x14ac:dyDescent="0.25">
      <c r="A92">
        <v>91</v>
      </c>
      <c r="B92">
        <f>COUNTIFS(Table2[Local IntensMean Pos], "&gt;="&amp;A92, Table2[Local IntensMean Pos], "&lt;"&amp;A93)</f>
        <v>31</v>
      </c>
      <c r="C92">
        <f>COUNTIFS(Table2[Local IntensMean Neg], "&gt;="&amp;A92, Table2[Local IntensMean Neg], "&lt;"&amp;A93)</f>
        <v>1</v>
      </c>
      <c r="D92">
        <f>COUNTIFS(Table2[Local IntensStDev Pos], "&gt;="&amp;A92, Table2[Local IntensStDev Pos], "&lt;"&amp;A93)</f>
        <v>0</v>
      </c>
      <c r="E92">
        <f>COUNTIFS(Table2[Local IntensStDev Neg], "&gt;="&amp;A92, Table2[Local IntensStDev Neg], "&lt;"&amp;A93)</f>
        <v>0</v>
      </c>
    </row>
    <row r="93" spans="1:5" x14ac:dyDescent="0.25">
      <c r="A93">
        <v>92</v>
      </c>
      <c r="B93">
        <f>COUNTIFS(Table2[Local IntensMean Pos], "&gt;="&amp;A93, Table2[Local IntensMean Pos], "&lt;"&amp;A94)</f>
        <v>33</v>
      </c>
      <c r="C93">
        <f>COUNTIFS(Table2[Local IntensMean Neg], "&gt;="&amp;A93, Table2[Local IntensMean Neg], "&lt;"&amp;A94)</f>
        <v>5</v>
      </c>
      <c r="D93">
        <f>COUNTIFS(Table2[Local IntensStDev Pos], "&gt;="&amp;A93, Table2[Local IntensStDev Pos], "&lt;"&amp;A94)</f>
        <v>0</v>
      </c>
      <c r="E93">
        <f>COUNTIFS(Table2[Local IntensStDev Neg], "&gt;="&amp;A93, Table2[Local IntensStDev Neg], "&lt;"&amp;A94)</f>
        <v>0</v>
      </c>
    </row>
    <row r="94" spans="1:5" x14ac:dyDescent="0.25">
      <c r="A94">
        <v>93</v>
      </c>
      <c r="B94">
        <f>COUNTIFS(Table2[Local IntensMean Pos], "&gt;="&amp;A94, Table2[Local IntensMean Pos], "&lt;"&amp;A95)</f>
        <v>38</v>
      </c>
      <c r="C94">
        <f>COUNTIFS(Table2[Local IntensMean Neg], "&gt;="&amp;A94, Table2[Local IntensMean Neg], "&lt;"&amp;A95)</f>
        <v>1</v>
      </c>
      <c r="D94">
        <f>COUNTIFS(Table2[Local IntensStDev Pos], "&gt;="&amp;A94, Table2[Local IntensStDev Pos], "&lt;"&amp;A95)</f>
        <v>0</v>
      </c>
      <c r="E94">
        <f>COUNTIFS(Table2[Local IntensStDev Neg], "&gt;="&amp;A94, Table2[Local IntensStDev Neg], "&lt;"&amp;A95)</f>
        <v>0</v>
      </c>
    </row>
    <row r="95" spans="1:5" x14ac:dyDescent="0.25">
      <c r="A95">
        <v>94</v>
      </c>
      <c r="B95">
        <f>COUNTIFS(Table2[Local IntensMean Pos], "&gt;="&amp;A95, Table2[Local IntensMean Pos], "&lt;"&amp;A96)</f>
        <v>32</v>
      </c>
      <c r="C95">
        <f>COUNTIFS(Table2[Local IntensMean Neg], "&gt;="&amp;A95, Table2[Local IntensMean Neg], "&lt;"&amp;A96)</f>
        <v>5</v>
      </c>
      <c r="D95">
        <f>COUNTIFS(Table2[Local IntensStDev Pos], "&gt;="&amp;A95, Table2[Local IntensStDev Pos], "&lt;"&amp;A96)</f>
        <v>0</v>
      </c>
      <c r="E95">
        <f>COUNTIFS(Table2[Local IntensStDev Neg], "&gt;="&amp;A95, Table2[Local IntensStDev Neg], "&lt;"&amp;A96)</f>
        <v>0</v>
      </c>
    </row>
    <row r="96" spans="1:5" x14ac:dyDescent="0.25">
      <c r="A96">
        <v>95</v>
      </c>
      <c r="B96">
        <f>COUNTIFS(Table2[Local IntensMean Pos], "&gt;="&amp;A96, Table2[Local IntensMean Pos], "&lt;"&amp;A97)</f>
        <v>27</v>
      </c>
      <c r="C96">
        <f>COUNTIFS(Table2[Local IntensMean Neg], "&gt;="&amp;A96, Table2[Local IntensMean Neg], "&lt;"&amp;A97)</f>
        <v>6</v>
      </c>
      <c r="D96">
        <f>COUNTIFS(Table2[Local IntensStDev Pos], "&gt;="&amp;A96, Table2[Local IntensStDev Pos], "&lt;"&amp;A97)</f>
        <v>0</v>
      </c>
      <c r="E96">
        <f>COUNTIFS(Table2[Local IntensStDev Neg], "&gt;="&amp;A96, Table2[Local IntensStDev Neg], "&lt;"&amp;A97)</f>
        <v>0</v>
      </c>
    </row>
    <row r="97" spans="1:5" x14ac:dyDescent="0.25">
      <c r="A97">
        <v>96</v>
      </c>
      <c r="B97">
        <f>COUNTIFS(Table2[Local IntensMean Pos], "&gt;="&amp;A97, Table2[Local IntensMean Pos], "&lt;"&amp;A98)</f>
        <v>22</v>
      </c>
      <c r="C97">
        <f>COUNTIFS(Table2[Local IntensMean Neg], "&gt;="&amp;A97, Table2[Local IntensMean Neg], "&lt;"&amp;A98)</f>
        <v>2</v>
      </c>
      <c r="D97">
        <f>COUNTIFS(Table2[Local IntensStDev Pos], "&gt;="&amp;A97, Table2[Local IntensStDev Pos], "&lt;"&amp;A98)</f>
        <v>0</v>
      </c>
      <c r="E97">
        <f>COUNTIFS(Table2[Local IntensStDev Neg], "&gt;="&amp;A97, Table2[Local IntensStDev Neg], "&lt;"&amp;A98)</f>
        <v>0</v>
      </c>
    </row>
    <row r="98" spans="1:5" x14ac:dyDescent="0.25">
      <c r="A98">
        <v>97</v>
      </c>
      <c r="B98">
        <f>COUNTIFS(Table2[Local IntensMean Pos], "&gt;="&amp;A98, Table2[Local IntensMean Pos], "&lt;"&amp;A99)</f>
        <v>16</v>
      </c>
      <c r="C98">
        <f>COUNTIFS(Table2[Local IntensMean Neg], "&gt;="&amp;A98, Table2[Local IntensMean Neg], "&lt;"&amp;A99)</f>
        <v>2</v>
      </c>
      <c r="D98">
        <f>COUNTIFS(Table2[Local IntensStDev Pos], "&gt;="&amp;A98, Table2[Local IntensStDev Pos], "&lt;"&amp;A99)</f>
        <v>0</v>
      </c>
      <c r="E98">
        <f>COUNTIFS(Table2[Local IntensStDev Neg], "&gt;="&amp;A98, Table2[Local IntensStDev Neg], "&lt;"&amp;A99)</f>
        <v>0</v>
      </c>
    </row>
    <row r="99" spans="1:5" x14ac:dyDescent="0.25">
      <c r="A99">
        <v>98</v>
      </c>
      <c r="B99">
        <f>COUNTIFS(Table2[Local IntensMean Pos], "&gt;="&amp;A99, Table2[Local IntensMean Pos], "&lt;"&amp;A100)</f>
        <v>25</v>
      </c>
      <c r="C99">
        <f>COUNTIFS(Table2[Local IntensMean Neg], "&gt;="&amp;A99, Table2[Local IntensMean Neg], "&lt;"&amp;A100)</f>
        <v>0</v>
      </c>
      <c r="D99">
        <f>COUNTIFS(Table2[Local IntensStDev Pos], "&gt;="&amp;A99, Table2[Local IntensStDev Pos], "&lt;"&amp;A100)</f>
        <v>0</v>
      </c>
      <c r="E99">
        <f>COUNTIFS(Table2[Local IntensStDev Neg], "&gt;="&amp;A99, Table2[Local IntensStDev Neg], "&lt;"&amp;A100)</f>
        <v>0</v>
      </c>
    </row>
    <row r="100" spans="1:5" x14ac:dyDescent="0.25">
      <c r="A100">
        <v>99</v>
      </c>
      <c r="B100">
        <f>COUNTIFS(Table2[Local IntensMean Pos], "&gt;="&amp;A100, Table2[Local IntensMean Pos], "&lt;"&amp;A101)</f>
        <v>21</v>
      </c>
      <c r="C100">
        <f>COUNTIFS(Table2[Local IntensMean Neg], "&gt;="&amp;A100, Table2[Local IntensMean Neg], "&lt;"&amp;A101)</f>
        <v>5</v>
      </c>
      <c r="D100">
        <f>COUNTIFS(Table2[Local IntensStDev Pos], "&gt;="&amp;A100, Table2[Local IntensStDev Pos], "&lt;"&amp;A101)</f>
        <v>0</v>
      </c>
      <c r="E100">
        <f>COUNTIFS(Table2[Local IntensStDev Neg], "&gt;="&amp;A100, Table2[Local IntensStDev Neg], "&lt;"&amp;A101)</f>
        <v>0</v>
      </c>
    </row>
    <row r="101" spans="1:5" x14ac:dyDescent="0.25">
      <c r="A101">
        <v>100</v>
      </c>
      <c r="B101">
        <f>COUNTIFS(Table2[Local IntensMean Pos], "&gt;="&amp;A101, Table2[Local IntensMean Pos], "&lt;"&amp;A102)</f>
        <v>15</v>
      </c>
      <c r="C101">
        <f>COUNTIFS(Table2[Local IntensMean Neg], "&gt;="&amp;A101, Table2[Local IntensMean Neg], "&lt;"&amp;A102)</f>
        <v>5</v>
      </c>
      <c r="D101">
        <f>COUNTIFS(Table2[Local IntensStDev Pos], "&gt;="&amp;A101, Table2[Local IntensStDev Pos], "&lt;"&amp;A102)</f>
        <v>0</v>
      </c>
      <c r="E101">
        <f>COUNTIFS(Table2[Local IntensStDev Neg], "&gt;="&amp;A101, Table2[Local IntensStDev Neg], "&lt;"&amp;A102)</f>
        <v>0</v>
      </c>
    </row>
    <row r="102" spans="1:5" x14ac:dyDescent="0.25">
      <c r="A102">
        <v>101</v>
      </c>
      <c r="B102">
        <f>COUNTIFS(Table2[Local IntensMean Pos], "&gt;="&amp;A102, Table2[Local IntensMean Pos], "&lt;"&amp;A103)</f>
        <v>23</v>
      </c>
      <c r="C102">
        <f>COUNTIFS(Table2[Local IntensMean Neg], "&gt;="&amp;A102, Table2[Local IntensMean Neg], "&lt;"&amp;A103)</f>
        <v>7</v>
      </c>
      <c r="D102">
        <f>COUNTIFS(Table2[Local IntensStDev Pos], "&gt;="&amp;A102, Table2[Local IntensStDev Pos], "&lt;"&amp;A103)</f>
        <v>0</v>
      </c>
      <c r="E102">
        <f>COUNTIFS(Table2[Local IntensStDev Neg], "&gt;="&amp;A102, Table2[Local IntensStDev Neg], "&lt;"&amp;A103)</f>
        <v>0</v>
      </c>
    </row>
    <row r="103" spans="1:5" x14ac:dyDescent="0.25">
      <c r="A103">
        <v>102</v>
      </c>
      <c r="B103">
        <f>COUNTIFS(Table2[Local IntensMean Pos], "&gt;="&amp;A103, Table2[Local IntensMean Pos], "&lt;"&amp;A104)</f>
        <v>13</v>
      </c>
      <c r="C103">
        <f>COUNTIFS(Table2[Local IntensMean Neg], "&gt;="&amp;A103, Table2[Local IntensMean Neg], "&lt;"&amp;A104)</f>
        <v>4</v>
      </c>
      <c r="D103">
        <f>COUNTIFS(Table2[Local IntensStDev Pos], "&gt;="&amp;A103, Table2[Local IntensStDev Pos], "&lt;"&amp;A104)</f>
        <v>0</v>
      </c>
      <c r="E103">
        <f>COUNTIFS(Table2[Local IntensStDev Neg], "&gt;="&amp;A103, Table2[Local IntensStDev Neg], "&lt;"&amp;A104)</f>
        <v>0</v>
      </c>
    </row>
    <row r="104" spans="1:5" x14ac:dyDescent="0.25">
      <c r="A104">
        <v>103</v>
      </c>
      <c r="B104">
        <f>COUNTIFS(Table2[Local IntensMean Pos], "&gt;="&amp;A104, Table2[Local IntensMean Pos], "&lt;"&amp;A105)</f>
        <v>17</v>
      </c>
      <c r="C104">
        <f>COUNTIFS(Table2[Local IntensMean Neg], "&gt;="&amp;A104, Table2[Local IntensMean Neg], "&lt;"&amp;A105)</f>
        <v>2</v>
      </c>
      <c r="D104">
        <f>COUNTIFS(Table2[Local IntensStDev Pos], "&gt;="&amp;A104, Table2[Local IntensStDev Pos], "&lt;"&amp;A105)</f>
        <v>0</v>
      </c>
      <c r="E104">
        <f>COUNTIFS(Table2[Local IntensStDev Neg], "&gt;="&amp;A104, Table2[Local IntensStDev Neg], "&lt;"&amp;A105)</f>
        <v>0</v>
      </c>
    </row>
    <row r="105" spans="1:5" x14ac:dyDescent="0.25">
      <c r="A105">
        <v>104</v>
      </c>
      <c r="B105">
        <f>COUNTIFS(Table2[Local IntensMean Pos], "&gt;="&amp;A105, Table2[Local IntensMean Pos], "&lt;"&amp;A106)</f>
        <v>11</v>
      </c>
      <c r="C105">
        <f>COUNTIFS(Table2[Local IntensMean Neg], "&gt;="&amp;A105, Table2[Local IntensMean Neg], "&lt;"&amp;A106)</f>
        <v>4</v>
      </c>
      <c r="D105">
        <f>COUNTIFS(Table2[Local IntensStDev Pos], "&gt;="&amp;A105, Table2[Local IntensStDev Pos], "&lt;"&amp;A106)</f>
        <v>0</v>
      </c>
      <c r="E105">
        <f>COUNTIFS(Table2[Local IntensStDev Neg], "&gt;="&amp;A105, Table2[Local IntensStDev Neg], "&lt;"&amp;A106)</f>
        <v>0</v>
      </c>
    </row>
    <row r="106" spans="1:5" x14ac:dyDescent="0.25">
      <c r="A106">
        <v>105</v>
      </c>
      <c r="B106">
        <f>COUNTIFS(Table2[Local IntensMean Pos], "&gt;="&amp;A106, Table2[Local IntensMean Pos], "&lt;"&amp;A107)</f>
        <v>6</v>
      </c>
      <c r="C106">
        <f>COUNTIFS(Table2[Local IntensMean Neg], "&gt;="&amp;A106, Table2[Local IntensMean Neg], "&lt;"&amp;A107)</f>
        <v>3</v>
      </c>
      <c r="D106">
        <f>COUNTIFS(Table2[Local IntensStDev Pos], "&gt;="&amp;A106, Table2[Local IntensStDev Pos], "&lt;"&amp;A107)</f>
        <v>0</v>
      </c>
      <c r="E106">
        <f>COUNTIFS(Table2[Local IntensStDev Neg], "&gt;="&amp;A106, Table2[Local IntensStDev Neg], "&lt;"&amp;A107)</f>
        <v>0</v>
      </c>
    </row>
    <row r="107" spans="1:5" x14ac:dyDescent="0.25">
      <c r="A107">
        <v>106</v>
      </c>
      <c r="B107">
        <f>COUNTIFS(Table2[Local IntensMean Pos], "&gt;="&amp;A107, Table2[Local IntensMean Pos], "&lt;"&amp;A108)</f>
        <v>10</v>
      </c>
      <c r="C107">
        <f>COUNTIFS(Table2[Local IntensMean Neg], "&gt;="&amp;A107, Table2[Local IntensMean Neg], "&lt;"&amp;A108)</f>
        <v>9</v>
      </c>
      <c r="D107">
        <f>COUNTIFS(Table2[Local IntensStDev Pos], "&gt;="&amp;A107, Table2[Local IntensStDev Pos], "&lt;"&amp;A108)</f>
        <v>0</v>
      </c>
      <c r="E107">
        <f>COUNTIFS(Table2[Local IntensStDev Neg], "&gt;="&amp;A107, Table2[Local IntensStDev Neg], "&lt;"&amp;A108)</f>
        <v>0</v>
      </c>
    </row>
    <row r="108" spans="1:5" x14ac:dyDescent="0.25">
      <c r="A108">
        <v>107</v>
      </c>
      <c r="B108">
        <f>COUNTIFS(Table2[Local IntensMean Pos], "&gt;="&amp;A108, Table2[Local IntensMean Pos], "&lt;"&amp;A109)</f>
        <v>15</v>
      </c>
      <c r="C108">
        <f>COUNTIFS(Table2[Local IntensMean Neg], "&gt;="&amp;A108, Table2[Local IntensMean Neg], "&lt;"&amp;A109)</f>
        <v>6</v>
      </c>
      <c r="D108">
        <f>COUNTIFS(Table2[Local IntensStDev Pos], "&gt;="&amp;A108, Table2[Local IntensStDev Pos], "&lt;"&amp;A109)</f>
        <v>0</v>
      </c>
      <c r="E108">
        <f>COUNTIFS(Table2[Local IntensStDev Neg], "&gt;="&amp;A108, Table2[Local IntensStDev Neg], "&lt;"&amp;A109)</f>
        <v>0</v>
      </c>
    </row>
    <row r="109" spans="1:5" x14ac:dyDescent="0.25">
      <c r="A109">
        <v>108</v>
      </c>
      <c r="B109">
        <f>COUNTIFS(Table2[Local IntensMean Pos], "&gt;="&amp;A109, Table2[Local IntensMean Pos], "&lt;"&amp;A110)</f>
        <v>6</v>
      </c>
      <c r="C109">
        <f>COUNTIFS(Table2[Local IntensMean Neg], "&gt;="&amp;A109, Table2[Local IntensMean Neg], "&lt;"&amp;A110)</f>
        <v>7</v>
      </c>
      <c r="D109">
        <f>COUNTIFS(Table2[Local IntensStDev Pos], "&gt;="&amp;A109, Table2[Local IntensStDev Pos], "&lt;"&amp;A110)</f>
        <v>0</v>
      </c>
      <c r="E109">
        <f>COUNTIFS(Table2[Local IntensStDev Neg], "&gt;="&amp;A109, Table2[Local IntensStDev Neg], "&lt;"&amp;A110)</f>
        <v>0</v>
      </c>
    </row>
    <row r="110" spans="1:5" x14ac:dyDescent="0.25">
      <c r="A110">
        <v>109</v>
      </c>
      <c r="B110">
        <f>COUNTIFS(Table2[Local IntensMean Pos], "&gt;="&amp;A110, Table2[Local IntensMean Pos], "&lt;"&amp;A111)</f>
        <v>10</v>
      </c>
      <c r="C110">
        <f>COUNTIFS(Table2[Local IntensMean Neg], "&gt;="&amp;A110, Table2[Local IntensMean Neg], "&lt;"&amp;A111)</f>
        <v>6</v>
      </c>
      <c r="D110">
        <f>COUNTIFS(Table2[Local IntensStDev Pos], "&gt;="&amp;A110, Table2[Local IntensStDev Pos], "&lt;"&amp;A111)</f>
        <v>0</v>
      </c>
      <c r="E110">
        <f>COUNTIFS(Table2[Local IntensStDev Neg], "&gt;="&amp;A110, Table2[Local IntensStDev Neg], "&lt;"&amp;A111)</f>
        <v>0</v>
      </c>
    </row>
    <row r="111" spans="1:5" x14ac:dyDescent="0.25">
      <c r="A111">
        <v>110</v>
      </c>
      <c r="B111">
        <f>COUNTIFS(Table2[Local IntensMean Pos], "&gt;="&amp;A111, Table2[Local IntensMean Pos], "&lt;"&amp;A112)</f>
        <v>6</v>
      </c>
      <c r="C111">
        <f>COUNTIFS(Table2[Local IntensMean Neg], "&gt;="&amp;A111, Table2[Local IntensMean Neg], "&lt;"&amp;A112)</f>
        <v>7</v>
      </c>
      <c r="D111">
        <f>COUNTIFS(Table2[Local IntensStDev Pos], "&gt;="&amp;A111, Table2[Local IntensStDev Pos], "&lt;"&amp;A112)</f>
        <v>0</v>
      </c>
      <c r="E111">
        <f>COUNTIFS(Table2[Local IntensStDev Neg], "&gt;="&amp;A111, Table2[Local IntensStDev Neg], "&lt;"&amp;A112)</f>
        <v>0</v>
      </c>
    </row>
    <row r="112" spans="1:5" x14ac:dyDescent="0.25">
      <c r="A112">
        <v>111</v>
      </c>
      <c r="B112">
        <f>COUNTIFS(Table2[Local IntensMean Pos], "&gt;="&amp;A112, Table2[Local IntensMean Pos], "&lt;"&amp;A113)</f>
        <v>9</v>
      </c>
      <c r="C112">
        <f>COUNTIFS(Table2[Local IntensMean Neg], "&gt;="&amp;A112, Table2[Local IntensMean Neg], "&lt;"&amp;A113)</f>
        <v>8</v>
      </c>
      <c r="D112">
        <f>COUNTIFS(Table2[Local IntensStDev Pos], "&gt;="&amp;A112, Table2[Local IntensStDev Pos], "&lt;"&amp;A113)</f>
        <v>0</v>
      </c>
      <c r="E112">
        <f>COUNTIFS(Table2[Local IntensStDev Neg], "&gt;="&amp;A112, Table2[Local IntensStDev Neg], "&lt;"&amp;A113)</f>
        <v>0</v>
      </c>
    </row>
    <row r="113" spans="1:5" x14ac:dyDescent="0.25">
      <c r="A113">
        <v>112</v>
      </c>
      <c r="B113">
        <f>COUNTIFS(Table2[Local IntensMean Pos], "&gt;="&amp;A113, Table2[Local IntensMean Pos], "&lt;"&amp;A114)</f>
        <v>8</v>
      </c>
      <c r="C113">
        <f>COUNTIFS(Table2[Local IntensMean Neg], "&gt;="&amp;A113, Table2[Local IntensMean Neg], "&lt;"&amp;A114)</f>
        <v>2</v>
      </c>
      <c r="D113">
        <f>COUNTIFS(Table2[Local IntensStDev Pos], "&gt;="&amp;A113, Table2[Local IntensStDev Pos], "&lt;"&amp;A114)</f>
        <v>0</v>
      </c>
      <c r="E113">
        <f>COUNTIFS(Table2[Local IntensStDev Neg], "&gt;="&amp;A113, Table2[Local IntensStDev Neg], "&lt;"&amp;A114)</f>
        <v>0</v>
      </c>
    </row>
    <row r="114" spans="1:5" x14ac:dyDescent="0.25">
      <c r="A114">
        <v>113</v>
      </c>
      <c r="B114">
        <f>COUNTIFS(Table2[Local IntensMean Pos], "&gt;="&amp;A114, Table2[Local IntensMean Pos], "&lt;"&amp;A115)</f>
        <v>8</v>
      </c>
      <c r="C114">
        <f>COUNTIFS(Table2[Local IntensMean Neg], "&gt;="&amp;A114, Table2[Local IntensMean Neg], "&lt;"&amp;A115)</f>
        <v>12</v>
      </c>
      <c r="D114">
        <f>COUNTIFS(Table2[Local IntensStDev Pos], "&gt;="&amp;A114, Table2[Local IntensStDev Pos], "&lt;"&amp;A115)</f>
        <v>0</v>
      </c>
      <c r="E114">
        <f>COUNTIFS(Table2[Local IntensStDev Neg], "&gt;="&amp;A114, Table2[Local IntensStDev Neg], "&lt;"&amp;A115)</f>
        <v>0</v>
      </c>
    </row>
    <row r="115" spans="1:5" x14ac:dyDescent="0.25">
      <c r="A115">
        <v>114</v>
      </c>
      <c r="B115">
        <f>COUNTIFS(Table2[Local IntensMean Pos], "&gt;="&amp;A115, Table2[Local IntensMean Pos], "&lt;"&amp;A116)</f>
        <v>4</v>
      </c>
      <c r="C115">
        <f>COUNTIFS(Table2[Local IntensMean Neg], "&gt;="&amp;A115, Table2[Local IntensMean Neg], "&lt;"&amp;A116)</f>
        <v>9</v>
      </c>
      <c r="D115">
        <f>COUNTIFS(Table2[Local IntensStDev Pos], "&gt;="&amp;A115, Table2[Local IntensStDev Pos], "&lt;"&amp;A116)</f>
        <v>0</v>
      </c>
      <c r="E115">
        <f>COUNTIFS(Table2[Local IntensStDev Neg], "&gt;="&amp;A115, Table2[Local IntensStDev Neg], "&lt;"&amp;A116)</f>
        <v>0</v>
      </c>
    </row>
    <row r="116" spans="1:5" x14ac:dyDescent="0.25">
      <c r="A116">
        <v>115</v>
      </c>
      <c r="B116">
        <f>COUNTIFS(Table2[Local IntensMean Pos], "&gt;="&amp;A116, Table2[Local IntensMean Pos], "&lt;"&amp;A117)</f>
        <v>8</v>
      </c>
      <c r="C116">
        <f>COUNTIFS(Table2[Local IntensMean Neg], "&gt;="&amp;A116, Table2[Local IntensMean Neg], "&lt;"&amp;A117)</f>
        <v>10</v>
      </c>
      <c r="D116">
        <f>COUNTIFS(Table2[Local IntensStDev Pos], "&gt;="&amp;A116, Table2[Local IntensStDev Pos], "&lt;"&amp;A117)</f>
        <v>0</v>
      </c>
      <c r="E116">
        <f>COUNTIFS(Table2[Local IntensStDev Neg], "&gt;="&amp;A116, Table2[Local IntensStDev Neg], "&lt;"&amp;A117)</f>
        <v>0</v>
      </c>
    </row>
    <row r="117" spans="1:5" x14ac:dyDescent="0.25">
      <c r="A117">
        <v>116</v>
      </c>
      <c r="B117">
        <f>COUNTIFS(Table2[Local IntensMean Pos], "&gt;="&amp;A117, Table2[Local IntensMean Pos], "&lt;"&amp;A118)</f>
        <v>5</v>
      </c>
      <c r="C117">
        <f>COUNTIFS(Table2[Local IntensMean Neg], "&gt;="&amp;A117, Table2[Local IntensMean Neg], "&lt;"&amp;A118)</f>
        <v>14</v>
      </c>
      <c r="D117">
        <f>COUNTIFS(Table2[Local IntensStDev Pos], "&gt;="&amp;A117, Table2[Local IntensStDev Pos], "&lt;"&amp;A118)</f>
        <v>0</v>
      </c>
      <c r="E117">
        <f>COUNTIFS(Table2[Local IntensStDev Neg], "&gt;="&amp;A117, Table2[Local IntensStDev Neg], "&lt;"&amp;A118)</f>
        <v>0</v>
      </c>
    </row>
    <row r="118" spans="1:5" x14ac:dyDescent="0.25">
      <c r="A118">
        <v>117</v>
      </c>
      <c r="B118">
        <f>COUNTIFS(Table2[Local IntensMean Pos], "&gt;="&amp;A118, Table2[Local IntensMean Pos], "&lt;"&amp;A119)</f>
        <v>4</v>
      </c>
      <c r="C118">
        <f>COUNTIFS(Table2[Local IntensMean Neg], "&gt;="&amp;A118, Table2[Local IntensMean Neg], "&lt;"&amp;A119)</f>
        <v>12</v>
      </c>
      <c r="D118">
        <f>COUNTIFS(Table2[Local IntensStDev Pos], "&gt;="&amp;A118, Table2[Local IntensStDev Pos], "&lt;"&amp;A119)</f>
        <v>0</v>
      </c>
      <c r="E118">
        <f>COUNTIFS(Table2[Local IntensStDev Neg], "&gt;="&amp;A118, Table2[Local IntensStDev Neg], "&lt;"&amp;A119)</f>
        <v>0</v>
      </c>
    </row>
    <row r="119" spans="1:5" x14ac:dyDescent="0.25">
      <c r="A119">
        <v>118</v>
      </c>
      <c r="B119">
        <f>COUNTIFS(Table2[Local IntensMean Pos], "&gt;="&amp;A119, Table2[Local IntensMean Pos], "&lt;"&amp;A120)</f>
        <v>5</v>
      </c>
      <c r="C119">
        <f>COUNTIFS(Table2[Local IntensMean Neg], "&gt;="&amp;A119, Table2[Local IntensMean Neg], "&lt;"&amp;A120)</f>
        <v>15</v>
      </c>
      <c r="D119">
        <f>COUNTIFS(Table2[Local IntensStDev Pos], "&gt;="&amp;A119, Table2[Local IntensStDev Pos], "&lt;"&amp;A120)</f>
        <v>0</v>
      </c>
      <c r="E119">
        <f>COUNTIFS(Table2[Local IntensStDev Neg], "&gt;="&amp;A119, Table2[Local IntensStDev Neg], "&lt;"&amp;A120)</f>
        <v>0</v>
      </c>
    </row>
    <row r="120" spans="1:5" x14ac:dyDescent="0.25">
      <c r="A120">
        <v>119</v>
      </c>
      <c r="B120">
        <f>COUNTIFS(Table2[Local IntensMean Pos], "&gt;="&amp;A120, Table2[Local IntensMean Pos], "&lt;"&amp;A121)</f>
        <v>5</v>
      </c>
      <c r="C120">
        <f>COUNTIFS(Table2[Local IntensMean Neg], "&gt;="&amp;A120, Table2[Local IntensMean Neg], "&lt;"&amp;A121)</f>
        <v>11</v>
      </c>
      <c r="D120">
        <f>COUNTIFS(Table2[Local IntensStDev Pos], "&gt;="&amp;A120, Table2[Local IntensStDev Pos], "&lt;"&amp;A121)</f>
        <v>0</v>
      </c>
      <c r="E120">
        <f>COUNTIFS(Table2[Local IntensStDev Neg], "&gt;="&amp;A120, Table2[Local IntensStDev Neg], "&lt;"&amp;A121)</f>
        <v>0</v>
      </c>
    </row>
    <row r="121" spans="1:5" x14ac:dyDescent="0.25">
      <c r="A121">
        <v>120</v>
      </c>
      <c r="B121">
        <f>COUNTIFS(Table2[Local IntensMean Pos], "&gt;="&amp;A121, Table2[Local IntensMean Pos], "&lt;"&amp;A122)</f>
        <v>6</v>
      </c>
      <c r="C121">
        <f>COUNTIFS(Table2[Local IntensMean Neg], "&gt;="&amp;A121, Table2[Local IntensMean Neg], "&lt;"&amp;A122)</f>
        <v>6</v>
      </c>
      <c r="D121">
        <f>COUNTIFS(Table2[Local IntensStDev Pos], "&gt;="&amp;A121, Table2[Local IntensStDev Pos], "&lt;"&amp;A122)</f>
        <v>0</v>
      </c>
      <c r="E121">
        <f>COUNTIFS(Table2[Local IntensStDev Neg], "&gt;="&amp;A121, Table2[Local IntensStDev Neg], "&lt;"&amp;A122)</f>
        <v>0</v>
      </c>
    </row>
    <row r="122" spans="1:5" x14ac:dyDescent="0.25">
      <c r="A122">
        <v>121</v>
      </c>
      <c r="B122">
        <f>COUNTIFS(Table2[Local IntensMean Pos], "&gt;="&amp;A122, Table2[Local IntensMean Pos], "&lt;"&amp;A123)</f>
        <v>2</v>
      </c>
      <c r="C122">
        <f>COUNTIFS(Table2[Local IntensMean Neg], "&gt;="&amp;A122, Table2[Local IntensMean Neg], "&lt;"&amp;A123)</f>
        <v>6</v>
      </c>
      <c r="D122">
        <f>COUNTIFS(Table2[Local IntensStDev Pos], "&gt;="&amp;A122, Table2[Local IntensStDev Pos], "&lt;"&amp;A123)</f>
        <v>0</v>
      </c>
      <c r="E122">
        <f>COUNTIFS(Table2[Local IntensStDev Neg], "&gt;="&amp;A122, Table2[Local IntensStDev Neg], "&lt;"&amp;A123)</f>
        <v>0</v>
      </c>
    </row>
    <row r="123" spans="1:5" x14ac:dyDescent="0.25">
      <c r="A123">
        <v>122</v>
      </c>
      <c r="B123">
        <f>COUNTIFS(Table2[Local IntensMean Pos], "&gt;="&amp;A123, Table2[Local IntensMean Pos], "&lt;"&amp;A124)</f>
        <v>2</v>
      </c>
      <c r="C123">
        <f>COUNTIFS(Table2[Local IntensMean Neg], "&gt;="&amp;A123, Table2[Local IntensMean Neg], "&lt;"&amp;A124)</f>
        <v>10</v>
      </c>
      <c r="D123">
        <f>COUNTIFS(Table2[Local IntensStDev Pos], "&gt;="&amp;A123, Table2[Local IntensStDev Pos], "&lt;"&amp;A124)</f>
        <v>0</v>
      </c>
      <c r="E123">
        <f>COUNTIFS(Table2[Local IntensStDev Neg], "&gt;="&amp;A123, Table2[Local IntensStDev Neg], "&lt;"&amp;A124)</f>
        <v>0</v>
      </c>
    </row>
    <row r="124" spans="1:5" x14ac:dyDescent="0.25">
      <c r="A124">
        <v>123</v>
      </c>
      <c r="B124">
        <f>COUNTIFS(Table2[Local IntensMean Pos], "&gt;="&amp;A124, Table2[Local IntensMean Pos], "&lt;"&amp;A125)</f>
        <v>4</v>
      </c>
      <c r="C124">
        <f>COUNTIFS(Table2[Local IntensMean Neg], "&gt;="&amp;A124, Table2[Local IntensMean Neg], "&lt;"&amp;A125)</f>
        <v>8</v>
      </c>
      <c r="D124">
        <f>COUNTIFS(Table2[Local IntensStDev Pos], "&gt;="&amp;A124, Table2[Local IntensStDev Pos], "&lt;"&amp;A125)</f>
        <v>0</v>
      </c>
      <c r="E124">
        <f>COUNTIFS(Table2[Local IntensStDev Neg], "&gt;="&amp;A124, Table2[Local IntensStDev Neg], "&lt;"&amp;A125)</f>
        <v>0</v>
      </c>
    </row>
    <row r="125" spans="1:5" x14ac:dyDescent="0.25">
      <c r="A125">
        <v>124</v>
      </c>
      <c r="B125">
        <f>COUNTIFS(Table2[Local IntensMean Pos], "&gt;="&amp;A125, Table2[Local IntensMean Pos], "&lt;"&amp;A126)</f>
        <v>2</v>
      </c>
      <c r="C125">
        <f>COUNTIFS(Table2[Local IntensMean Neg], "&gt;="&amp;A125, Table2[Local IntensMean Neg], "&lt;"&amp;A126)</f>
        <v>9</v>
      </c>
      <c r="D125">
        <f>COUNTIFS(Table2[Local IntensStDev Pos], "&gt;="&amp;A125, Table2[Local IntensStDev Pos], "&lt;"&amp;A126)</f>
        <v>0</v>
      </c>
      <c r="E125">
        <f>COUNTIFS(Table2[Local IntensStDev Neg], "&gt;="&amp;A125, Table2[Local IntensStDev Neg], "&lt;"&amp;A126)</f>
        <v>0</v>
      </c>
    </row>
    <row r="126" spans="1:5" x14ac:dyDescent="0.25">
      <c r="A126">
        <v>125</v>
      </c>
      <c r="B126">
        <f>COUNTIFS(Table2[Local IntensMean Pos], "&gt;="&amp;A126, Table2[Local IntensMean Pos], "&lt;"&amp;A127)</f>
        <v>8</v>
      </c>
      <c r="C126">
        <f>COUNTIFS(Table2[Local IntensMean Neg], "&gt;="&amp;A126, Table2[Local IntensMean Neg], "&lt;"&amp;A127)</f>
        <v>5</v>
      </c>
      <c r="D126">
        <f>COUNTIFS(Table2[Local IntensStDev Pos], "&gt;="&amp;A126, Table2[Local IntensStDev Pos], "&lt;"&amp;A127)</f>
        <v>0</v>
      </c>
      <c r="E126">
        <f>COUNTIFS(Table2[Local IntensStDev Neg], "&gt;="&amp;A126, Table2[Local IntensStDev Neg], "&lt;"&amp;A127)</f>
        <v>0</v>
      </c>
    </row>
    <row r="127" spans="1:5" x14ac:dyDescent="0.25">
      <c r="A127">
        <v>126</v>
      </c>
      <c r="B127">
        <f>COUNTIFS(Table2[Local IntensMean Pos], "&gt;="&amp;A127, Table2[Local IntensMean Pos], "&lt;"&amp;A128)</f>
        <v>1</v>
      </c>
      <c r="C127">
        <f>COUNTIFS(Table2[Local IntensMean Neg], "&gt;="&amp;A127, Table2[Local IntensMean Neg], "&lt;"&amp;A128)</f>
        <v>7</v>
      </c>
      <c r="D127">
        <f>COUNTIFS(Table2[Local IntensStDev Pos], "&gt;="&amp;A127, Table2[Local IntensStDev Pos], "&lt;"&amp;A128)</f>
        <v>0</v>
      </c>
      <c r="E127">
        <f>COUNTIFS(Table2[Local IntensStDev Neg], "&gt;="&amp;A127, Table2[Local IntensStDev Neg], "&lt;"&amp;A128)</f>
        <v>0</v>
      </c>
    </row>
    <row r="128" spans="1:5" x14ac:dyDescent="0.25">
      <c r="A128">
        <v>127</v>
      </c>
      <c r="B128">
        <f>COUNTIFS(Table2[Local IntensMean Pos], "&gt;="&amp;A128, Table2[Local IntensMean Pos], "&lt;"&amp;A129)</f>
        <v>4</v>
      </c>
      <c r="C128">
        <f>COUNTIFS(Table2[Local IntensMean Neg], "&gt;="&amp;A128, Table2[Local IntensMean Neg], "&lt;"&amp;A129)</f>
        <v>16</v>
      </c>
      <c r="D128">
        <f>COUNTIFS(Table2[Local IntensStDev Pos], "&gt;="&amp;A128, Table2[Local IntensStDev Pos], "&lt;"&amp;A129)</f>
        <v>0</v>
      </c>
      <c r="E128">
        <f>COUNTIFS(Table2[Local IntensStDev Neg], "&gt;="&amp;A128, Table2[Local IntensStDev Neg], "&lt;"&amp;A129)</f>
        <v>0</v>
      </c>
    </row>
    <row r="129" spans="1:5" x14ac:dyDescent="0.25">
      <c r="A129">
        <v>128</v>
      </c>
      <c r="B129">
        <f>COUNTIFS(Table2[Local IntensMean Pos], "&gt;="&amp;A129, Table2[Local IntensMean Pos], "&lt;"&amp;A130)</f>
        <v>4</v>
      </c>
      <c r="C129">
        <f>COUNTIFS(Table2[Local IntensMean Neg], "&gt;="&amp;A129, Table2[Local IntensMean Neg], "&lt;"&amp;A130)</f>
        <v>19</v>
      </c>
      <c r="D129">
        <f>COUNTIFS(Table2[Local IntensStDev Pos], "&gt;="&amp;A129, Table2[Local IntensStDev Pos], "&lt;"&amp;A130)</f>
        <v>0</v>
      </c>
      <c r="E129">
        <f>COUNTIFS(Table2[Local IntensStDev Neg], "&gt;="&amp;A129, Table2[Local IntensStDev Neg], "&lt;"&amp;A130)</f>
        <v>0</v>
      </c>
    </row>
    <row r="130" spans="1:5" x14ac:dyDescent="0.25">
      <c r="A130">
        <v>129</v>
      </c>
      <c r="B130">
        <f>COUNTIFS(Table2[Local IntensMean Pos], "&gt;="&amp;A130, Table2[Local IntensMean Pos], "&lt;"&amp;A131)</f>
        <v>2</v>
      </c>
      <c r="C130">
        <f>COUNTIFS(Table2[Local IntensMean Neg], "&gt;="&amp;A130, Table2[Local IntensMean Neg], "&lt;"&amp;A131)</f>
        <v>14</v>
      </c>
      <c r="D130">
        <f>COUNTIFS(Table2[Local IntensStDev Pos], "&gt;="&amp;A130, Table2[Local IntensStDev Pos], "&lt;"&amp;A131)</f>
        <v>0</v>
      </c>
      <c r="E130">
        <f>COUNTIFS(Table2[Local IntensStDev Neg], "&gt;="&amp;A130, Table2[Local IntensStDev Neg], "&lt;"&amp;A131)</f>
        <v>0</v>
      </c>
    </row>
    <row r="131" spans="1:5" x14ac:dyDescent="0.25">
      <c r="A131">
        <v>130</v>
      </c>
      <c r="B131">
        <f>COUNTIFS(Table2[Local IntensMean Pos], "&gt;="&amp;A131, Table2[Local IntensMean Pos], "&lt;"&amp;A132)</f>
        <v>3</v>
      </c>
      <c r="C131">
        <f>COUNTIFS(Table2[Local IntensMean Neg], "&gt;="&amp;A131, Table2[Local IntensMean Neg], "&lt;"&amp;A132)</f>
        <v>19</v>
      </c>
      <c r="D131">
        <f>COUNTIFS(Table2[Local IntensStDev Pos], "&gt;="&amp;A131, Table2[Local IntensStDev Pos], "&lt;"&amp;A132)</f>
        <v>0</v>
      </c>
      <c r="E131">
        <f>COUNTIFS(Table2[Local IntensStDev Neg], "&gt;="&amp;A131, Table2[Local IntensStDev Neg], "&lt;"&amp;A132)</f>
        <v>0</v>
      </c>
    </row>
    <row r="132" spans="1:5" x14ac:dyDescent="0.25">
      <c r="A132">
        <v>131</v>
      </c>
      <c r="B132">
        <f>COUNTIFS(Table2[Local IntensMean Pos], "&gt;="&amp;A132, Table2[Local IntensMean Pos], "&lt;"&amp;A133)</f>
        <v>1</v>
      </c>
      <c r="C132">
        <f>COUNTIFS(Table2[Local IntensMean Neg], "&gt;="&amp;A132, Table2[Local IntensMean Neg], "&lt;"&amp;A133)</f>
        <v>11</v>
      </c>
      <c r="D132">
        <f>COUNTIFS(Table2[Local IntensStDev Pos], "&gt;="&amp;A132, Table2[Local IntensStDev Pos], "&lt;"&amp;A133)</f>
        <v>0</v>
      </c>
      <c r="E132">
        <f>COUNTIFS(Table2[Local IntensStDev Neg], "&gt;="&amp;A132, Table2[Local IntensStDev Neg], "&lt;"&amp;A133)</f>
        <v>0</v>
      </c>
    </row>
    <row r="133" spans="1:5" x14ac:dyDescent="0.25">
      <c r="A133">
        <v>132</v>
      </c>
      <c r="B133">
        <f>COUNTIFS(Table2[Local IntensMean Pos], "&gt;="&amp;A133, Table2[Local IntensMean Pos], "&lt;"&amp;A134)</f>
        <v>1</v>
      </c>
      <c r="C133">
        <f>COUNTIFS(Table2[Local IntensMean Neg], "&gt;="&amp;A133, Table2[Local IntensMean Neg], "&lt;"&amp;A134)</f>
        <v>13</v>
      </c>
      <c r="D133">
        <f>COUNTIFS(Table2[Local IntensStDev Pos], "&gt;="&amp;A133, Table2[Local IntensStDev Pos], "&lt;"&amp;A134)</f>
        <v>0</v>
      </c>
      <c r="E133">
        <f>COUNTIFS(Table2[Local IntensStDev Neg], "&gt;="&amp;A133, Table2[Local IntensStDev Neg], "&lt;"&amp;A134)</f>
        <v>0</v>
      </c>
    </row>
    <row r="134" spans="1:5" x14ac:dyDescent="0.25">
      <c r="A134">
        <v>133</v>
      </c>
      <c r="B134">
        <f>COUNTIFS(Table2[Local IntensMean Pos], "&gt;="&amp;A134, Table2[Local IntensMean Pos], "&lt;"&amp;A135)</f>
        <v>3</v>
      </c>
      <c r="C134">
        <f>COUNTIFS(Table2[Local IntensMean Neg], "&gt;="&amp;A134, Table2[Local IntensMean Neg], "&lt;"&amp;A135)</f>
        <v>16</v>
      </c>
      <c r="D134">
        <f>COUNTIFS(Table2[Local IntensStDev Pos], "&gt;="&amp;A134, Table2[Local IntensStDev Pos], "&lt;"&amp;A135)</f>
        <v>0</v>
      </c>
      <c r="E134">
        <f>COUNTIFS(Table2[Local IntensStDev Neg], "&gt;="&amp;A134, Table2[Local IntensStDev Neg], "&lt;"&amp;A135)</f>
        <v>0</v>
      </c>
    </row>
    <row r="135" spans="1:5" x14ac:dyDescent="0.25">
      <c r="A135">
        <v>134</v>
      </c>
      <c r="B135">
        <f>COUNTIFS(Table2[Local IntensMean Pos], "&gt;="&amp;A135, Table2[Local IntensMean Pos], "&lt;"&amp;A136)</f>
        <v>2</v>
      </c>
      <c r="C135">
        <f>COUNTIFS(Table2[Local IntensMean Neg], "&gt;="&amp;A135, Table2[Local IntensMean Neg], "&lt;"&amp;A136)</f>
        <v>8</v>
      </c>
      <c r="D135">
        <f>COUNTIFS(Table2[Local IntensStDev Pos], "&gt;="&amp;A135, Table2[Local IntensStDev Pos], "&lt;"&amp;A136)</f>
        <v>0</v>
      </c>
      <c r="E135">
        <f>COUNTIFS(Table2[Local IntensStDev Neg], "&gt;="&amp;A135, Table2[Local IntensStDev Neg], "&lt;"&amp;A136)</f>
        <v>0</v>
      </c>
    </row>
    <row r="136" spans="1:5" x14ac:dyDescent="0.25">
      <c r="A136">
        <v>135</v>
      </c>
      <c r="B136">
        <f>COUNTIFS(Table2[Local IntensMean Pos], "&gt;="&amp;A136, Table2[Local IntensMean Pos], "&lt;"&amp;A137)</f>
        <v>1</v>
      </c>
      <c r="C136">
        <f>COUNTIFS(Table2[Local IntensMean Neg], "&gt;="&amp;A136, Table2[Local IntensMean Neg], "&lt;"&amp;A137)</f>
        <v>13</v>
      </c>
      <c r="D136">
        <f>COUNTIFS(Table2[Local IntensStDev Pos], "&gt;="&amp;A136, Table2[Local IntensStDev Pos], "&lt;"&amp;A137)</f>
        <v>0</v>
      </c>
      <c r="E136">
        <f>COUNTIFS(Table2[Local IntensStDev Neg], "&gt;="&amp;A136, Table2[Local IntensStDev Neg], "&lt;"&amp;A137)</f>
        <v>0</v>
      </c>
    </row>
    <row r="137" spans="1:5" x14ac:dyDescent="0.25">
      <c r="A137">
        <v>136</v>
      </c>
      <c r="B137">
        <f>COUNTIFS(Table2[Local IntensMean Pos], "&gt;="&amp;A137, Table2[Local IntensMean Pos], "&lt;"&amp;A138)</f>
        <v>1</v>
      </c>
      <c r="C137">
        <f>COUNTIFS(Table2[Local IntensMean Neg], "&gt;="&amp;A137, Table2[Local IntensMean Neg], "&lt;"&amp;A138)</f>
        <v>15</v>
      </c>
      <c r="D137">
        <f>COUNTIFS(Table2[Local IntensStDev Pos], "&gt;="&amp;A137, Table2[Local IntensStDev Pos], "&lt;"&amp;A138)</f>
        <v>0</v>
      </c>
      <c r="E137">
        <f>COUNTIFS(Table2[Local IntensStDev Neg], "&gt;="&amp;A137, Table2[Local IntensStDev Neg], "&lt;"&amp;A138)</f>
        <v>0</v>
      </c>
    </row>
    <row r="138" spans="1:5" x14ac:dyDescent="0.25">
      <c r="A138">
        <v>137</v>
      </c>
      <c r="B138">
        <f>COUNTIFS(Table2[Local IntensMean Pos], "&gt;="&amp;A138, Table2[Local IntensMean Pos], "&lt;"&amp;A139)</f>
        <v>0</v>
      </c>
      <c r="C138">
        <f>COUNTIFS(Table2[Local IntensMean Neg], "&gt;="&amp;A138, Table2[Local IntensMean Neg], "&lt;"&amp;A139)</f>
        <v>24</v>
      </c>
      <c r="D138">
        <f>COUNTIFS(Table2[Local IntensStDev Pos], "&gt;="&amp;A138, Table2[Local IntensStDev Pos], "&lt;"&amp;A139)</f>
        <v>0</v>
      </c>
      <c r="E138">
        <f>COUNTIFS(Table2[Local IntensStDev Neg], "&gt;="&amp;A138, Table2[Local IntensStDev Neg], "&lt;"&amp;A139)</f>
        <v>0</v>
      </c>
    </row>
    <row r="139" spans="1:5" x14ac:dyDescent="0.25">
      <c r="A139">
        <v>138</v>
      </c>
      <c r="B139">
        <f>COUNTIFS(Table2[Local IntensMean Pos], "&gt;="&amp;A139, Table2[Local IntensMean Pos], "&lt;"&amp;A140)</f>
        <v>2</v>
      </c>
      <c r="C139">
        <f>COUNTIFS(Table2[Local IntensMean Neg], "&gt;="&amp;A139, Table2[Local IntensMean Neg], "&lt;"&amp;A140)</f>
        <v>17</v>
      </c>
      <c r="D139">
        <f>COUNTIFS(Table2[Local IntensStDev Pos], "&gt;="&amp;A139, Table2[Local IntensStDev Pos], "&lt;"&amp;A140)</f>
        <v>0</v>
      </c>
      <c r="E139">
        <f>COUNTIFS(Table2[Local IntensStDev Neg], "&gt;="&amp;A139, Table2[Local IntensStDev Neg], "&lt;"&amp;A140)</f>
        <v>0</v>
      </c>
    </row>
    <row r="140" spans="1:5" x14ac:dyDescent="0.25">
      <c r="A140">
        <v>139</v>
      </c>
      <c r="B140">
        <f>COUNTIFS(Table2[Local IntensMean Pos], "&gt;="&amp;A140, Table2[Local IntensMean Pos], "&lt;"&amp;A141)</f>
        <v>0</v>
      </c>
      <c r="C140">
        <f>COUNTIFS(Table2[Local IntensMean Neg], "&gt;="&amp;A140, Table2[Local IntensMean Neg], "&lt;"&amp;A141)</f>
        <v>25</v>
      </c>
      <c r="D140">
        <f>COUNTIFS(Table2[Local IntensStDev Pos], "&gt;="&amp;A140, Table2[Local IntensStDev Pos], "&lt;"&amp;A141)</f>
        <v>0</v>
      </c>
      <c r="E140">
        <f>COUNTIFS(Table2[Local IntensStDev Neg], "&gt;="&amp;A140, Table2[Local IntensStDev Neg], "&lt;"&amp;A141)</f>
        <v>0</v>
      </c>
    </row>
    <row r="141" spans="1:5" x14ac:dyDescent="0.25">
      <c r="A141">
        <v>140</v>
      </c>
      <c r="B141">
        <f>COUNTIFS(Table2[Local IntensMean Pos], "&gt;="&amp;A141, Table2[Local IntensMean Pos], "&lt;"&amp;A142)</f>
        <v>1</v>
      </c>
      <c r="C141">
        <f>COUNTIFS(Table2[Local IntensMean Neg], "&gt;="&amp;A141, Table2[Local IntensMean Neg], "&lt;"&amp;A142)</f>
        <v>27</v>
      </c>
      <c r="D141">
        <f>COUNTIFS(Table2[Local IntensStDev Pos], "&gt;="&amp;A141, Table2[Local IntensStDev Pos], "&lt;"&amp;A142)</f>
        <v>0</v>
      </c>
      <c r="E141">
        <f>COUNTIFS(Table2[Local IntensStDev Neg], "&gt;="&amp;A141, Table2[Local IntensStDev Neg], "&lt;"&amp;A142)</f>
        <v>0</v>
      </c>
    </row>
    <row r="142" spans="1:5" x14ac:dyDescent="0.25">
      <c r="A142">
        <v>141</v>
      </c>
      <c r="B142">
        <f>COUNTIFS(Table2[Local IntensMean Pos], "&gt;="&amp;A142, Table2[Local IntensMean Pos], "&lt;"&amp;A143)</f>
        <v>2</v>
      </c>
      <c r="C142">
        <f>COUNTIFS(Table2[Local IntensMean Neg], "&gt;="&amp;A142, Table2[Local IntensMean Neg], "&lt;"&amp;A143)</f>
        <v>20</v>
      </c>
      <c r="D142">
        <f>COUNTIFS(Table2[Local IntensStDev Pos], "&gt;="&amp;A142, Table2[Local IntensStDev Pos], "&lt;"&amp;A143)</f>
        <v>0</v>
      </c>
      <c r="E142">
        <f>COUNTIFS(Table2[Local IntensStDev Neg], "&gt;="&amp;A142, Table2[Local IntensStDev Neg], "&lt;"&amp;A143)</f>
        <v>0</v>
      </c>
    </row>
    <row r="143" spans="1:5" x14ac:dyDescent="0.25">
      <c r="A143">
        <v>142</v>
      </c>
      <c r="B143">
        <f>COUNTIFS(Table2[Local IntensMean Pos], "&gt;="&amp;A143, Table2[Local IntensMean Pos], "&lt;"&amp;A144)</f>
        <v>2</v>
      </c>
      <c r="C143">
        <f>COUNTIFS(Table2[Local IntensMean Neg], "&gt;="&amp;A143, Table2[Local IntensMean Neg], "&lt;"&amp;A144)</f>
        <v>27</v>
      </c>
      <c r="D143">
        <f>COUNTIFS(Table2[Local IntensStDev Pos], "&gt;="&amp;A143, Table2[Local IntensStDev Pos], "&lt;"&amp;A144)</f>
        <v>0</v>
      </c>
      <c r="E143">
        <f>COUNTIFS(Table2[Local IntensStDev Neg], "&gt;="&amp;A143, Table2[Local IntensStDev Neg], "&lt;"&amp;A144)</f>
        <v>0</v>
      </c>
    </row>
    <row r="144" spans="1:5" x14ac:dyDescent="0.25">
      <c r="A144">
        <v>143</v>
      </c>
      <c r="B144">
        <f>COUNTIFS(Table2[Local IntensMean Pos], "&gt;="&amp;A144, Table2[Local IntensMean Pos], "&lt;"&amp;A145)</f>
        <v>1</v>
      </c>
      <c r="C144">
        <f>COUNTIFS(Table2[Local IntensMean Neg], "&gt;="&amp;A144, Table2[Local IntensMean Neg], "&lt;"&amp;A145)</f>
        <v>14</v>
      </c>
      <c r="D144">
        <f>COUNTIFS(Table2[Local IntensStDev Pos], "&gt;="&amp;A144, Table2[Local IntensStDev Pos], "&lt;"&amp;A145)</f>
        <v>0</v>
      </c>
      <c r="E144">
        <f>COUNTIFS(Table2[Local IntensStDev Neg], "&gt;="&amp;A144, Table2[Local IntensStDev Neg], "&lt;"&amp;A145)</f>
        <v>0</v>
      </c>
    </row>
    <row r="145" spans="1:5" x14ac:dyDescent="0.25">
      <c r="A145">
        <v>144</v>
      </c>
      <c r="B145">
        <f>COUNTIFS(Table2[Local IntensMean Pos], "&gt;="&amp;A145, Table2[Local IntensMean Pos], "&lt;"&amp;A146)</f>
        <v>0</v>
      </c>
      <c r="C145">
        <f>COUNTIFS(Table2[Local IntensMean Neg], "&gt;="&amp;A145, Table2[Local IntensMean Neg], "&lt;"&amp;A146)</f>
        <v>31</v>
      </c>
      <c r="D145">
        <f>COUNTIFS(Table2[Local IntensStDev Pos], "&gt;="&amp;A145, Table2[Local IntensStDev Pos], "&lt;"&amp;A146)</f>
        <v>0</v>
      </c>
      <c r="E145">
        <f>COUNTIFS(Table2[Local IntensStDev Neg], "&gt;="&amp;A145, Table2[Local IntensStDev Neg], "&lt;"&amp;A146)</f>
        <v>0</v>
      </c>
    </row>
    <row r="146" spans="1:5" x14ac:dyDescent="0.25">
      <c r="A146">
        <v>145</v>
      </c>
      <c r="B146">
        <f>COUNTIFS(Table2[Local IntensMean Pos], "&gt;="&amp;A146, Table2[Local IntensMean Pos], "&lt;"&amp;A147)</f>
        <v>2</v>
      </c>
      <c r="C146">
        <f>COUNTIFS(Table2[Local IntensMean Neg], "&gt;="&amp;A146, Table2[Local IntensMean Neg], "&lt;"&amp;A147)</f>
        <v>37</v>
      </c>
      <c r="D146">
        <f>COUNTIFS(Table2[Local IntensStDev Pos], "&gt;="&amp;A146, Table2[Local IntensStDev Pos], "&lt;"&amp;A147)</f>
        <v>0</v>
      </c>
      <c r="E146">
        <f>COUNTIFS(Table2[Local IntensStDev Neg], "&gt;="&amp;A146, Table2[Local IntensStDev Neg], "&lt;"&amp;A147)</f>
        <v>0</v>
      </c>
    </row>
    <row r="147" spans="1:5" x14ac:dyDescent="0.25">
      <c r="A147">
        <v>146</v>
      </c>
      <c r="B147">
        <f>COUNTIFS(Table2[Local IntensMean Pos], "&gt;="&amp;A147, Table2[Local IntensMean Pos], "&lt;"&amp;A148)</f>
        <v>2</v>
      </c>
      <c r="C147">
        <f>COUNTIFS(Table2[Local IntensMean Neg], "&gt;="&amp;A147, Table2[Local IntensMean Neg], "&lt;"&amp;A148)</f>
        <v>32</v>
      </c>
      <c r="D147">
        <f>COUNTIFS(Table2[Local IntensStDev Pos], "&gt;="&amp;A147, Table2[Local IntensStDev Pos], "&lt;"&amp;A148)</f>
        <v>0</v>
      </c>
      <c r="E147">
        <f>COUNTIFS(Table2[Local IntensStDev Neg], "&gt;="&amp;A147, Table2[Local IntensStDev Neg], "&lt;"&amp;A148)</f>
        <v>0</v>
      </c>
    </row>
    <row r="148" spans="1:5" x14ac:dyDescent="0.25">
      <c r="A148">
        <v>147</v>
      </c>
      <c r="B148">
        <f>COUNTIFS(Table2[Local IntensMean Pos], "&gt;="&amp;A148, Table2[Local IntensMean Pos], "&lt;"&amp;A149)</f>
        <v>1</v>
      </c>
      <c r="C148">
        <f>COUNTIFS(Table2[Local IntensMean Neg], "&gt;="&amp;A148, Table2[Local IntensMean Neg], "&lt;"&amp;A149)</f>
        <v>28</v>
      </c>
      <c r="D148">
        <f>COUNTIFS(Table2[Local IntensStDev Pos], "&gt;="&amp;A148, Table2[Local IntensStDev Pos], "&lt;"&amp;A149)</f>
        <v>0</v>
      </c>
      <c r="E148">
        <f>COUNTIFS(Table2[Local IntensStDev Neg], "&gt;="&amp;A148, Table2[Local IntensStDev Neg], "&lt;"&amp;A149)</f>
        <v>0</v>
      </c>
    </row>
    <row r="149" spans="1:5" x14ac:dyDescent="0.25">
      <c r="A149">
        <v>148</v>
      </c>
      <c r="B149">
        <f>COUNTIFS(Table2[Local IntensMean Pos], "&gt;="&amp;A149, Table2[Local IntensMean Pos], "&lt;"&amp;A150)</f>
        <v>1</v>
      </c>
      <c r="C149">
        <f>COUNTIFS(Table2[Local IntensMean Neg], "&gt;="&amp;A149, Table2[Local IntensMean Neg], "&lt;"&amp;A150)</f>
        <v>51</v>
      </c>
      <c r="D149">
        <f>COUNTIFS(Table2[Local IntensStDev Pos], "&gt;="&amp;A149, Table2[Local IntensStDev Pos], "&lt;"&amp;A150)</f>
        <v>0</v>
      </c>
      <c r="E149">
        <f>COUNTIFS(Table2[Local IntensStDev Neg], "&gt;="&amp;A149, Table2[Local IntensStDev Neg], "&lt;"&amp;A150)</f>
        <v>0</v>
      </c>
    </row>
    <row r="150" spans="1:5" x14ac:dyDescent="0.25">
      <c r="A150">
        <v>149</v>
      </c>
      <c r="B150">
        <f>COUNTIFS(Table2[Local IntensMean Pos], "&gt;="&amp;A150, Table2[Local IntensMean Pos], "&lt;"&amp;A151)</f>
        <v>1</v>
      </c>
      <c r="C150">
        <f>COUNTIFS(Table2[Local IntensMean Neg], "&gt;="&amp;A150, Table2[Local IntensMean Neg], "&lt;"&amp;A151)</f>
        <v>55</v>
      </c>
      <c r="D150">
        <f>COUNTIFS(Table2[Local IntensStDev Pos], "&gt;="&amp;A150, Table2[Local IntensStDev Pos], "&lt;"&amp;A151)</f>
        <v>0</v>
      </c>
      <c r="E150">
        <f>COUNTIFS(Table2[Local IntensStDev Neg], "&gt;="&amp;A150, Table2[Local IntensStDev Neg], "&lt;"&amp;A151)</f>
        <v>0</v>
      </c>
    </row>
    <row r="151" spans="1:5" x14ac:dyDescent="0.25">
      <c r="A151">
        <v>150</v>
      </c>
      <c r="B151">
        <f>COUNTIFS(Table2[Local IntensMean Pos], "&gt;="&amp;A151, Table2[Local IntensMean Pos], "&lt;"&amp;A152)</f>
        <v>2</v>
      </c>
      <c r="C151">
        <f>COUNTIFS(Table2[Local IntensMean Neg], "&gt;="&amp;A151, Table2[Local IntensMean Neg], "&lt;"&amp;A152)</f>
        <v>53</v>
      </c>
      <c r="D151">
        <f>COUNTIFS(Table2[Local IntensStDev Pos], "&gt;="&amp;A151, Table2[Local IntensStDev Pos], "&lt;"&amp;A152)</f>
        <v>0</v>
      </c>
      <c r="E151">
        <f>COUNTIFS(Table2[Local IntensStDev Neg], "&gt;="&amp;A151, Table2[Local IntensStDev Neg], "&lt;"&amp;A152)</f>
        <v>0</v>
      </c>
    </row>
    <row r="152" spans="1:5" x14ac:dyDescent="0.25">
      <c r="A152">
        <v>151</v>
      </c>
      <c r="B152">
        <f>COUNTIFS(Table2[Local IntensMean Pos], "&gt;="&amp;A152, Table2[Local IntensMean Pos], "&lt;"&amp;A153)</f>
        <v>0</v>
      </c>
      <c r="C152">
        <f>COUNTIFS(Table2[Local IntensMean Neg], "&gt;="&amp;A152, Table2[Local IntensMean Neg], "&lt;"&amp;A153)</f>
        <v>39</v>
      </c>
      <c r="D152">
        <f>COUNTIFS(Table2[Local IntensStDev Pos], "&gt;="&amp;A152, Table2[Local IntensStDev Pos], "&lt;"&amp;A153)</f>
        <v>0</v>
      </c>
      <c r="E152">
        <f>COUNTIFS(Table2[Local IntensStDev Neg], "&gt;="&amp;A152, Table2[Local IntensStDev Neg], "&lt;"&amp;A153)</f>
        <v>0</v>
      </c>
    </row>
    <row r="153" spans="1:5" x14ac:dyDescent="0.25">
      <c r="A153">
        <v>152</v>
      </c>
      <c r="B153">
        <f>COUNTIFS(Table2[Local IntensMean Pos], "&gt;="&amp;A153, Table2[Local IntensMean Pos], "&lt;"&amp;A154)</f>
        <v>2</v>
      </c>
      <c r="C153">
        <f>COUNTIFS(Table2[Local IntensMean Neg], "&gt;="&amp;A153, Table2[Local IntensMean Neg], "&lt;"&amp;A154)</f>
        <v>55</v>
      </c>
      <c r="D153">
        <f>COUNTIFS(Table2[Local IntensStDev Pos], "&gt;="&amp;A153, Table2[Local IntensStDev Pos], "&lt;"&amp;A154)</f>
        <v>0</v>
      </c>
      <c r="E153">
        <f>COUNTIFS(Table2[Local IntensStDev Neg], "&gt;="&amp;A153, Table2[Local IntensStDev Neg], "&lt;"&amp;A154)</f>
        <v>0</v>
      </c>
    </row>
    <row r="154" spans="1:5" x14ac:dyDescent="0.25">
      <c r="A154">
        <v>153</v>
      </c>
      <c r="B154">
        <f>COUNTIFS(Table2[Local IntensMean Pos], "&gt;="&amp;A154, Table2[Local IntensMean Pos], "&lt;"&amp;A155)</f>
        <v>0</v>
      </c>
      <c r="C154">
        <f>COUNTIFS(Table2[Local IntensMean Neg], "&gt;="&amp;A154, Table2[Local IntensMean Neg], "&lt;"&amp;A155)</f>
        <v>71</v>
      </c>
      <c r="D154">
        <f>COUNTIFS(Table2[Local IntensStDev Pos], "&gt;="&amp;A154, Table2[Local IntensStDev Pos], "&lt;"&amp;A155)</f>
        <v>0</v>
      </c>
      <c r="E154">
        <f>COUNTIFS(Table2[Local IntensStDev Neg], "&gt;="&amp;A154, Table2[Local IntensStDev Neg], "&lt;"&amp;A155)</f>
        <v>0</v>
      </c>
    </row>
    <row r="155" spans="1:5" x14ac:dyDescent="0.25">
      <c r="A155">
        <v>154</v>
      </c>
      <c r="B155">
        <f>COUNTIFS(Table2[Local IntensMean Pos], "&gt;="&amp;A155, Table2[Local IntensMean Pos], "&lt;"&amp;A156)</f>
        <v>0</v>
      </c>
      <c r="C155">
        <f>COUNTIFS(Table2[Local IntensMean Neg], "&gt;="&amp;A155, Table2[Local IntensMean Neg], "&lt;"&amp;A156)</f>
        <v>73</v>
      </c>
      <c r="D155">
        <f>COUNTIFS(Table2[Local IntensStDev Pos], "&gt;="&amp;A155, Table2[Local IntensStDev Pos], "&lt;"&amp;A156)</f>
        <v>0</v>
      </c>
      <c r="E155">
        <f>COUNTIFS(Table2[Local IntensStDev Neg], "&gt;="&amp;A155, Table2[Local IntensStDev Neg], "&lt;"&amp;A156)</f>
        <v>0</v>
      </c>
    </row>
    <row r="156" spans="1:5" x14ac:dyDescent="0.25">
      <c r="A156">
        <v>155</v>
      </c>
      <c r="B156">
        <f>COUNTIFS(Table2[Local IntensMean Pos], "&gt;="&amp;A156, Table2[Local IntensMean Pos], "&lt;"&amp;A157)</f>
        <v>2</v>
      </c>
      <c r="C156">
        <f>COUNTIFS(Table2[Local IntensMean Neg], "&gt;="&amp;A156, Table2[Local IntensMean Neg], "&lt;"&amp;A157)</f>
        <v>58</v>
      </c>
      <c r="D156">
        <f>COUNTIFS(Table2[Local IntensStDev Pos], "&gt;="&amp;A156, Table2[Local IntensStDev Pos], "&lt;"&amp;A157)</f>
        <v>0</v>
      </c>
      <c r="E156">
        <f>COUNTIFS(Table2[Local IntensStDev Neg], "&gt;="&amp;A156, Table2[Local IntensStDev Neg], "&lt;"&amp;A157)</f>
        <v>0</v>
      </c>
    </row>
    <row r="157" spans="1:5" x14ac:dyDescent="0.25">
      <c r="A157">
        <v>156</v>
      </c>
      <c r="B157">
        <f>COUNTIFS(Table2[Local IntensMean Pos], "&gt;="&amp;A157, Table2[Local IntensMean Pos], "&lt;"&amp;A158)</f>
        <v>1</v>
      </c>
      <c r="C157">
        <f>COUNTIFS(Table2[Local IntensMean Neg], "&gt;="&amp;A157, Table2[Local IntensMean Neg], "&lt;"&amp;A158)</f>
        <v>64</v>
      </c>
      <c r="D157">
        <f>COUNTIFS(Table2[Local IntensStDev Pos], "&gt;="&amp;A157, Table2[Local IntensStDev Pos], "&lt;"&amp;A158)</f>
        <v>0</v>
      </c>
      <c r="E157">
        <f>COUNTIFS(Table2[Local IntensStDev Neg], "&gt;="&amp;A157, Table2[Local IntensStDev Neg], "&lt;"&amp;A158)</f>
        <v>0</v>
      </c>
    </row>
    <row r="158" spans="1:5" x14ac:dyDescent="0.25">
      <c r="A158">
        <v>157</v>
      </c>
      <c r="B158">
        <f>COUNTIFS(Table2[Local IntensMean Pos], "&gt;="&amp;A158, Table2[Local IntensMean Pos], "&lt;"&amp;A159)</f>
        <v>0</v>
      </c>
      <c r="C158">
        <f>COUNTIFS(Table2[Local IntensMean Neg], "&gt;="&amp;A158, Table2[Local IntensMean Neg], "&lt;"&amp;A159)</f>
        <v>73</v>
      </c>
      <c r="D158">
        <f>COUNTIFS(Table2[Local IntensStDev Pos], "&gt;="&amp;A158, Table2[Local IntensStDev Pos], "&lt;"&amp;A159)</f>
        <v>0</v>
      </c>
      <c r="E158">
        <f>COUNTIFS(Table2[Local IntensStDev Neg], "&gt;="&amp;A158, Table2[Local IntensStDev Neg], "&lt;"&amp;A159)</f>
        <v>0</v>
      </c>
    </row>
    <row r="159" spans="1:5" x14ac:dyDescent="0.25">
      <c r="A159">
        <v>158</v>
      </c>
      <c r="B159">
        <f>COUNTIFS(Table2[Local IntensMean Pos], "&gt;="&amp;A159, Table2[Local IntensMean Pos], "&lt;"&amp;A160)</f>
        <v>0</v>
      </c>
      <c r="C159">
        <f>COUNTIFS(Table2[Local IntensMean Neg], "&gt;="&amp;A159, Table2[Local IntensMean Neg], "&lt;"&amp;A160)</f>
        <v>63</v>
      </c>
      <c r="D159">
        <f>COUNTIFS(Table2[Local IntensStDev Pos], "&gt;="&amp;A159, Table2[Local IntensStDev Pos], "&lt;"&amp;A160)</f>
        <v>0</v>
      </c>
      <c r="E159">
        <f>COUNTIFS(Table2[Local IntensStDev Neg], "&gt;="&amp;A159, Table2[Local IntensStDev Neg], "&lt;"&amp;A160)</f>
        <v>0</v>
      </c>
    </row>
    <row r="160" spans="1:5" x14ac:dyDescent="0.25">
      <c r="A160">
        <v>159</v>
      </c>
      <c r="B160">
        <f>COUNTIFS(Table2[Local IntensMean Pos], "&gt;="&amp;A160, Table2[Local IntensMean Pos], "&lt;"&amp;A161)</f>
        <v>1</v>
      </c>
      <c r="C160">
        <f>COUNTIFS(Table2[Local IntensMean Neg], "&gt;="&amp;A160, Table2[Local IntensMean Neg], "&lt;"&amp;A161)</f>
        <v>62</v>
      </c>
      <c r="D160">
        <f>COUNTIFS(Table2[Local IntensStDev Pos], "&gt;="&amp;A160, Table2[Local IntensStDev Pos], "&lt;"&amp;A161)</f>
        <v>0</v>
      </c>
      <c r="E160">
        <f>COUNTIFS(Table2[Local IntensStDev Neg], "&gt;="&amp;A160, Table2[Local IntensStDev Neg], "&lt;"&amp;A161)</f>
        <v>0</v>
      </c>
    </row>
    <row r="161" spans="1:5" x14ac:dyDescent="0.25">
      <c r="A161">
        <v>160</v>
      </c>
      <c r="B161">
        <f>COUNTIFS(Table2[Local IntensMean Pos], "&gt;="&amp;A161, Table2[Local IntensMean Pos], "&lt;"&amp;A162)</f>
        <v>0</v>
      </c>
      <c r="C161">
        <f>COUNTIFS(Table2[Local IntensMean Neg], "&gt;="&amp;A161, Table2[Local IntensMean Neg], "&lt;"&amp;A162)</f>
        <v>65</v>
      </c>
      <c r="D161">
        <f>COUNTIFS(Table2[Local IntensStDev Pos], "&gt;="&amp;A161, Table2[Local IntensStDev Pos], "&lt;"&amp;A162)</f>
        <v>0</v>
      </c>
      <c r="E161">
        <f>COUNTIFS(Table2[Local IntensStDev Neg], "&gt;="&amp;A161, Table2[Local IntensStDev Neg], "&lt;"&amp;A162)</f>
        <v>0</v>
      </c>
    </row>
    <row r="162" spans="1:5" x14ac:dyDescent="0.25">
      <c r="A162">
        <v>161</v>
      </c>
      <c r="B162">
        <f>COUNTIFS(Table2[Local IntensMean Pos], "&gt;="&amp;A162, Table2[Local IntensMean Pos], "&lt;"&amp;A163)</f>
        <v>0</v>
      </c>
      <c r="C162">
        <f>COUNTIFS(Table2[Local IntensMean Neg], "&gt;="&amp;A162, Table2[Local IntensMean Neg], "&lt;"&amp;A163)</f>
        <v>72</v>
      </c>
      <c r="D162">
        <f>COUNTIFS(Table2[Local IntensStDev Pos], "&gt;="&amp;A162, Table2[Local IntensStDev Pos], "&lt;"&amp;A163)</f>
        <v>0</v>
      </c>
      <c r="E162">
        <f>COUNTIFS(Table2[Local IntensStDev Neg], "&gt;="&amp;A162, Table2[Local IntensStDev Neg], "&lt;"&amp;A163)</f>
        <v>0</v>
      </c>
    </row>
    <row r="163" spans="1:5" x14ac:dyDescent="0.25">
      <c r="A163">
        <v>162</v>
      </c>
      <c r="B163">
        <f>COUNTIFS(Table2[Local IntensMean Pos], "&gt;="&amp;A163, Table2[Local IntensMean Pos], "&lt;"&amp;A164)</f>
        <v>0</v>
      </c>
      <c r="C163">
        <f>COUNTIFS(Table2[Local IntensMean Neg], "&gt;="&amp;A163, Table2[Local IntensMean Neg], "&lt;"&amp;A164)</f>
        <v>74</v>
      </c>
      <c r="D163">
        <f>COUNTIFS(Table2[Local IntensStDev Pos], "&gt;="&amp;A163, Table2[Local IntensStDev Pos], "&lt;"&amp;A164)</f>
        <v>0</v>
      </c>
      <c r="E163">
        <f>COUNTIFS(Table2[Local IntensStDev Neg], "&gt;="&amp;A163, Table2[Local IntensStDev Neg], "&lt;"&amp;A164)</f>
        <v>0</v>
      </c>
    </row>
    <row r="164" spans="1:5" x14ac:dyDescent="0.25">
      <c r="A164">
        <v>163</v>
      </c>
      <c r="B164">
        <f>COUNTIFS(Table2[Local IntensMean Pos], "&gt;="&amp;A164, Table2[Local IntensMean Pos], "&lt;"&amp;A165)</f>
        <v>0</v>
      </c>
      <c r="C164">
        <f>COUNTIFS(Table2[Local IntensMean Neg], "&gt;="&amp;A164, Table2[Local IntensMean Neg], "&lt;"&amp;A165)</f>
        <v>91</v>
      </c>
      <c r="D164">
        <f>COUNTIFS(Table2[Local IntensStDev Pos], "&gt;="&amp;A164, Table2[Local IntensStDev Pos], "&lt;"&amp;A165)</f>
        <v>0</v>
      </c>
      <c r="E164">
        <f>COUNTIFS(Table2[Local IntensStDev Neg], "&gt;="&amp;A164, Table2[Local IntensStDev Neg], "&lt;"&amp;A165)</f>
        <v>0</v>
      </c>
    </row>
    <row r="165" spans="1:5" x14ac:dyDescent="0.25">
      <c r="A165">
        <v>164</v>
      </c>
      <c r="B165">
        <f>COUNTIFS(Table2[Local IntensMean Pos], "&gt;="&amp;A165, Table2[Local IntensMean Pos], "&lt;"&amp;A166)</f>
        <v>0</v>
      </c>
      <c r="C165">
        <f>COUNTIFS(Table2[Local IntensMean Neg], "&gt;="&amp;A165, Table2[Local IntensMean Neg], "&lt;"&amp;A166)</f>
        <v>86</v>
      </c>
      <c r="D165">
        <f>COUNTIFS(Table2[Local IntensStDev Pos], "&gt;="&amp;A165, Table2[Local IntensStDev Pos], "&lt;"&amp;A166)</f>
        <v>0</v>
      </c>
      <c r="E165">
        <f>COUNTIFS(Table2[Local IntensStDev Neg], "&gt;="&amp;A165, Table2[Local IntensStDev Neg], "&lt;"&amp;A166)</f>
        <v>0</v>
      </c>
    </row>
    <row r="166" spans="1:5" x14ac:dyDescent="0.25">
      <c r="A166">
        <v>165</v>
      </c>
      <c r="B166">
        <f>COUNTIFS(Table2[Local IntensMean Pos], "&gt;="&amp;A166, Table2[Local IntensMean Pos], "&lt;"&amp;A167)</f>
        <v>1</v>
      </c>
      <c r="C166">
        <f>COUNTIFS(Table2[Local IntensMean Neg], "&gt;="&amp;A166, Table2[Local IntensMean Neg], "&lt;"&amp;A167)</f>
        <v>65</v>
      </c>
      <c r="D166">
        <f>COUNTIFS(Table2[Local IntensStDev Pos], "&gt;="&amp;A166, Table2[Local IntensStDev Pos], "&lt;"&amp;A167)</f>
        <v>0</v>
      </c>
      <c r="E166">
        <f>COUNTIFS(Table2[Local IntensStDev Neg], "&gt;="&amp;A166, Table2[Local IntensStDev Neg], "&lt;"&amp;A167)</f>
        <v>0</v>
      </c>
    </row>
    <row r="167" spans="1:5" x14ac:dyDescent="0.25">
      <c r="A167">
        <v>166</v>
      </c>
      <c r="B167">
        <f>COUNTIFS(Table2[Local IntensMean Pos], "&gt;="&amp;A167, Table2[Local IntensMean Pos], "&lt;"&amp;A168)</f>
        <v>0</v>
      </c>
      <c r="C167">
        <f>COUNTIFS(Table2[Local IntensMean Neg], "&gt;="&amp;A167, Table2[Local IntensMean Neg], "&lt;"&amp;A168)</f>
        <v>76</v>
      </c>
      <c r="D167">
        <f>COUNTIFS(Table2[Local IntensStDev Pos], "&gt;="&amp;A167, Table2[Local IntensStDev Pos], "&lt;"&amp;A168)</f>
        <v>0</v>
      </c>
      <c r="E167">
        <f>COUNTIFS(Table2[Local IntensStDev Neg], "&gt;="&amp;A167, Table2[Local IntensStDev Neg], "&lt;"&amp;A168)</f>
        <v>0</v>
      </c>
    </row>
    <row r="168" spans="1:5" x14ac:dyDescent="0.25">
      <c r="A168">
        <v>167</v>
      </c>
      <c r="B168">
        <f>COUNTIFS(Table2[Local IntensMean Pos], "&gt;="&amp;A168, Table2[Local IntensMean Pos], "&lt;"&amp;A169)</f>
        <v>0</v>
      </c>
      <c r="C168">
        <f>COUNTIFS(Table2[Local IntensMean Neg], "&gt;="&amp;A168, Table2[Local IntensMean Neg], "&lt;"&amp;A169)</f>
        <v>74</v>
      </c>
      <c r="D168">
        <f>COUNTIFS(Table2[Local IntensStDev Pos], "&gt;="&amp;A168, Table2[Local IntensStDev Pos], "&lt;"&amp;A169)</f>
        <v>0</v>
      </c>
      <c r="E168">
        <f>COUNTIFS(Table2[Local IntensStDev Neg], "&gt;="&amp;A168, Table2[Local IntensStDev Neg], "&lt;"&amp;A169)</f>
        <v>0</v>
      </c>
    </row>
    <row r="169" spans="1:5" x14ac:dyDescent="0.25">
      <c r="A169">
        <v>168</v>
      </c>
      <c r="B169">
        <f>COUNTIFS(Table2[Local IntensMean Pos], "&gt;="&amp;A169, Table2[Local IntensMean Pos], "&lt;"&amp;A170)</f>
        <v>0</v>
      </c>
      <c r="C169">
        <f>COUNTIFS(Table2[Local IntensMean Neg], "&gt;="&amp;A169, Table2[Local IntensMean Neg], "&lt;"&amp;A170)</f>
        <v>78</v>
      </c>
      <c r="D169">
        <f>COUNTIFS(Table2[Local IntensStDev Pos], "&gt;="&amp;A169, Table2[Local IntensStDev Pos], "&lt;"&amp;A170)</f>
        <v>0</v>
      </c>
      <c r="E169">
        <f>COUNTIFS(Table2[Local IntensStDev Neg], "&gt;="&amp;A169, Table2[Local IntensStDev Neg], "&lt;"&amp;A170)</f>
        <v>0</v>
      </c>
    </row>
    <row r="170" spans="1:5" x14ac:dyDescent="0.25">
      <c r="A170">
        <v>169</v>
      </c>
      <c r="B170">
        <f>COUNTIFS(Table2[Local IntensMean Pos], "&gt;="&amp;A170, Table2[Local IntensMean Pos], "&lt;"&amp;A171)</f>
        <v>0</v>
      </c>
      <c r="C170">
        <f>COUNTIFS(Table2[Local IntensMean Neg], "&gt;="&amp;A170, Table2[Local IntensMean Neg], "&lt;"&amp;A171)</f>
        <v>66</v>
      </c>
      <c r="D170">
        <f>COUNTIFS(Table2[Local IntensStDev Pos], "&gt;="&amp;A170, Table2[Local IntensStDev Pos], "&lt;"&amp;A171)</f>
        <v>0</v>
      </c>
      <c r="E170">
        <f>COUNTIFS(Table2[Local IntensStDev Neg], "&gt;="&amp;A170, Table2[Local IntensStDev Neg], "&lt;"&amp;A171)</f>
        <v>0</v>
      </c>
    </row>
    <row r="171" spans="1:5" x14ac:dyDescent="0.25">
      <c r="A171">
        <v>170</v>
      </c>
      <c r="B171">
        <f>COUNTIFS(Table2[Local IntensMean Pos], "&gt;="&amp;A171, Table2[Local IntensMean Pos], "&lt;"&amp;A172)</f>
        <v>0</v>
      </c>
      <c r="C171">
        <f>COUNTIFS(Table2[Local IntensMean Neg], "&gt;="&amp;A171, Table2[Local IntensMean Neg], "&lt;"&amp;A172)</f>
        <v>71</v>
      </c>
      <c r="D171">
        <f>COUNTIFS(Table2[Local IntensStDev Pos], "&gt;="&amp;A171, Table2[Local IntensStDev Pos], "&lt;"&amp;A172)</f>
        <v>0</v>
      </c>
      <c r="E171">
        <f>COUNTIFS(Table2[Local IntensStDev Neg], "&gt;="&amp;A171, Table2[Local IntensStDev Neg], "&lt;"&amp;A172)</f>
        <v>0</v>
      </c>
    </row>
    <row r="172" spans="1:5" x14ac:dyDescent="0.25">
      <c r="A172">
        <v>171</v>
      </c>
      <c r="B172">
        <f>COUNTIFS(Table2[Local IntensMean Pos], "&gt;="&amp;A172, Table2[Local IntensMean Pos], "&lt;"&amp;A173)</f>
        <v>0</v>
      </c>
      <c r="C172">
        <f>COUNTIFS(Table2[Local IntensMean Neg], "&gt;="&amp;A172, Table2[Local IntensMean Neg], "&lt;"&amp;A173)</f>
        <v>64</v>
      </c>
      <c r="D172">
        <f>COUNTIFS(Table2[Local IntensStDev Pos], "&gt;="&amp;A172, Table2[Local IntensStDev Pos], "&lt;"&amp;A173)</f>
        <v>0</v>
      </c>
      <c r="E172">
        <f>COUNTIFS(Table2[Local IntensStDev Neg], "&gt;="&amp;A172, Table2[Local IntensStDev Neg], "&lt;"&amp;A173)</f>
        <v>0</v>
      </c>
    </row>
    <row r="173" spans="1:5" x14ac:dyDescent="0.25">
      <c r="A173">
        <v>172</v>
      </c>
      <c r="B173">
        <f>COUNTIFS(Table2[Local IntensMean Pos], "&gt;="&amp;A173, Table2[Local IntensMean Pos], "&lt;"&amp;A174)</f>
        <v>0</v>
      </c>
      <c r="C173">
        <f>COUNTIFS(Table2[Local IntensMean Neg], "&gt;="&amp;A173, Table2[Local IntensMean Neg], "&lt;"&amp;A174)</f>
        <v>66</v>
      </c>
      <c r="D173">
        <f>COUNTIFS(Table2[Local IntensStDev Pos], "&gt;="&amp;A173, Table2[Local IntensStDev Pos], "&lt;"&amp;A174)</f>
        <v>0</v>
      </c>
      <c r="E173">
        <f>COUNTIFS(Table2[Local IntensStDev Neg], "&gt;="&amp;A173, Table2[Local IntensStDev Neg], "&lt;"&amp;A174)</f>
        <v>0</v>
      </c>
    </row>
    <row r="174" spans="1:5" x14ac:dyDescent="0.25">
      <c r="A174">
        <v>173</v>
      </c>
      <c r="B174">
        <f>COUNTIFS(Table2[Local IntensMean Pos], "&gt;="&amp;A174, Table2[Local IntensMean Pos], "&lt;"&amp;A175)</f>
        <v>0</v>
      </c>
      <c r="C174">
        <f>COUNTIFS(Table2[Local IntensMean Neg], "&gt;="&amp;A174, Table2[Local IntensMean Neg], "&lt;"&amp;A175)</f>
        <v>61</v>
      </c>
      <c r="D174">
        <f>COUNTIFS(Table2[Local IntensStDev Pos], "&gt;="&amp;A174, Table2[Local IntensStDev Pos], "&lt;"&amp;A175)</f>
        <v>0</v>
      </c>
      <c r="E174">
        <f>COUNTIFS(Table2[Local IntensStDev Neg], "&gt;="&amp;A174, Table2[Local IntensStDev Neg], "&lt;"&amp;A175)</f>
        <v>0</v>
      </c>
    </row>
    <row r="175" spans="1:5" x14ac:dyDescent="0.25">
      <c r="A175">
        <v>174</v>
      </c>
      <c r="B175">
        <f>COUNTIFS(Table2[Local IntensMean Pos], "&gt;="&amp;A175, Table2[Local IntensMean Pos], "&lt;"&amp;A176)</f>
        <v>0</v>
      </c>
      <c r="C175">
        <f>COUNTIFS(Table2[Local IntensMean Neg], "&gt;="&amp;A175, Table2[Local IntensMean Neg], "&lt;"&amp;A176)</f>
        <v>55</v>
      </c>
      <c r="D175">
        <f>COUNTIFS(Table2[Local IntensStDev Pos], "&gt;="&amp;A175, Table2[Local IntensStDev Pos], "&lt;"&amp;A176)</f>
        <v>0</v>
      </c>
      <c r="E175">
        <f>COUNTIFS(Table2[Local IntensStDev Neg], "&gt;="&amp;A175, Table2[Local IntensStDev Neg], "&lt;"&amp;A176)</f>
        <v>0</v>
      </c>
    </row>
    <row r="176" spans="1:5" x14ac:dyDescent="0.25">
      <c r="A176">
        <v>175</v>
      </c>
      <c r="B176">
        <f>COUNTIFS(Table2[Local IntensMean Pos], "&gt;="&amp;A176, Table2[Local IntensMean Pos], "&lt;"&amp;A177)</f>
        <v>0</v>
      </c>
      <c r="C176">
        <f>COUNTIFS(Table2[Local IntensMean Neg], "&gt;="&amp;A176, Table2[Local IntensMean Neg], "&lt;"&amp;A177)</f>
        <v>74</v>
      </c>
      <c r="D176">
        <f>COUNTIFS(Table2[Local IntensStDev Pos], "&gt;="&amp;A176, Table2[Local IntensStDev Pos], "&lt;"&amp;A177)</f>
        <v>0</v>
      </c>
      <c r="E176">
        <f>COUNTIFS(Table2[Local IntensStDev Neg], "&gt;="&amp;A176, Table2[Local IntensStDev Neg], "&lt;"&amp;A177)</f>
        <v>0</v>
      </c>
    </row>
    <row r="177" spans="1:5" x14ac:dyDescent="0.25">
      <c r="A177">
        <v>176</v>
      </c>
      <c r="B177">
        <f>COUNTIFS(Table2[Local IntensMean Pos], "&gt;="&amp;A177, Table2[Local IntensMean Pos], "&lt;"&amp;A178)</f>
        <v>0</v>
      </c>
      <c r="C177">
        <f>COUNTIFS(Table2[Local IntensMean Neg], "&gt;="&amp;A177, Table2[Local IntensMean Neg], "&lt;"&amp;A178)</f>
        <v>59</v>
      </c>
      <c r="D177">
        <f>COUNTIFS(Table2[Local IntensStDev Pos], "&gt;="&amp;A177, Table2[Local IntensStDev Pos], "&lt;"&amp;A178)</f>
        <v>0</v>
      </c>
      <c r="E177">
        <f>COUNTIFS(Table2[Local IntensStDev Neg], "&gt;="&amp;A177, Table2[Local IntensStDev Neg], "&lt;"&amp;A178)</f>
        <v>0</v>
      </c>
    </row>
    <row r="178" spans="1:5" x14ac:dyDescent="0.25">
      <c r="A178">
        <v>177</v>
      </c>
      <c r="B178">
        <f>COUNTIFS(Table2[Local IntensMean Pos], "&gt;="&amp;A178, Table2[Local IntensMean Pos], "&lt;"&amp;A179)</f>
        <v>0</v>
      </c>
      <c r="C178">
        <f>COUNTIFS(Table2[Local IntensMean Neg], "&gt;="&amp;A178, Table2[Local IntensMean Neg], "&lt;"&amp;A179)</f>
        <v>56</v>
      </c>
      <c r="D178">
        <f>COUNTIFS(Table2[Local IntensStDev Pos], "&gt;="&amp;A178, Table2[Local IntensStDev Pos], "&lt;"&amp;A179)</f>
        <v>0</v>
      </c>
      <c r="E178">
        <f>COUNTIFS(Table2[Local IntensStDev Neg], "&gt;="&amp;A178, Table2[Local IntensStDev Neg], "&lt;"&amp;A179)</f>
        <v>0</v>
      </c>
    </row>
    <row r="179" spans="1:5" x14ac:dyDescent="0.25">
      <c r="A179">
        <v>178</v>
      </c>
      <c r="B179">
        <f>COUNTIFS(Table2[Local IntensMean Pos], "&gt;="&amp;A179, Table2[Local IntensMean Pos], "&lt;"&amp;A180)</f>
        <v>1</v>
      </c>
      <c r="C179">
        <f>COUNTIFS(Table2[Local IntensMean Neg], "&gt;="&amp;A179, Table2[Local IntensMean Neg], "&lt;"&amp;A180)</f>
        <v>63</v>
      </c>
      <c r="D179">
        <f>COUNTIFS(Table2[Local IntensStDev Pos], "&gt;="&amp;A179, Table2[Local IntensStDev Pos], "&lt;"&amp;A180)</f>
        <v>0</v>
      </c>
      <c r="E179">
        <f>COUNTIFS(Table2[Local IntensStDev Neg], "&gt;="&amp;A179, Table2[Local IntensStDev Neg], "&lt;"&amp;A180)</f>
        <v>0</v>
      </c>
    </row>
    <row r="180" spans="1:5" x14ac:dyDescent="0.25">
      <c r="A180">
        <v>179</v>
      </c>
      <c r="B180">
        <f>COUNTIFS(Table2[Local IntensMean Pos], "&gt;="&amp;A180, Table2[Local IntensMean Pos], "&lt;"&amp;A181)</f>
        <v>0</v>
      </c>
      <c r="C180">
        <f>COUNTIFS(Table2[Local IntensMean Neg], "&gt;="&amp;A180, Table2[Local IntensMean Neg], "&lt;"&amp;A181)</f>
        <v>49</v>
      </c>
      <c r="D180">
        <f>COUNTIFS(Table2[Local IntensStDev Pos], "&gt;="&amp;A180, Table2[Local IntensStDev Pos], "&lt;"&amp;A181)</f>
        <v>0</v>
      </c>
      <c r="E180">
        <f>COUNTIFS(Table2[Local IntensStDev Neg], "&gt;="&amp;A180, Table2[Local IntensStDev Neg], "&lt;"&amp;A181)</f>
        <v>0</v>
      </c>
    </row>
    <row r="181" spans="1:5" x14ac:dyDescent="0.25">
      <c r="A181">
        <v>180</v>
      </c>
      <c r="B181">
        <f>COUNTIFS(Table2[Local IntensMean Pos], "&gt;="&amp;A181, Table2[Local IntensMean Pos], "&lt;"&amp;A182)</f>
        <v>0</v>
      </c>
      <c r="C181">
        <f>COUNTIFS(Table2[Local IntensMean Neg], "&gt;="&amp;A181, Table2[Local IntensMean Neg], "&lt;"&amp;A182)</f>
        <v>77</v>
      </c>
      <c r="D181">
        <f>COUNTIFS(Table2[Local IntensStDev Pos], "&gt;="&amp;A181, Table2[Local IntensStDev Pos], "&lt;"&amp;A182)</f>
        <v>0</v>
      </c>
      <c r="E181">
        <f>COUNTIFS(Table2[Local IntensStDev Neg], "&gt;="&amp;A181, Table2[Local IntensStDev Neg], "&lt;"&amp;A182)</f>
        <v>0</v>
      </c>
    </row>
    <row r="182" spans="1:5" x14ac:dyDescent="0.25">
      <c r="A182">
        <v>181</v>
      </c>
      <c r="B182">
        <f>COUNTIFS(Table2[Local IntensMean Pos], "&gt;="&amp;A182, Table2[Local IntensMean Pos], "&lt;"&amp;A183)</f>
        <v>0</v>
      </c>
      <c r="C182">
        <f>COUNTIFS(Table2[Local IntensMean Neg], "&gt;="&amp;A182, Table2[Local IntensMean Neg], "&lt;"&amp;A183)</f>
        <v>66</v>
      </c>
      <c r="D182">
        <f>COUNTIFS(Table2[Local IntensStDev Pos], "&gt;="&amp;A182, Table2[Local IntensStDev Pos], "&lt;"&amp;A183)</f>
        <v>0</v>
      </c>
      <c r="E182">
        <f>COUNTIFS(Table2[Local IntensStDev Neg], "&gt;="&amp;A182, Table2[Local IntensStDev Neg], "&lt;"&amp;A183)</f>
        <v>0</v>
      </c>
    </row>
    <row r="183" spans="1:5" x14ac:dyDescent="0.25">
      <c r="A183">
        <v>182</v>
      </c>
      <c r="B183">
        <f>COUNTIFS(Table2[Local IntensMean Pos], "&gt;="&amp;A183, Table2[Local IntensMean Pos], "&lt;"&amp;A184)</f>
        <v>0</v>
      </c>
      <c r="C183">
        <f>COUNTIFS(Table2[Local IntensMean Neg], "&gt;="&amp;A183, Table2[Local IntensMean Neg], "&lt;"&amp;A184)</f>
        <v>49</v>
      </c>
      <c r="D183">
        <f>COUNTIFS(Table2[Local IntensStDev Pos], "&gt;="&amp;A183, Table2[Local IntensStDev Pos], "&lt;"&amp;A184)</f>
        <v>0</v>
      </c>
      <c r="E183">
        <f>COUNTIFS(Table2[Local IntensStDev Neg], "&gt;="&amp;A183, Table2[Local IntensStDev Neg], "&lt;"&amp;A184)</f>
        <v>0</v>
      </c>
    </row>
    <row r="184" spans="1:5" x14ac:dyDescent="0.25">
      <c r="A184">
        <v>183</v>
      </c>
      <c r="B184">
        <f>COUNTIFS(Table2[Local IntensMean Pos], "&gt;="&amp;A184, Table2[Local IntensMean Pos], "&lt;"&amp;A185)</f>
        <v>0</v>
      </c>
      <c r="C184">
        <f>COUNTIFS(Table2[Local IntensMean Neg], "&gt;="&amp;A184, Table2[Local IntensMean Neg], "&lt;"&amp;A185)</f>
        <v>67</v>
      </c>
      <c r="D184">
        <f>COUNTIFS(Table2[Local IntensStDev Pos], "&gt;="&amp;A184, Table2[Local IntensStDev Pos], "&lt;"&amp;A185)</f>
        <v>0</v>
      </c>
      <c r="E184">
        <f>COUNTIFS(Table2[Local IntensStDev Neg], "&gt;="&amp;A184, Table2[Local IntensStDev Neg], "&lt;"&amp;A185)</f>
        <v>0</v>
      </c>
    </row>
    <row r="185" spans="1:5" x14ac:dyDescent="0.25">
      <c r="A185">
        <v>184</v>
      </c>
      <c r="B185">
        <f>COUNTIFS(Table2[Local IntensMean Pos], "&gt;="&amp;A185, Table2[Local IntensMean Pos], "&lt;"&amp;A186)</f>
        <v>0</v>
      </c>
      <c r="C185">
        <f>COUNTIFS(Table2[Local IntensMean Neg], "&gt;="&amp;A185, Table2[Local IntensMean Neg], "&lt;"&amp;A186)</f>
        <v>61</v>
      </c>
      <c r="D185">
        <f>COUNTIFS(Table2[Local IntensStDev Pos], "&gt;="&amp;A185, Table2[Local IntensStDev Pos], "&lt;"&amp;A186)</f>
        <v>0</v>
      </c>
      <c r="E185">
        <f>COUNTIFS(Table2[Local IntensStDev Neg], "&gt;="&amp;A185, Table2[Local IntensStDev Neg], "&lt;"&amp;A186)</f>
        <v>0</v>
      </c>
    </row>
    <row r="186" spans="1:5" x14ac:dyDescent="0.25">
      <c r="A186">
        <v>185</v>
      </c>
      <c r="B186">
        <f>COUNTIFS(Table2[Local IntensMean Pos], "&gt;="&amp;A186, Table2[Local IntensMean Pos], "&lt;"&amp;A187)</f>
        <v>0</v>
      </c>
      <c r="C186">
        <f>COUNTIFS(Table2[Local IntensMean Neg], "&gt;="&amp;A186, Table2[Local IntensMean Neg], "&lt;"&amp;A187)</f>
        <v>41</v>
      </c>
      <c r="D186">
        <f>COUNTIFS(Table2[Local IntensStDev Pos], "&gt;="&amp;A186, Table2[Local IntensStDev Pos], "&lt;"&amp;A187)</f>
        <v>0</v>
      </c>
      <c r="E186">
        <f>COUNTIFS(Table2[Local IntensStDev Neg], "&gt;="&amp;A186, Table2[Local IntensStDev Neg], "&lt;"&amp;A187)</f>
        <v>0</v>
      </c>
    </row>
    <row r="187" spans="1:5" x14ac:dyDescent="0.25">
      <c r="A187">
        <v>186</v>
      </c>
      <c r="B187">
        <f>COUNTIFS(Table2[Local IntensMean Pos], "&gt;="&amp;A187, Table2[Local IntensMean Pos], "&lt;"&amp;A188)</f>
        <v>0</v>
      </c>
      <c r="C187">
        <f>COUNTIFS(Table2[Local IntensMean Neg], "&gt;="&amp;A187, Table2[Local IntensMean Neg], "&lt;"&amp;A188)</f>
        <v>59</v>
      </c>
      <c r="D187">
        <f>COUNTIFS(Table2[Local IntensStDev Pos], "&gt;="&amp;A187, Table2[Local IntensStDev Pos], "&lt;"&amp;A188)</f>
        <v>0</v>
      </c>
      <c r="E187">
        <f>COUNTIFS(Table2[Local IntensStDev Neg], "&gt;="&amp;A187, Table2[Local IntensStDev Neg], "&lt;"&amp;A188)</f>
        <v>0</v>
      </c>
    </row>
    <row r="188" spans="1:5" x14ac:dyDescent="0.25">
      <c r="A188">
        <v>187</v>
      </c>
      <c r="B188">
        <f>COUNTIFS(Table2[Local IntensMean Pos], "&gt;="&amp;A188, Table2[Local IntensMean Pos], "&lt;"&amp;A189)</f>
        <v>0</v>
      </c>
      <c r="C188">
        <f>COUNTIFS(Table2[Local IntensMean Neg], "&gt;="&amp;A188, Table2[Local IntensMean Neg], "&lt;"&amp;A189)</f>
        <v>53</v>
      </c>
      <c r="D188">
        <f>COUNTIFS(Table2[Local IntensStDev Pos], "&gt;="&amp;A188, Table2[Local IntensStDev Pos], "&lt;"&amp;A189)</f>
        <v>0</v>
      </c>
      <c r="E188">
        <f>COUNTIFS(Table2[Local IntensStDev Neg], "&gt;="&amp;A188, Table2[Local IntensStDev Neg], "&lt;"&amp;A189)</f>
        <v>0</v>
      </c>
    </row>
    <row r="189" spans="1:5" x14ac:dyDescent="0.25">
      <c r="A189">
        <v>188</v>
      </c>
      <c r="B189">
        <f>COUNTIFS(Table2[Local IntensMean Pos], "&gt;="&amp;A189, Table2[Local IntensMean Pos], "&lt;"&amp;A190)</f>
        <v>0</v>
      </c>
      <c r="C189">
        <f>COUNTIFS(Table2[Local IntensMean Neg], "&gt;="&amp;A189, Table2[Local IntensMean Neg], "&lt;"&amp;A190)</f>
        <v>62</v>
      </c>
      <c r="D189">
        <f>COUNTIFS(Table2[Local IntensStDev Pos], "&gt;="&amp;A189, Table2[Local IntensStDev Pos], "&lt;"&amp;A190)</f>
        <v>0</v>
      </c>
      <c r="E189">
        <f>COUNTIFS(Table2[Local IntensStDev Neg], "&gt;="&amp;A189, Table2[Local IntensStDev Neg], "&lt;"&amp;A190)</f>
        <v>0</v>
      </c>
    </row>
    <row r="190" spans="1:5" x14ac:dyDescent="0.25">
      <c r="A190">
        <v>189</v>
      </c>
      <c r="B190">
        <f>COUNTIFS(Table2[Local IntensMean Pos], "&gt;="&amp;A190, Table2[Local IntensMean Pos], "&lt;"&amp;A191)</f>
        <v>0</v>
      </c>
      <c r="C190">
        <f>COUNTIFS(Table2[Local IntensMean Neg], "&gt;="&amp;A190, Table2[Local IntensMean Neg], "&lt;"&amp;A191)</f>
        <v>56</v>
      </c>
      <c r="D190">
        <f>COUNTIFS(Table2[Local IntensStDev Pos], "&gt;="&amp;A190, Table2[Local IntensStDev Pos], "&lt;"&amp;A191)</f>
        <v>0</v>
      </c>
      <c r="E190">
        <f>COUNTIFS(Table2[Local IntensStDev Neg], "&gt;="&amp;A190, Table2[Local IntensStDev Neg], "&lt;"&amp;A191)</f>
        <v>0</v>
      </c>
    </row>
    <row r="191" spans="1:5" x14ac:dyDescent="0.25">
      <c r="A191">
        <v>190</v>
      </c>
      <c r="B191">
        <f>COUNTIFS(Table2[Local IntensMean Pos], "&gt;="&amp;A191, Table2[Local IntensMean Pos], "&lt;"&amp;A192)</f>
        <v>0</v>
      </c>
      <c r="C191">
        <f>COUNTIFS(Table2[Local IntensMean Neg], "&gt;="&amp;A191, Table2[Local IntensMean Neg], "&lt;"&amp;A192)</f>
        <v>42</v>
      </c>
      <c r="D191">
        <f>COUNTIFS(Table2[Local IntensStDev Pos], "&gt;="&amp;A191, Table2[Local IntensStDev Pos], "&lt;"&amp;A192)</f>
        <v>0</v>
      </c>
      <c r="E191">
        <f>COUNTIFS(Table2[Local IntensStDev Neg], "&gt;="&amp;A191, Table2[Local IntensStDev Neg], "&lt;"&amp;A192)</f>
        <v>0</v>
      </c>
    </row>
    <row r="192" spans="1:5" x14ac:dyDescent="0.25">
      <c r="A192">
        <v>191</v>
      </c>
      <c r="B192">
        <f>COUNTIFS(Table2[Local IntensMean Pos], "&gt;="&amp;A192, Table2[Local IntensMean Pos], "&lt;"&amp;A193)</f>
        <v>1</v>
      </c>
      <c r="C192">
        <f>COUNTIFS(Table2[Local IntensMean Neg], "&gt;="&amp;A192, Table2[Local IntensMean Neg], "&lt;"&amp;A193)</f>
        <v>44</v>
      </c>
      <c r="D192">
        <f>COUNTIFS(Table2[Local IntensStDev Pos], "&gt;="&amp;A192, Table2[Local IntensStDev Pos], "&lt;"&amp;A193)</f>
        <v>0</v>
      </c>
      <c r="E192">
        <f>COUNTIFS(Table2[Local IntensStDev Neg], "&gt;="&amp;A192, Table2[Local IntensStDev Neg], "&lt;"&amp;A193)</f>
        <v>0</v>
      </c>
    </row>
    <row r="193" spans="1:5" x14ac:dyDescent="0.25">
      <c r="A193">
        <v>192</v>
      </c>
      <c r="B193">
        <f>COUNTIFS(Table2[Local IntensMean Pos], "&gt;="&amp;A193, Table2[Local IntensMean Pos], "&lt;"&amp;A194)</f>
        <v>0</v>
      </c>
      <c r="C193">
        <f>COUNTIFS(Table2[Local IntensMean Neg], "&gt;="&amp;A193, Table2[Local IntensMean Neg], "&lt;"&amp;A194)</f>
        <v>52</v>
      </c>
      <c r="D193">
        <f>COUNTIFS(Table2[Local IntensStDev Pos], "&gt;="&amp;A193, Table2[Local IntensStDev Pos], "&lt;"&amp;A194)</f>
        <v>0</v>
      </c>
      <c r="E193">
        <f>COUNTIFS(Table2[Local IntensStDev Neg], "&gt;="&amp;A193, Table2[Local IntensStDev Neg], "&lt;"&amp;A194)</f>
        <v>0</v>
      </c>
    </row>
    <row r="194" spans="1:5" x14ac:dyDescent="0.25">
      <c r="A194">
        <v>193</v>
      </c>
      <c r="B194">
        <f>COUNTIFS(Table2[Local IntensMean Pos], "&gt;="&amp;A194, Table2[Local IntensMean Pos], "&lt;"&amp;A195)</f>
        <v>0</v>
      </c>
      <c r="C194">
        <f>COUNTIFS(Table2[Local IntensMean Neg], "&gt;="&amp;A194, Table2[Local IntensMean Neg], "&lt;"&amp;A195)</f>
        <v>47</v>
      </c>
      <c r="D194">
        <f>COUNTIFS(Table2[Local IntensStDev Pos], "&gt;="&amp;A194, Table2[Local IntensStDev Pos], "&lt;"&amp;A195)</f>
        <v>0</v>
      </c>
      <c r="E194">
        <f>COUNTIFS(Table2[Local IntensStDev Neg], "&gt;="&amp;A194, Table2[Local IntensStDev Neg], "&lt;"&amp;A195)</f>
        <v>0</v>
      </c>
    </row>
    <row r="195" spans="1:5" x14ac:dyDescent="0.25">
      <c r="A195">
        <v>194</v>
      </c>
      <c r="B195">
        <f>COUNTIFS(Table2[Local IntensMean Pos], "&gt;="&amp;A195, Table2[Local IntensMean Pos], "&lt;"&amp;A196)</f>
        <v>0</v>
      </c>
      <c r="C195">
        <f>COUNTIFS(Table2[Local IntensMean Neg], "&gt;="&amp;A195, Table2[Local IntensMean Neg], "&lt;"&amp;A196)</f>
        <v>29</v>
      </c>
      <c r="D195">
        <f>COUNTIFS(Table2[Local IntensStDev Pos], "&gt;="&amp;A195, Table2[Local IntensStDev Pos], "&lt;"&amp;A196)</f>
        <v>0</v>
      </c>
      <c r="E195">
        <f>COUNTIFS(Table2[Local IntensStDev Neg], "&gt;="&amp;A195, Table2[Local IntensStDev Neg], "&lt;"&amp;A196)</f>
        <v>0</v>
      </c>
    </row>
    <row r="196" spans="1:5" x14ac:dyDescent="0.25">
      <c r="A196">
        <v>195</v>
      </c>
      <c r="B196">
        <f>COUNTIFS(Table2[Local IntensMean Pos], "&gt;="&amp;A196, Table2[Local IntensMean Pos], "&lt;"&amp;A197)</f>
        <v>0</v>
      </c>
      <c r="C196">
        <f>COUNTIFS(Table2[Local IntensMean Neg], "&gt;="&amp;A196, Table2[Local IntensMean Neg], "&lt;"&amp;A197)</f>
        <v>44</v>
      </c>
      <c r="D196">
        <f>COUNTIFS(Table2[Local IntensStDev Pos], "&gt;="&amp;A196, Table2[Local IntensStDev Pos], "&lt;"&amp;A197)</f>
        <v>0</v>
      </c>
      <c r="E196">
        <f>COUNTIFS(Table2[Local IntensStDev Neg], "&gt;="&amp;A196, Table2[Local IntensStDev Neg], "&lt;"&amp;A197)</f>
        <v>0</v>
      </c>
    </row>
    <row r="197" spans="1:5" x14ac:dyDescent="0.25">
      <c r="A197">
        <v>196</v>
      </c>
      <c r="B197">
        <f>COUNTIFS(Table2[Local IntensMean Pos], "&gt;="&amp;A197, Table2[Local IntensMean Pos], "&lt;"&amp;A198)</f>
        <v>0</v>
      </c>
      <c r="C197">
        <f>COUNTIFS(Table2[Local IntensMean Neg], "&gt;="&amp;A197, Table2[Local IntensMean Neg], "&lt;"&amp;A198)</f>
        <v>48</v>
      </c>
      <c r="D197">
        <f>COUNTIFS(Table2[Local IntensStDev Pos], "&gt;="&amp;A197, Table2[Local IntensStDev Pos], "&lt;"&amp;A198)</f>
        <v>0</v>
      </c>
      <c r="E197">
        <f>COUNTIFS(Table2[Local IntensStDev Neg], "&gt;="&amp;A197, Table2[Local IntensStDev Neg], "&lt;"&amp;A198)</f>
        <v>0</v>
      </c>
    </row>
    <row r="198" spans="1:5" x14ac:dyDescent="0.25">
      <c r="A198">
        <v>197</v>
      </c>
      <c r="B198">
        <f>COUNTIFS(Table2[Local IntensMean Pos], "&gt;="&amp;A198, Table2[Local IntensMean Pos], "&lt;"&amp;A199)</f>
        <v>0</v>
      </c>
      <c r="C198">
        <f>COUNTIFS(Table2[Local IntensMean Neg], "&gt;="&amp;A198, Table2[Local IntensMean Neg], "&lt;"&amp;A199)</f>
        <v>29</v>
      </c>
      <c r="D198">
        <f>COUNTIFS(Table2[Local IntensStDev Pos], "&gt;="&amp;A198, Table2[Local IntensStDev Pos], "&lt;"&amp;A199)</f>
        <v>0</v>
      </c>
      <c r="E198">
        <f>COUNTIFS(Table2[Local IntensStDev Neg], "&gt;="&amp;A198, Table2[Local IntensStDev Neg], "&lt;"&amp;A199)</f>
        <v>0</v>
      </c>
    </row>
    <row r="199" spans="1:5" x14ac:dyDescent="0.25">
      <c r="A199">
        <v>198</v>
      </c>
      <c r="B199">
        <f>COUNTIFS(Table2[Local IntensMean Pos], "&gt;="&amp;A199, Table2[Local IntensMean Pos], "&lt;"&amp;A200)</f>
        <v>0</v>
      </c>
      <c r="C199">
        <f>COUNTIFS(Table2[Local IntensMean Neg], "&gt;="&amp;A199, Table2[Local IntensMean Neg], "&lt;"&amp;A200)</f>
        <v>23</v>
      </c>
      <c r="D199">
        <f>COUNTIFS(Table2[Local IntensStDev Pos], "&gt;="&amp;A199, Table2[Local IntensStDev Pos], "&lt;"&amp;A200)</f>
        <v>0</v>
      </c>
      <c r="E199">
        <f>COUNTIFS(Table2[Local IntensStDev Neg], "&gt;="&amp;A199, Table2[Local IntensStDev Neg], "&lt;"&amp;A200)</f>
        <v>0</v>
      </c>
    </row>
    <row r="200" spans="1:5" x14ac:dyDescent="0.25">
      <c r="A200">
        <v>199</v>
      </c>
      <c r="B200">
        <f>COUNTIFS(Table2[Local IntensMean Pos], "&gt;="&amp;A200, Table2[Local IntensMean Pos], "&lt;"&amp;A201)</f>
        <v>0</v>
      </c>
      <c r="C200">
        <f>COUNTIFS(Table2[Local IntensMean Neg], "&gt;="&amp;A200, Table2[Local IntensMean Neg], "&lt;"&amp;A201)</f>
        <v>46</v>
      </c>
      <c r="D200">
        <f>COUNTIFS(Table2[Local IntensStDev Pos], "&gt;="&amp;A200, Table2[Local IntensStDev Pos], "&lt;"&amp;A201)</f>
        <v>0</v>
      </c>
      <c r="E200">
        <f>COUNTIFS(Table2[Local IntensStDev Neg], "&gt;="&amp;A200, Table2[Local IntensStDev Neg], "&lt;"&amp;A201)</f>
        <v>0</v>
      </c>
    </row>
    <row r="201" spans="1:5" x14ac:dyDescent="0.25">
      <c r="A201">
        <v>200</v>
      </c>
      <c r="B201">
        <f>COUNTIFS(Table2[Local IntensMean Pos], "&gt;="&amp;A201, Table2[Local IntensMean Pos], "&lt;"&amp;A202)</f>
        <v>0</v>
      </c>
      <c r="C201">
        <f>COUNTIFS(Table2[Local IntensMean Neg], "&gt;="&amp;A201, Table2[Local IntensMean Neg], "&lt;"&amp;A202)</f>
        <v>27</v>
      </c>
      <c r="D201">
        <f>COUNTIFS(Table2[Local IntensStDev Pos], "&gt;="&amp;A201, Table2[Local IntensStDev Pos], "&lt;"&amp;A202)</f>
        <v>0</v>
      </c>
      <c r="E201">
        <f>COUNTIFS(Table2[Local IntensStDev Neg], "&gt;="&amp;A201, Table2[Local IntensStDev Neg], "&lt;"&amp;A202)</f>
        <v>0</v>
      </c>
    </row>
    <row r="202" spans="1:5" x14ac:dyDescent="0.25">
      <c r="A202">
        <v>201</v>
      </c>
      <c r="B202">
        <f>COUNTIFS(Table2[Local IntensMean Pos], "&gt;="&amp;A202, Table2[Local IntensMean Pos], "&lt;"&amp;A203)</f>
        <v>0</v>
      </c>
      <c r="C202">
        <f>COUNTIFS(Table2[Local IntensMean Neg], "&gt;="&amp;A202, Table2[Local IntensMean Neg], "&lt;"&amp;A203)</f>
        <v>31</v>
      </c>
      <c r="D202">
        <f>COUNTIFS(Table2[Local IntensStDev Pos], "&gt;="&amp;A202, Table2[Local IntensStDev Pos], "&lt;"&amp;A203)</f>
        <v>0</v>
      </c>
      <c r="E202">
        <f>COUNTIFS(Table2[Local IntensStDev Neg], "&gt;="&amp;A202, Table2[Local IntensStDev Neg], "&lt;"&amp;A203)</f>
        <v>0</v>
      </c>
    </row>
    <row r="203" spans="1:5" x14ac:dyDescent="0.25">
      <c r="A203">
        <v>202</v>
      </c>
      <c r="B203">
        <f>COUNTIFS(Table2[Local IntensMean Pos], "&gt;="&amp;A203, Table2[Local IntensMean Pos], "&lt;"&amp;A204)</f>
        <v>0</v>
      </c>
      <c r="C203">
        <f>COUNTIFS(Table2[Local IntensMean Neg], "&gt;="&amp;A203, Table2[Local IntensMean Neg], "&lt;"&amp;A204)</f>
        <v>20</v>
      </c>
      <c r="D203">
        <f>COUNTIFS(Table2[Local IntensStDev Pos], "&gt;="&amp;A203, Table2[Local IntensStDev Pos], "&lt;"&amp;A204)</f>
        <v>0</v>
      </c>
      <c r="E203">
        <f>COUNTIFS(Table2[Local IntensStDev Neg], "&gt;="&amp;A203, Table2[Local IntensStDev Neg], "&lt;"&amp;A204)</f>
        <v>0</v>
      </c>
    </row>
    <row r="204" spans="1:5" x14ac:dyDescent="0.25">
      <c r="A204">
        <v>203</v>
      </c>
      <c r="B204">
        <f>COUNTIFS(Table2[Local IntensMean Pos], "&gt;="&amp;A204, Table2[Local IntensMean Pos], "&lt;"&amp;A205)</f>
        <v>0</v>
      </c>
      <c r="C204">
        <f>COUNTIFS(Table2[Local IntensMean Neg], "&gt;="&amp;A204, Table2[Local IntensMean Neg], "&lt;"&amp;A205)</f>
        <v>24</v>
      </c>
      <c r="D204">
        <f>COUNTIFS(Table2[Local IntensStDev Pos], "&gt;="&amp;A204, Table2[Local IntensStDev Pos], "&lt;"&amp;A205)</f>
        <v>0</v>
      </c>
      <c r="E204">
        <f>COUNTIFS(Table2[Local IntensStDev Neg], "&gt;="&amp;A204, Table2[Local IntensStDev Neg], "&lt;"&amp;A205)</f>
        <v>0</v>
      </c>
    </row>
    <row r="205" spans="1:5" x14ac:dyDescent="0.25">
      <c r="A205">
        <v>204</v>
      </c>
      <c r="B205">
        <f>COUNTIFS(Table2[Local IntensMean Pos], "&gt;="&amp;A205, Table2[Local IntensMean Pos], "&lt;"&amp;A206)</f>
        <v>0</v>
      </c>
      <c r="C205">
        <f>COUNTIFS(Table2[Local IntensMean Neg], "&gt;="&amp;A205, Table2[Local IntensMean Neg], "&lt;"&amp;A206)</f>
        <v>21</v>
      </c>
      <c r="D205">
        <f>COUNTIFS(Table2[Local IntensStDev Pos], "&gt;="&amp;A205, Table2[Local IntensStDev Pos], "&lt;"&amp;A206)</f>
        <v>0</v>
      </c>
      <c r="E205">
        <f>COUNTIFS(Table2[Local IntensStDev Neg], "&gt;="&amp;A205, Table2[Local IntensStDev Neg], "&lt;"&amp;A206)</f>
        <v>0</v>
      </c>
    </row>
    <row r="206" spans="1:5" x14ac:dyDescent="0.25">
      <c r="A206">
        <v>205</v>
      </c>
      <c r="B206">
        <f>COUNTIFS(Table2[Local IntensMean Pos], "&gt;="&amp;A206, Table2[Local IntensMean Pos], "&lt;"&amp;A207)</f>
        <v>0</v>
      </c>
      <c r="C206">
        <f>COUNTIFS(Table2[Local IntensMean Neg], "&gt;="&amp;A206, Table2[Local IntensMean Neg], "&lt;"&amp;A207)</f>
        <v>18</v>
      </c>
      <c r="D206">
        <f>COUNTIFS(Table2[Local IntensStDev Pos], "&gt;="&amp;A206, Table2[Local IntensStDev Pos], "&lt;"&amp;A207)</f>
        <v>0</v>
      </c>
      <c r="E206">
        <f>COUNTIFS(Table2[Local IntensStDev Neg], "&gt;="&amp;A206, Table2[Local IntensStDev Neg], "&lt;"&amp;A207)</f>
        <v>0</v>
      </c>
    </row>
    <row r="207" spans="1:5" x14ac:dyDescent="0.25">
      <c r="A207">
        <v>206</v>
      </c>
      <c r="B207">
        <f>COUNTIFS(Table2[Local IntensMean Pos], "&gt;="&amp;A207, Table2[Local IntensMean Pos], "&lt;"&amp;A208)</f>
        <v>0</v>
      </c>
      <c r="C207">
        <f>COUNTIFS(Table2[Local IntensMean Neg], "&gt;="&amp;A207, Table2[Local IntensMean Neg], "&lt;"&amp;A208)</f>
        <v>16</v>
      </c>
      <c r="D207">
        <f>COUNTIFS(Table2[Local IntensStDev Pos], "&gt;="&amp;A207, Table2[Local IntensStDev Pos], "&lt;"&amp;A208)</f>
        <v>0</v>
      </c>
      <c r="E207">
        <f>COUNTIFS(Table2[Local IntensStDev Neg], "&gt;="&amp;A207, Table2[Local IntensStDev Neg], "&lt;"&amp;A208)</f>
        <v>0</v>
      </c>
    </row>
    <row r="208" spans="1:5" x14ac:dyDescent="0.25">
      <c r="A208">
        <v>207</v>
      </c>
      <c r="B208">
        <f>COUNTIFS(Table2[Local IntensMean Pos], "&gt;="&amp;A208, Table2[Local IntensMean Pos], "&lt;"&amp;A209)</f>
        <v>0</v>
      </c>
      <c r="C208">
        <f>COUNTIFS(Table2[Local IntensMean Neg], "&gt;="&amp;A208, Table2[Local IntensMean Neg], "&lt;"&amp;A209)</f>
        <v>13</v>
      </c>
      <c r="D208">
        <f>COUNTIFS(Table2[Local IntensStDev Pos], "&gt;="&amp;A208, Table2[Local IntensStDev Pos], "&lt;"&amp;A209)</f>
        <v>0</v>
      </c>
      <c r="E208">
        <f>COUNTIFS(Table2[Local IntensStDev Neg], "&gt;="&amp;A208, Table2[Local IntensStDev Neg], "&lt;"&amp;A209)</f>
        <v>0</v>
      </c>
    </row>
    <row r="209" spans="1:5" x14ac:dyDescent="0.25">
      <c r="A209">
        <v>208</v>
      </c>
      <c r="B209">
        <f>COUNTIFS(Table2[Local IntensMean Pos], "&gt;="&amp;A209, Table2[Local IntensMean Pos], "&lt;"&amp;A210)</f>
        <v>0</v>
      </c>
      <c r="C209">
        <f>COUNTIFS(Table2[Local IntensMean Neg], "&gt;="&amp;A209, Table2[Local IntensMean Neg], "&lt;"&amp;A210)</f>
        <v>20</v>
      </c>
      <c r="D209">
        <f>COUNTIFS(Table2[Local IntensStDev Pos], "&gt;="&amp;A209, Table2[Local IntensStDev Pos], "&lt;"&amp;A210)</f>
        <v>0</v>
      </c>
      <c r="E209">
        <f>COUNTIFS(Table2[Local IntensStDev Neg], "&gt;="&amp;A209, Table2[Local IntensStDev Neg], "&lt;"&amp;A210)</f>
        <v>0</v>
      </c>
    </row>
    <row r="210" spans="1:5" x14ac:dyDescent="0.25">
      <c r="A210">
        <v>209</v>
      </c>
      <c r="B210">
        <f>COUNTIFS(Table2[Local IntensMean Pos], "&gt;="&amp;A210, Table2[Local IntensMean Pos], "&lt;"&amp;A211)</f>
        <v>0</v>
      </c>
      <c r="C210">
        <f>COUNTIFS(Table2[Local IntensMean Neg], "&gt;="&amp;A210, Table2[Local IntensMean Neg], "&lt;"&amp;A211)</f>
        <v>8</v>
      </c>
      <c r="D210">
        <f>COUNTIFS(Table2[Local IntensStDev Pos], "&gt;="&amp;A210, Table2[Local IntensStDev Pos], "&lt;"&amp;A211)</f>
        <v>0</v>
      </c>
      <c r="E210">
        <f>COUNTIFS(Table2[Local IntensStDev Neg], "&gt;="&amp;A210, Table2[Local IntensStDev Neg], "&lt;"&amp;A211)</f>
        <v>0</v>
      </c>
    </row>
    <row r="211" spans="1:5" x14ac:dyDescent="0.25">
      <c r="A211">
        <v>210</v>
      </c>
      <c r="B211">
        <f>COUNTIFS(Table2[Local IntensMean Pos], "&gt;="&amp;A211, Table2[Local IntensMean Pos], "&lt;"&amp;A212)</f>
        <v>0</v>
      </c>
      <c r="C211">
        <f>COUNTIFS(Table2[Local IntensMean Neg], "&gt;="&amp;A211, Table2[Local IntensMean Neg], "&lt;"&amp;A212)</f>
        <v>7</v>
      </c>
      <c r="D211">
        <f>COUNTIFS(Table2[Local IntensStDev Pos], "&gt;="&amp;A211, Table2[Local IntensStDev Pos], "&lt;"&amp;A212)</f>
        <v>0</v>
      </c>
      <c r="E211">
        <f>COUNTIFS(Table2[Local IntensStDev Neg], "&gt;="&amp;A211, Table2[Local IntensStDev Neg], "&lt;"&amp;A212)</f>
        <v>0</v>
      </c>
    </row>
    <row r="212" spans="1:5" x14ac:dyDescent="0.25">
      <c r="A212">
        <v>211</v>
      </c>
      <c r="B212">
        <f>COUNTIFS(Table2[Local IntensMean Pos], "&gt;="&amp;A212, Table2[Local IntensMean Pos], "&lt;"&amp;A213)</f>
        <v>0</v>
      </c>
      <c r="C212">
        <f>COUNTIFS(Table2[Local IntensMean Neg], "&gt;="&amp;A212, Table2[Local IntensMean Neg], "&lt;"&amp;A213)</f>
        <v>6</v>
      </c>
      <c r="D212">
        <f>COUNTIFS(Table2[Local IntensStDev Pos], "&gt;="&amp;A212, Table2[Local IntensStDev Pos], "&lt;"&amp;A213)</f>
        <v>0</v>
      </c>
      <c r="E212">
        <f>COUNTIFS(Table2[Local IntensStDev Neg], "&gt;="&amp;A212, Table2[Local IntensStDev Neg], "&lt;"&amp;A213)</f>
        <v>0</v>
      </c>
    </row>
    <row r="213" spans="1:5" x14ac:dyDescent="0.25">
      <c r="A213">
        <v>212</v>
      </c>
      <c r="B213">
        <f>COUNTIFS(Table2[Local IntensMean Pos], "&gt;="&amp;A213, Table2[Local IntensMean Pos], "&lt;"&amp;A214)</f>
        <v>0</v>
      </c>
      <c r="C213">
        <f>COUNTIFS(Table2[Local IntensMean Neg], "&gt;="&amp;A213, Table2[Local IntensMean Neg], "&lt;"&amp;A214)</f>
        <v>5</v>
      </c>
      <c r="D213">
        <f>COUNTIFS(Table2[Local IntensStDev Pos], "&gt;="&amp;A213, Table2[Local IntensStDev Pos], "&lt;"&amp;A214)</f>
        <v>0</v>
      </c>
      <c r="E213">
        <f>COUNTIFS(Table2[Local IntensStDev Neg], "&gt;="&amp;A213, Table2[Local IntensStDev Neg], "&lt;"&amp;A214)</f>
        <v>0</v>
      </c>
    </row>
    <row r="214" spans="1:5" x14ac:dyDescent="0.25">
      <c r="A214">
        <v>213</v>
      </c>
      <c r="B214">
        <f>COUNTIFS(Table2[Local IntensMean Pos], "&gt;="&amp;A214, Table2[Local IntensMean Pos], "&lt;"&amp;A215)</f>
        <v>0</v>
      </c>
      <c r="C214">
        <f>COUNTIFS(Table2[Local IntensMean Neg], "&gt;="&amp;A214, Table2[Local IntensMean Neg], "&lt;"&amp;A215)</f>
        <v>5</v>
      </c>
      <c r="D214">
        <f>COUNTIFS(Table2[Local IntensStDev Pos], "&gt;="&amp;A214, Table2[Local IntensStDev Pos], "&lt;"&amp;A215)</f>
        <v>0</v>
      </c>
      <c r="E214">
        <f>COUNTIFS(Table2[Local IntensStDev Neg], "&gt;="&amp;A214, Table2[Local IntensStDev Neg], "&lt;"&amp;A215)</f>
        <v>0</v>
      </c>
    </row>
    <row r="215" spans="1:5" x14ac:dyDescent="0.25">
      <c r="A215">
        <v>214</v>
      </c>
      <c r="B215">
        <f>COUNTIFS(Table2[Local IntensMean Pos], "&gt;="&amp;A215, Table2[Local IntensMean Pos], "&lt;"&amp;A216)</f>
        <v>0</v>
      </c>
      <c r="C215">
        <f>COUNTIFS(Table2[Local IntensMean Neg], "&gt;="&amp;A215, Table2[Local IntensMean Neg], "&lt;"&amp;A216)</f>
        <v>2</v>
      </c>
      <c r="D215">
        <f>COUNTIFS(Table2[Local IntensStDev Pos], "&gt;="&amp;A215, Table2[Local IntensStDev Pos], "&lt;"&amp;A216)</f>
        <v>0</v>
      </c>
      <c r="E215">
        <f>COUNTIFS(Table2[Local IntensStDev Neg], "&gt;="&amp;A215, Table2[Local IntensStDev Neg], "&lt;"&amp;A216)</f>
        <v>0</v>
      </c>
    </row>
    <row r="216" spans="1:5" x14ac:dyDescent="0.25">
      <c r="A216">
        <v>215</v>
      </c>
      <c r="B216">
        <f>COUNTIFS(Table2[Local IntensMean Pos], "&gt;="&amp;A216, Table2[Local IntensMean Pos], "&lt;"&amp;A217)</f>
        <v>0</v>
      </c>
      <c r="C216">
        <f>COUNTIFS(Table2[Local IntensMean Neg], "&gt;="&amp;A216, Table2[Local IntensMean Neg], "&lt;"&amp;A217)</f>
        <v>6</v>
      </c>
      <c r="D216">
        <f>COUNTIFS(Table2[Local IntensStDev Pos], "&gt;="&amp;A216, Table2[Local IntensStDev Pos], "&lt;"&amp;A217)</f>
        <v>0</v>
      </c>
      <c r="E216">
        <f>COUNTIFS(Table2[Local IntensStDev Neg], "&gt;="&amp;A216, Table2[Local IntensStDev Neg], "&lt;"&amp;A217)</f>
        <v>0</v>
      </c>
    </row>
    <row r="217" spans="1:5" x14ac:dyDescent="0.25">
      <c r="A217">
        <v>216</v>
      </c>
      <c r="B217">
        <f>COUNTIFS(Table2[Local IntensMean Pos], "&gt;="&amp;A217, Table2[Local IntensMean Pos], "&lt;"&amp;A218)</f>
        <v>0</v>
      </c>
      <c r="C217">
        <f>COUNTIFS(Table2[Local IntensMean Neg], "&gt;="&amp;A217, Table2[Local IntensMean Neg], "&lt;"&amp;A218)</f>
        <v>3</v>
      </c>
      <c r="D217">
        <f>COUNTIFS(Table2[Local IntensStDev Pos], "&gt;="&amp;A217, Table2[Local IntensStDev Pos], "&lt;"&amp;A218)</f>
        <v>0</v>
      </c>
      <c r="E217">
        <f>COUNTIFS(Table2[Local IntensStDev Neg], "&gt;="&amp;A217, Table2[Local IntensStDev Neg], "&lt;"&amp;A218)</f>
        <v>0</v>
      </c>
    </row>
    <row r="218" spans="1:5" x14ac:dyDescent="0.25">
      <c r="A218">
        <v>217</v>
      </c>
      <c r="B218">
        <f>COUNTIFS(Table2[Local IntensMean Pos], "&gt;="&amp;A218, Table2[Local IntensMean Pos], "&lt;"&amp;A219)</f>
        <v>0</v>
      </c>
      <c r="C218">
        <f>COUNTIFS(Table2[Local IntensMean Neg], "&gt;="&amp;A218, Table2[Local IntensMean Neg], "&lt;"&amp;A219)</f>
        <v>8</v>
      </c>
      <c r="D218">
        <f>COUNTIFS(Table2[Local IntensStDev Pos], "&gt;="&amp;A218, Table2[Local IntensStDev Pos], "&lt;"&amp;A219)</f>
        <v>0</v>
      </c>
      <c r="E218">
        <f>COUNTIFS(Table2[Local IntensStDev Neg], "&gt;="&amp;A218, Table2[Local IntensStDev Neg], "&lt;"&amp;A219)</f>
        <v>0</v>
      </c>
    </row>
    <row r="219" spans="1:5" x14ac:dyDescent="0.25">
      <c r="A219">
        <v>218</v>
      </c>
      <c r="B219">
        <f>COUNTIFS(Table2[Local IntensMean Pos], "&gt;="&amp;A219, Table2[Local IntensMean Pos], "&lt;"&amp;A220)</f>
        <v>0</v>
      </c>
      <c r="C219">
        <f>COUNTIFS(Table2[Local IntensMean Neg], "&gt;="&amp;A219, Table2[Local IntensMean Neg], "&lt;"&amp;A220)</f>
        <v>5</v>
      </c>
      <c r="D219">
        <f>COUNTIFS(Table2[Local IntensStDev Pos], "&gt;="&amp;A219, Table2[Local IntensStDev Pos], "&lt;"&amp;A220)</f>
        <v>0</v>
      </c>
      <c r="E219">
        <f>COUNTIFS(Table2[Local IntensStDev Neg], "&gt;="&amp;A219, Table2[Local IntensStDev Neg], "&lt;"&amp;A220)</f>
        <v>0</v>
      </c>
    </row>
    <row r="220" spans="1:5" x14ac:dyDescent="0.25">
      <c r="A220">
        <v>219</v>
      </c>
      <c r="B220">
        <f>COUNTIFS(Table2[Local IntensMean Pos], "&gt;="&amp;A220, Table2[Local IntensMean Pos], "&lt;"&amp;A221)</f>
        <v>0</v>
      </c>
      <c r="C220">
        <f>COUNTIFS(Table2[Local IntensMean Neg], "&gt;="&amp;A220, Table2[Local IntensMean Neg], "&lt;"&amp;A221)</f>
        <v>4</v>
      </c>
      <c r="D220">
        <f>COUNTIFS(Table2[Local IntensStDev Pos], "&gt;="&amp;A220, Table2[Local IntensStDev Pos], "&lt;"&amp;A221)</f>
        <v>0</v>
      </c>
      <c r="E220">
        <f>COUNTIFS(Table2[Local IntensStDev Neg], "&gt;="&amp;A220, Table2[Local IntensStDev Neg], "&lt;"&amp;A221)</f>
        <v>0</v>
      </c>
    </row>
    <row r="221" spans="1:5" x14ac:dyDescent="0.25">
      <c r="A221">
        <v>220</v>
      </c>
      <c r="B221">
        <f>COUNTIFS(Table2[Local IntensMean Pos], "&gt;="&amp;A221, Table2[Local IntensMean Pos], "&lt;"&amp;A222)</f>
        <v>0</v>
      </c>
      <c r="C221">
        <f>COUNTIFS(Table2[Local IntensMean Neg], "&gt;="&amp;A221, Table2[Local IntensMean Neg], "&lt;"&amp;A222)</f>
        <v>1</v>
      </c>
      <c r="D221">
        <f>COUNTIFS(Table2[Local IntensStDev Pos], "&gt;="&amp;A221, Table2[Local IntensStDev Pos], "&lt;"&amp;A222)</f>
        <v>0</v>
      </c>
      <c r="E221">
        <f>COUNTIFS(Table2[Local IntensStDev Neg], "&gt;="&amp;A221, Table2[Local IntensStDev Neg], "&lt;"&amp;A222)</f>
        <v>0</v>
      </c>
    </row>
    <row r="222" spans="1:5" x14ac:dyDescent="0.25">
      <c r="A222">
        <v>221</v>
      </c>
      <c r="B222">
        <f>COUNTIFS(Table2[Local IntensMean Pos], "&gt;="&amp;A222, Table2[Local IntensMean Pos], "&lt;"&amp;A223)</f>
        <v>0</v>
      </c>
      <c r="C222">
        <f>COUNTIFS(Table2[Local IntensMean Neg], "&gt;="&amp;A222, Table2[Local IntensMean Neg], "&lt;"&amp;A223)</f>
        <v>0</v>
      </c>
      <c r="D222">
        <f>COUNTIFS(Table2[Local IntensStDev Pos], "&gt;="&amp;A222, Table2[Local IntensStDev Pos], "&lt;"&amp;A223)</f>
        <v>0</v>
      </c>
      <c r="E222">
        <f>COUNTIFS(Table2[Local IntensStDev Neg], "&gt;="&amp;A222, Table2[Local IntensStDev Neg], "&lt;"&amp;A223)</f>
        <v>0</v>
      </c>
    </row>
    <row r="223" spans="1:5" x14ac:dyDescent="0.25">
      <c r="A223">
        <v>222</v>
      </c>
      <c r="B223">
        <f>COUNTIFS(Table2[Local IntensMean Pos], "&gt;="&amp;A223, Table2[Local IntensMean Pos], "&lt;"&amp;A224)</f>
        <v>0</v>
      </c>
      <c r="C223">
        <f>COUNTIFS(Table2[Local IntensMean Neg], "&gt;="&amp;A223, Table2[Local IntensMean Neg], "&lt;"&amp;A224)</f>
        <v>0</v>
      </c>
      <c r="D223">
        <f>COUNTIFS(Table2[Local IntensStDev Pos], "&gt;="&amp;A223, Table2[Local IntensStDev Pos], "&lt;"&amp;A224)</f>
        <v>0</v>
      </c>
      <c r="E223">
        <f>COUNTIFS(Table2[Local IntensStDev Neg], "&gt;="&amp;A223, Table2[Local IntensStDev Neg], "&lt;"&amp;A224)</f>
        <v>0</v>
      </c>
    </row>
    <row r="224" spans="1:5" x14ac:dyDescent="0.25">
      <c r="A224">
        <v>223</v>
      </c>
      <c r="B224">
        <f>COUNTIFS(Table2[Local IntensMean Pos], "&gt;="&amp;A224, Table2[Local IntensMean Pos], "&lt;"&amp;A225)</f>
        <v>0</v>
      </c>
      <c r="C224">
        <f>COUNTIFS(Table2[Local IntensMean Neg], "&gt;="&amp;A224, Table2[Local IntensMean Neg], "&lt;"&amp;A225)</f>
        <v>1</v>
      </c>
      <c r="D224">
        <f>COUNTIFS(Table2[Local IntensStDev Pos], "&gt;="&amp;A224, Table2[Local IntensStDev Pos], "&lt;"&amp;A225)</f>
        <v>0</v>
      </c>
      <c r="E224">
        <f>COUNTIFS(Table2[Local IntensStDev Neg], "&gt;="&amp;A224, Table2[Local IntensStDev Neg], "&lt;"&amp;A225)</f>
        <v>0</v>
      </c>
    </row>
    <row r="225" spans="1:5" x14ac:dyDescent="0.25">
      <c r="A225">
        <v>224</v>
      </c>
      <c r="B225">
        <f>COUNTIFS(Table2[Local IntensMean Pos], "&gt;="&amp;A225, Table2[Local IntensMean Pos], "&lt;"&amp;A226)</f>
        <v>0</v>
      </c>
      <c r="C225">
        <f>COUNTIFS(Table2[Local IntensMean Neg], "&gt;="&amp;A225, Table2[Local IntensMean Neg], "&lt;"&amp;A226)</f>
        <v>1</v>
      </c>
      <c r="D225">
        <f>COUNTIFS(Table2[Local IntensStDev Pos], "&gt;="&amp;A225, Table2[Local IntensStDev Pos], "&lt;"&amp;A226)</f>
        <v>0</v>
      </c>
      <c r="E225">
        <f>COUNTIFS(Table2[Local IntensStDev Neg], "&gt;="&amp;A225, Table2[Local IntensStDev Neg], "&lt;"&amp;A226)</f>
        <v>0</v>
      </c>
    </row>
    <row r="226" spans="1:5" x14ac:dyDescent="0.25">
      <c r="A226">
        <v>225</v>
      </c>
      <c r="B226">
        <f>COUNTIFS(Table2[Local IntensMean Pos], "&gt;="&amp;A226, Table2[Local IntensMean Pos], "&lt;"&amp;A227)</f>
        <v>0</v>
      </c>
      <c r="C226">
        <f>COUNTIFS(Table2[Local IntensMean Neg], "&gt;="&amp;A226, Table2[Local IntensMean Neg], "&lt;"&amp;A227)</f>
        <v>0</v>
      </c>
      <c r="D226">
        <f>COUNTIFS(Table2[Local IntensStDev Pos], "&gt;="&amp;A226, Table2[Local IntensStDev Pos], "&lt;"&amp;A227)</f>
        <v>0</v>
      </c>
      <c r="E226">
        <f>COUNTIFS(Table2[Local IntensStDev Neg], "&gt;="&amp;A226, Table2[Local IntensStDev Neg], "&lt;"&amp;A227)</f>
        <v>0</v>
      </c>
    </row>
    <row r="227" spans="1:5" x14ac:dyDescent="0.25">
      <c r="A227">
        <v>226</v>
      </c>
      <c r="B227">
        <f>COUNTIFS(Table2[Local IntensMean Pos], "&gt;="&amp;A227, Table2[Local IntensMean Pos], "&lt;"&amp;A228)</f>
        <v>0</v>
      </c>
      <c r="C227">
        <f>COUNTIFS(Table2[Local IntensMean Neg], "&gt;="&amp;A227, Table2[Local IntensMean Neg], "&lt;"&amp;A228)</f>
        <v>0</v>
      </c>
      <c r="D227">
        <f>COUNTIFS(Table2[Local IntensStDev Pos], "&gt;="&amp;A227, Table2[Local IntensStDev Pos], "&lt;"&amp;A228)</f>
        <v>0</v>
      </c>
      <c r="E227">
        <f>COUNTIFS(Table2[Local IntensStDev Neg], "&gt;="&amp;A227, Table2[Local IntensStDev Neg], "&lt;"&amp;A228)</f>
        <v>0</v>
      </c>
    </row>
    <row r="228" spans="1:5" x14ac:dyDescent="0.25">
      <c r="A228">
        <v>227</v>
      </c>
      <c r="B228">
        <f>COUNTIFS(Table2[Local IntensMean Pos], "&gt;="&amp;A228, Table2[Local IntensMean Pos], "&lt;"&amp;A229)</f>
        <v>0</v>
      </c>
      <c r="C228">
        <f>COUNTIFS(Table2[Local IntensMean Neg], "&gt;="&amp;A228, Table2[Local IntensMean Neg], "&lt;"&amp;A229)</f>
        <v>0</v>
      </c>
      <c r="D228">
        <f>COUNTIFS(Table2[Local IntensStDev Pos], "&gt;="&amp;A228, Table2[Local IntensStDev Pos], "&lt;"&amp;A229)</f>
        <v>0</v>
      </c>
      <c r="E228">
        <f>COUNTIFS(Table2[Local IntensStDev Neg], "&gt;="&amp;A228, Table2[Local IntensStDev Neg], "&lt;"&amp;A229)</f>
        <v>0</v>
      </c>
    </row>
    <row r="229" spans="1:5" x14ac:dyDescent="0.25">
      <c r="A229">
        <v>228</v>
      </c>
      <c r="B229">
        <f>COUNTIFS(Table2[Local IntensMean Pos], "&gt;="&amp;A229, Table2[Local IntensMean Pos], "&lt;"&amp;A230)</f>
        <v>0</v>
      </c>
      <c r="C229">
        <f>COUNTIFS(Table2[Local IntensMean Neg], "&gt;="&amp;A229, Table2[Local IntensMean Neg], "&lt;"&amp;A230)</f>
        <v>0</v>
      </c>
      <c r="D229">
        <f>COUNTIFS(Table2[Local IntensStDev Pos], "&gt;="&amp;A229, Table2[Local IntensStDev Pos], "&lt;"&amp;A230)</f>
        <v>0</v>
      </c>
      <c r="E229">
        <f>COUNTIFS(Table2[Local IntensStDev Neg], "&gt;="&amp;A229, Table2[Local IntensStDev Neg], "&lt;"&amp;A230)</f>
        <v>0</v>
      </c>
    </row>
    <row r="230" spans="1:5" x14ac:dyDescent="0.25">
      <c r="A230">
        <v>229</v>
      </c>
      <c r="B230">
        <f>COUNTIFS(Table2[Local IntensMean Pos], "&gt;="&amp;A230, Table2[Local IntensMean Pos], "&lt;"&amp;A231)</f>
        <v>0</v>
      </c>
      <c r="C230">
        <f>COUNTIFS(Table2[Local IntensMean Neg], "&gt;="&amp;A230, Table2[Local IntensMean Neg], "&lt;"&amp;A231)</f>
        <v>0</v>
      </c>
      <c r="D230">
        <f>COUNTIFS(Table2[Local IntensStDev Pos], "&gt;="&amp;A230, Table2[Local IntensStDev Pos], "&lt;"&amp;A231)</f>
        <v>0</v>
      </c>
      <c r="E230">
        <f>COUNTIFS(Table2[Local IntensStDev Neg], "&gt;="&amp;A230, Table2[Local IntensStDev Neg], "&lt;"&amp;A231)</f>
        <v>0</v>
      </c>
    </row>
    <row r="231" spans="1:5" x14ac:dyDescent="0.25">
      <c r="A231">
        <v>230</v>
      </c>
      <c r="B231">
        <f>COUNTIFS(Table2[Local IntensMean Pos], "&gt;="&amp;A231, Table2[Local IntensMean Pos], "&lt;"&amp;A232)</f>
        <v>0</v>
      </c>
      <c r="C231">
        <f>COUNTIFS(Table2[Local IntensMean Neg], "&gt;="&amp;A231, Table2[Local IntensMean Neg], "&lt;"&amp;A232)</f>
        <v>0</v>
      </c>
      <c r="D231">
        <f>COUNTIFS(Table2[Local IntensStDev Pos], "&gt;="&amp;A231, Table2[Local IntensStDev Pos], "&lt;"&amp;A232)</f>
        <v>0</v>
      </c>
      <c r="E231">
        <f>COUNTIFS(Table2[Local IntensStDev Neg], "&gt;="&amp;A231, Table2[Local IntensStDev Neg], "&lt;"&amp;A232)</f>
        <v>0</v>
      </c>
    </row>
    <row r="232" spans="1:5" x14ac:dyDescent="0.25">
      <c r="A232">
        <v>231</v>
      </c>
      <c r="B232">
        <f>COUNTIFS(Table2[Local IntensMean Pos], "&gt;="&amp;A232, Table2[Local IntensMean Pos], "&lt;"&amp;A233)</f>
        <v>0</v>
      </c>
      <c r="C232">
        <f>COUNTIFS(Table2[Local IntensMean Neg], "&gt;="&amp;A232, Table2[Local IntensMean Neg], "&lt;"&amp;A233)</f>
        <v>1</v>
      </c>
      <c r="D232">
        <f>COUNTIFS(Table2[Local IntensStDev Pos], "&gt;="&amp;A232, Table2[Local IntensStDev Pos], "&lt;"&amp;A233)</f>
        <v>0</v>
      </c>
      <c r="E232">
        <f>COUNTIFS(Table2[Local IntensStDev Neg], "&gt;="&amp;A232, Table2[Local IntensStDev Neg], "&lt;"&amp;A233)</f>
        <v>0</v>
      </c>
    </row>
    <row r="233" spans="1:5" x14ac:dyDescent="0.25">
      <c r="A233">
        <v>232</v>
      </c>
      <c r="B233">
        <f>COUNTIFS(Table2[Local IntensMean Pos], "&gt;="&amp;A233, Table2[Local IntensMean Pos], "&lt;"&amp;A234)</f>
        <v>0</v>
      </c>
      <c r="C233">
        <f>COUNTIFS(Table2[Local IntensMean Neg], "&gt;="&amp;A233, Table2[Local IntensMean Neg], "&lt;"&amp;A234)</f>
        <v>0</v>
      </c>
      <c r="D233">
        <f>COUNTIFS(Table2[Local IntensStDev Pos], "&gt;="&amp;A233, Table2[Local IntensStDev Pos], "&lt;"&amp;A234)</f>
        <v>0</v>
      </c>
      <c r="E233">
        <f>COUNTIFS(Table2[Local IntensStDev Neg], "&gt;="&amp;A233, Table2[Local IntensStDev Neg], "&lt;"&amp;A234)</f>
        <v>0</v>
      </c>
    </row>
    <row r="234" spans="1:5" x14ac:dyDescent="0.25">
      <c r="A234">
        <v>233</v>
      </c>
      <c r="B234">
        <f>COUNTIFS(Table2[Local IntensMean Pos], "&gt;="&amp;A234, Table2[Local IntensMean Pos], "&lt;"&amp;A235)</f>
        <v>0</v>
      </c>
      <c r="C234">
        <f>COUNTIFS(Table2[Local IntensMean Neg], "&gt;="&amp;A234, Table2[Local IntensMean Neg], "&lt;"&amp;A235)</f>
        <v>0</v>
      </c>
      <c r="D234">
        <f>COUNTIFS(Table2[Local IntensStDev Pos], "&gt;="&amp;A234, Table2[Local IntensStDev Pos], "&lt;"&amp;A235)</f>
        <v>0</v>
      </c>
      <c r="E234">
        <f>COUNTIFS(Table2[Local IntensStDev Neg], "&gt;="&amp;A234, Table2[Local IntensStDev Neg], "&lt;"&amp;A235)</f>
        <v>0</v>
      </c>
    </row>
    <row r="235" spans="1:5" x14ac:dyDescent="0.25">
      <c r="A235">
        <v>234</v>
      </c>
      <c r="B235">
        <f>COUNTIFS(Table2[Local IntensMean Pos], "&gt;="&amp;A235, Table2[Local IntensMean Pos], "&lt;"&amp;A236)</f>
        <v>0</v>
      </c>
      <c r="C235">
        <f>COUNTIFS(Table2[Local IntensMean Neg], "&gt;="&amp;A235, Table2[Local IntensMean Neg], "&lt;"&amp;A236)</f>
        <v>0</v>
      </c>
      <c r="D235">
        <f>COUNTIFS(Table2[Local IntensStDev Pos], "&gt;="&amp;A235, Table2[Local IntensStDev Pos], "&lt;"&amp;A236)</f>
        <v>0</v>
      </c>
      <c r="E235">
        <f>COUNTIFS(Table2[Local IntensStDev Neg], "&gt;="&amp;A235, Table2[Local IntensStDev Neg], "&lt;"&amp;A236)</f>
        <v>0</v>
      </c>
    </row>
    <row r="236" spans="1:5" x14ac:dyDescent="0.25">
      <c r="A236">
        <v>235</v>
      </c>
      <c r="B236">
        <f>COUNTIFS(Table2[Local IntensMean Pos], "&gt;="&amp;A236, Table2[Local IntensMean Pos], "&lt;"&amp;A237)</f>
        <v>0</v>
      </c>
      <c r="C236">
        <f>COUNTIFS(Table2[Local IntensMean Neg], "&gt;="&amp;A236, Table2[Local IntensMean Neg], "&lt;"&amp;A237)</f>
        <v>0</v>
      </c>
      <c r="D236">
        <f>COUNTIFS(Table2[Local IntensStDev Pos], "&gt;="&amp;A236, Table2[Local IntensStDev Pos], "&lt;"&amp;A237)</f>
        <v>0</v>
      </c>
      <c r="E236">
        <f>COUNTIFS(Table2[Local IntensStDev Neg], "&gt;="&amp;A236, Table2[Local IntensStDev Neg], "&lt;"&amp;A237)</f>
        <v>0</v>
      </c>
    </row>
    <row r="237" spans="1:5" x14ac:dyDescent="0.25">
      <c r="A237">
        <v>236</v>
      </c>
      <c r="B237">
        <f>COUNTIFS(Table2[Local IntensMean Pos], "&gt;="&amp;A237, Table2[Local IntensMean Pos], "&lt;"&amp;A238)</f>
        <v>0</v>
      </c>
      <c r="C237">
        <f>COUNTIFS(Table2[Local IntensMean Neg], "&gt;="&amp;A237, Table2[Local IntensMean Neg], "&lt;"&amp;A238)</f>
        <v>0</v>
      </c>
      <c r="D237">
        <f>COUNTIFS(Table2[Local IntensStDev Pos], "&gt;="&amp;A237, Table2[Local IntensStDev Pos], "&lt;"&amp;A238)</f>
        <v>0</v>
      </c>
      <c r="E237">
        <f>COUNTIFS(Table2[Local IntensStDev Neg], "&gt;="&amp;A237, Table2[Local IntensStDev Neg], "&lt;"&amp;A238)</f>
        <v>0</v>
      </c>
    </row>
    <row r="238" spans="1:5" x14ac:dyDescent="0.25">
      <c r="A238">
        <v>237</v>
      </c>
      <c r="B238">
        <f>COUNTIFS(Table2[Local IntensMean Pos], "&gt;="&amp;A238, Table2[Local IntensMean Pos], "&lt;"&amp;A239)</f>
        <v>0</v>
      </c>
      <c r="C238">
        <f>COUNTIFS(Table2[Local IntensMean Neg], "&gt;="&amp;A238, Table2[Local IntensMean Neg], "&lt;"&amp;A239)</f>
        <v>0</v>
      </c>
      <c r="D238">
        <f>COUNTIFS(Table2[Local IntensStDev Pos], "&gt;="&amp;A238, Table2[Local IntensStDev Pos], "&lt;"&amp;A239)</f>
        <v>0</v>
      </c>
      <c r="E238">
        <f>COUNTIFS(Table2[Local IntensStDev Neg], "&gt;="&amp;A238, Table2[Local IntensStDev Neg], "&lt;"&amp;A239)</f>
        <v>0</v>
      </c>
    </row>
    <row r="239" spans="1:5" x14ac:dyDescent="0.25">
      <c r="A239">
        <v>238</v>
      </c>
      <c r="B239">
        <f>COUNTIFS(Table2[Local IntensMean Pos], "&gt;="&amp;A239, Table2[Local IntensMean Pos], "&lt;"&amp;A240)</f>
        <v>0</v>
      </c>
      <c r="C239">
        <f>COUNTIFS(Table2[Local IntensMean Neg], "&gt;="&amp;A239, Table2[Local IntensMean Neg], "&lt;"&amp;A240)</f>
        <v>0</v>
      </c>
      <c r="D239">
        <f>COUNTIFS(Table2[Local IntensStDev Pos], "&gt;="&amp;A239, Table2[Local IntensStDev Pos], "&lt;"&amp;A240)</f>
        <v>0</v>
      </c>
      <c r="E239">
        <f>COUNTIFS(Table2[Local IntensStDev Neg], "&gt;="&amp;A239, Table2[Local IntensStDev Neg], "&lt;"&amp;A240)</f>
        <v>0</v>
      </c>
    </row>
    <row r="240" spans="1:5" x14ac:dyDescent="0.25">
      <c r="A240">
        <v>239</v>
      </c>
      <c r="B240">
        <f>COUNTIFS(Table2[Local IntensMean Pos], "&gt;="&amp;A240, Table2[Local IntensMean Pos], "&lt;"&amp;A241)</f>
        <v>0</v>
      </c>
      <c r="C240">
        <f>COUNTIFS(Table2[Local IntensMean Neg], "&gt;="&amp;A240, Table2[Local IntensMean Neg], "&lt;"&amp;A241)</f>
        <v>0</v>
      </c>
      <c r="D240">
        <f>COUNTIFS(Table2[Local IntensStDev Pos], "&gt;="&amp;A240, Table2[Local IntensStDev Pos], "&lt;"&amp;A241)</f>
        <v>0</v>
      </c>
      <c r="E240">
        <f>COUNTIFS(Table2[Local IntensStDev Neg], "&gt;="&amp;A240, Table2[Local IntensStDev Neg], "&lt;"&amp;A241)</f>
        <v>0</v>
      </c>
    </row>
    <row r="241" spans="1:5" x14ac:dyDescent="0.25">
      <c r="A241">
        <v>240</v>
      </c>
      <c r="B241">
        <f>COUNTIFS(Table2[Local IntensMean Pos], "&gt;="&amp;A241, Table2[Local IntensMean Pos], "&lt;"&amp;A242)</f>
        <v>0</v>
      </c>
      <c r="C241">
        <f>COUNTIFS(Table2[Local IntensMean Neg], "&gt;="&amp;A241, Table2[Local IntensMean Neg], "&lt;"&amp;A242)</f>
        <v>1</v>
      </c>
      <c r="D241">
        <f>COUNTIFS(Table2[Local IntensStDev Pos], "&gt;="&amp;A241, Table2[Local IntensStDev Pos], "&lt;"&amp;A242)</f>
        <v>0</v>
      </c>
      <c r="E241">
        <f>COUNTIFS(Table2[Local IntensStDev Neg], "&gt;="&amp;A241, Table2[Local IntensStDev Neg], "&lt;"&amp;A242)</f>
        <v>0</v>
      </c>
    </row>
    <row r="242" spans="1:5" x14ac:dyDescent="0.25">
      <c r="A242">
        <v>241</v>
      </c>
      <c r="B242">
        <f>COUNTIFS(Table2[Local IntensMean Pos], "&gt;="&amp;A242, Table2[Local IntensMean Pos], "&lt;"&amp;A243)</f>
        <v>0</v>
      </c>
      <c r="C242">
        <f>COUNTIFS(Table2[Local IntensMean Neg], "&gt;="&amp;A242, Table2[Local IntensMean Neg], "&lt;"&amp;A243)</f>
        <v>0</v>
      </c>
      <c r="D242">
        <f>COUNTIFS(Table2[Local IntensStDev Pos], "&gt;="&amp;A242, Table2[Local IntensStDev Pos], "&lt;"&amp;A243)</f>
        <v>0</v>
      </c>
      <c r="E242">
        <f>COUNTIFS(Table2[Local IntensStDev Neg], "&gt;="&amp;A242, Table2[Local IntensStDev Neg], "&lt;"&amp;A243)</f>
        <v>0</v>
      </c>
    </row>
    <row r="243" spans="1:5" x14ac:dyDescent="0.25">
      <c r="A243">
        <v>242</v>
      </c>
      <c r="B243">
        <f>COUNTIFS(Table2[Local IntensMean Pos], "&gt;="&amp;A243, Table2[Local IntensMean Pos], "&lt;"&amp;A244)</f>
        <v>0</v>
      </c>
      <c r="C243">
        <f>COUNTIFS(Table2[Local IntensMean Neg], "&gt;="&amp;A243, Table2[Local IntensMean Neg], "&lt;"&amp;A244)</f>
        <v>0</v>
      </c>
      <c r="D243">
        <f>COUNTIFS(Table2[Local IntensStDev Pos], "&gt;="&amp;A243, Table2[Local IntensStDev Pos], "&lt;"&amp;A244)</f>
        <v>0</v>
      </c>
      <c r="E243">
        <f>COUNTIFS(Table2[Local IntensStDev Neg], "&gt;="&amp;A243, Table2[Local IntensStDev Neg], "&lt;"&amp;A244)</f>
        <v>0</v>
      </c>
    </row>
    <row r="244" spans="1:5" x14ac:dyDescent="0.25">
      <c r="A244">
        <v>243</v>
      </c>
      <c r="B244">
        <f>COUNTIFS(Table2[Local IntensMean Pos], "&gt;="&amp;A244, Table2[Local IntensMean Pos], "&lt;"&amp;A245)</f>
        <v>0</v>
      </c>
      <c r="C244">
        <f>COUNTIFS(Table2[Local IntensMean Neg], "&gt;="&amp;A244, Table2[Local IntensMean Neg], "&lt;"&amp;A245)</f>
        <v>0</v>
      </c>
      <c r="D244">
        <f>COUNTIFS(Table2[Local IntensStDev Pos], "&gt;="&amp;A244, Table2[Local IntensStDev Pos], "&lt;"&amp;A245)</f>
        <v>0</v>
      </c>
      <c r="E244">
        <f>COUNTIFS(Table2[Local IntensStDev Neg], "&gt;="&amp;A244, Table2[Local IntensStDev Neg], "&lt;"&amp;A245)</f>
        <v>0</v>
      </c>
    </row>
    <row r="245" spans="1:5" x14ac:dyDescent="0.25">
      <c r="A245">
        <v>244</v>
      </c>
      <c r="B245">
        <f>COUNTIFS(Table2[Local IntensMean Pos], "&gt;="&amp;A245, Table2[Local IntensMean Pos], "&lt;"&amp;A246)</f>
        <v>0</v>
      </c>
      <c r="C245">
        <f>COUNTIFS(Table2[Local IntensMean Neg], "&gt;="&amp;A245, Table2[Local IntensMean Neg], "&lt;"&amp;A246)</f>
        <v>0</v>
      </c>
      <c r="D245">
        <f>COUNTIFS(Table2[Local IntensStDev Pos], "&gt;="&amp;A245, Table2[Local IntensStDev Pos], "&lt;"&amp;A246)</f>
        <v>0</v>
      </c>
      <c r="E245">
        <f>COUNTIFS(Table2[Local IntensStDev Neg], "&gt;="&amp;A245, Table2[Local IntensStDev Neg], "&lt;"&amp;A246)</f>
        <v>0</v>
      </c>
    </row>
    <row r="246" spans="1:5" x14ac:dyDescent="0.25">
      <c r="A246">
        <v>245</v>
      </c>
      <c r="B246">
        <f>COUNTIFS(Table2[Local IntensMean Pos], "&gt;="&amp;A246, Table2[Local IntensMean Pos], "&lt;"&amp;A247)</f>
        <v>0</v>
      </c>
      <c r="C246">
        <f>COUNTIFS(Table2[Local IntensMean Neg], "&gt;="&amp;A246, Table2[Local IntensMean Neg], "&lt;"&amp;A247)</f>
        <v>0</v>
      </c>
      <c r="D246">
        <f>COUNTIFS(Table2[Local IntensStDev Pos], "&gt;="&amp;A246, Table2[Local IntensStDev Pos], "&lt;"&amp;A247)</f>
        <v>0</v>
      </c>
      <c r="E246">
        <f>COUNTIFS(Table2[Local IntensStDev Neg], "&gt;="&amp;A246, Table2[Local IntensStDev Neg], "&lt;"&amp;A247)</f>
        <v>0</v>
      </c>
    </row>
    <row r="247" spans="1:5" x14ac:dyDescent="0.25">
      <c r="A247">
        <v>246</v>
      </c>
      <c r="B247">
        <f>COUNTIFS(Table2[Local IntensMean Pos], "&gt;="&amp;A247, Table2[Local IntensMean Pos], "&lt;"&amp;A248)</f>
        <v>0</v>
      </c>
      <c r="C247">
        <f>COUNTIFS(Table2[Local IntensMean Neg], "&gt;="&amp;A247, Table2[Local IntensMean Neg], "&lt;"&amp;A248)</f>
        <v>0</v>
      </c>
      <c r="D247">
        <f>COUNTIFS(Table2[Local IntensStDev Pos], "&gt;="&amp;A247, Table2[Local IntensStDev Pos], "&lt;"&amp;A248)</f>
        <v>0</v>
      </c>
      <c r="E247">
        <f>COUNTIFS(Table2[Local IntensStDev Neg], "&gt;="&amp;A247, Table2[Local IntensStDev Neg], "&lt;"&amp;A248)</f>
        <v>0</v>
      </c>
    </row>
    <row r="248" spans="1:5" x14ac:dyDescent="0.25">
      <c r="A248">
        <v>247</v>
      </c>
      <c r="B248">
        <f>COUNTIFS(Table2[Local IntensMean Pos], "&gt;="&amp;A248, Table2[Local IntensMean Pos], "&lt;"&amp;A249)</f>
        <v>0</v>
      </c>
      <c r="C248">
        <f>COUNTIFS(Table2[Local IntensMean Neg], "&gt;="&amp;A248, Table2[Local IntensMean Neg], "&lt;"&amp;A249)</f>
        <v>0</v>
      </c>
      <c r="D248">
        <f>COUNTIFS(Table2[Local IntensStDev Pos], "&gt;="&amp;A248, Table2[Local IntensStDev Pos], "&lt;"&amp;A249)</f>
        <v>0</v>
      </c>
      <c r="E248">
        <f>COUNTIFS(Table2[Local IntensStDev Neg], "&gt;="&amp;A248, Table2[Local IntensStDev Neg], "&lt;"&amp;A249)</f>
        <v>0</v>
      </c>
    </row>
    <row r="249" spans="1:5" x14ac:dyDescent="0.25">
      <c r="A249">
        <v>248</v>
      </c>
      <c r="B249">
        <f>COUNTIFS(Table2[Local IntensMean Pos], "&gt;="&amp;A249, Table2[Local IntensMean Pos], "&lt;"&amp;A250)</f>
        <v>0</v>
      </c>
      <c r="C249">
        <f>COUNTIFS(Table2[Local IntensMean Neg], "&gt;="&amp;A249, Table2[Local IntensMean Neg], "&lt;"&amp;A250)</f>
        <v>0</v>
      </c>
      <c r="D249">
        <f>COUNTIFS(Table2[Local IntensStDev Pos], "&gt;="&amp;A249, Table2[Local IntensStDev Pos], "&lt;"&amp;A250)</f>
        <v>0</v>
      </c>
      <c r="E249">
        <f>COUNTIFS(Table2[Local IntensStDev Neg], "&gt;="&amp;A249, Table2[Local IntensStDev Neg], "&lt;"&amp;A250)</f>
        <v>0</v>
      </c>
    </row>
    <row r="250" spans="1:5" x14ac:dyDescent="0.25">
      <c r="A250">
        <v>249</v>
      </c>
      <c r="B250">
        <f>COUNTIFS(Table2[Local IntensMean Pos], "&gt;="&amp;A250, Table2[Local IntensMean Pos], "&lt;"&amp;A251)</f>
        <v>0</v>
      </c>
      <c r="C250">
        <f>COUNTIFS(Table2[Local IntensMean Neg], "&gt;="&amp;A250, Table2[Local IntensMean Neg], "&lt;"&amp;A251)</f>
        <v>0</v>
      </c>
      <c r="D250">
        <f>COUNTIFS(Table2[Local IntensStDev Pos], "&gt;="&amp;A250, Table2[Local IntensStDev Pos], "&lt;"&amp;A251)</f>
        <v>0</v>
      </c>
      <c r="E250">
        <f>COUNTIFS(Table2[Local IntensStDev Neg], "&gt;="&amp;A250, Table2[Local IntensStDev Neg], "&lt;"&amp;A251)</f>
        <v>0</v>
      </c>
    </row>
    <row r="251" spans="1:5" x14ac:dyDescent="0.25">
      <c r="A251">
        <v>250</v>
      </c>
      <c r="B251">
        <f>COUNTIFS(Table2[Local IntensMean Pos], "&gt;="&amp;A251, Table2[Local IntensMean Pos], "&lt;"&amp;A252)</f>
        <v>0</v>
      </c>
      <c r="C251">
        <f>COUNTIFS(Table2[Local IntensMean Neg], "&gt;="&amp;A251, Table2[Local IntensMean Neg], "&lt;"&amp;A252)</f>
        <v>0</v>
      </c>
      <c r="D251">
        <f>COUNTIFS(Table2[Local IntensStDev Pos], "&gt;="&amp;A251, Table2[Local IntensStDev Pos], "&lt;"&amp;A252)</f>
        <v>0</v>
      </c>
      <c r="E251">
        <f>COUNTIFS(Table2[Local IntensStDev Neg], "&gt;="&amp;A251, Table2[Local IntensStDev Neg], "&lt;"&amp;A252)</f>
        <v>0</v>
      </c>
    </row>
    <row r="252" spans="1:5" x14ac:dyDescent="0.25">
      <c r="A252">
        <v>251</v>
      </c>
      <c r="B252">
        <f>COUNTIFS(Table2[Local IntensMean Pos], "&gt;="&amp;A252, Table2[Local IntensMean Pos], "&lt;"&amp;A253)</f>
        <v>0</v>
      </c>
      <c r="C252">
        <f>COUNTIFS(Table2[Local IntensMean Neg], "&gt;="&amp;A252, Table2[Local IntensMean Neg], "&lt;"&amp;A253)</f>
        <v>0</v>
      </c>
      <c r="D252">
        <f>COUNTIFS(Table2[Local IntensStDev Pos], "&gt;="&amp;A252, Table2[Local IntensStDev Pos], "&lt;"&amp;A253)</f>
        <v>0</v>
      </c>
      <c r="E252">
        <f>COUNTIFS(Table2[Local IntensStDev Neg], "&gt;="&amp;A252, Table2[Local IntensStDev Neg], "&lt;"&amp;A253)</f>
        <v>0</v>
      </c>
    </row>
    <row r="253" spans="1:5" x14ac:dyDescent="0.25">
      <c r="A253">
        <v>252</v>
      </c>
      <c r="B253">
        <f>COUNTIFS(Table2[Local IntensMean Pos], "&gt;="&amp;A253, Table2[Local IntensMean Pos], "&lt;"&amp;A254)</f>
        <v>0</v>
      </c>
      <c r="C253">
        <f>COUNTIFS(Table2[Local IntensMean Neg], "&gt;="&amp;A253, Table2[Local IntensMean Neg], "&lt;"&amp;A254)</f>
        <v>0</v>
      </c>
      <c r="D253">
        <f>COUNTIFS(Table2[Local IntensStDev Pos], "&gt;="&amp;A253, Table2[Local IntensStDev Pos], "&lt;"&amp;A254)</f>
        <v>0</v>
      </c>
      <c r="E253">
        <f>COUNTIFS(Table2[Local IntensStDev Neg], "&gt;="&amp;A253, Table2[Local IntensStDev Neg], "&lt;"&amp;A254)</f>
        <v>0</v>
      </c>
    </row>
    <row r="254" spans="1:5" x14ac:dyDescent="0.25">
      <c r="A254">
        <v>253</v>
      </c>
      <c r="B254">
        <f>COUNTIFS(Table2[Local IntensMean Pos], "&gt;="&amp;A254, Table2[Local IntensMean Pos], "&lt;"&amp;A255)</f>
        <v>0</v>
      </c>
      <c r="C254">
        <f>COUNTIFS(Table2[Local IntensMean Neg], "&gt;="&amp;A254, Table2[Local IntensMean Neg], "&lt;"&amp;A255)</f>
        <v>0</v>
      </c>
      <c r="D254">
        <f>COUNTIFS(Table2[Local IntensStDev Pos], "&gt;="&amp;A254, Table2[Local IntensStDev Pos], "&lt;"&amp;A255)</f>
        <v>0</v>
      </c>
      <c r="E254">
        <f>COUNTIFS(Table2[Local IntensStDev Neg], "&gt;="&amp;A254, Table2[Local IntensStDev Neg], "&lt;"&amp;A255)</f>
        <v>0</v>
      </c>
    </row>
    <row r="255" spans="1:5" x14ac:dyDescent="0.25">
      <c r="A255">
        <v>254</v>
      </c>
      <c r="B255">
        <f>COUNTIFS(Table2[Local IntensMean Pos], "&gt;="&amp;A255, Table2[Local IntensMean Pos], "&lt;"&amp;A256)</f>
        <v>0</v>
      </c>
      <c r="C255">
        <f>COUNTIFS(Table2[Local IntensMean Neg], "&gt;="&amp;A255, Table2[Local IntensMean Neg], "&lt;"&amp;A256)</f>
        <v>0</v>
      </c>
      <c r="D255">
        <f>COUNTIFS(Table2[Local IntensStDev Pos], "&gt;="&amp;A255, Table2[Local IntensStDev Pos], "&lt;"&amp;A256)</f>
        <v>0</v>
      </c>
      <c r="E255">
        <f>COUNTIFS(Table2[Local IntensStDev Neg], "&gt;="&amp;A255, Table2[Local IntensStDev Neg], "&lt;"&amp;A256)</f>
        <v>0</v>
      </c>
    </row>
    <row r="256" spans="1:5" x14ac:dyDescent="0.25">
      <c r="A256">
        <v>255</v>
      </c>
      <c r="B256">
        <f>COUNTIFS(Table2[Local IntensMean Pos], "&gt;="&amp;A256, Table2[Local IntensMean Pos], "&lt;"&amp;A257)</f>
        <v>0</v>
      </c>
      <c r="C256">
        <f>COUNTIFS(Table2[Local IntensMean Neg], "&gt;="&amp;A256, Table2[Local IntensMean Neg], "&lt;"&amp;A257)</f>
        <v>0</v>
      </c>
      <c r="D256">
        <f>COUNTIFS(Table2[Local IntensStDev Pos], "&gt;="&amp;A256, Table2[Local IntensStDev Pos], "&lt;"&amp;A257)</f>
        <v>0</v>
      </c>
      <c r="E256">
        <f>COUNTIFS(Table2[Local IntensStDev Neg], "&gt;="&amp;A256, Table2[Local IntensStDev Neg], "&lt;"&amp;A257)</f>
        <v>0</v>
      </c>
    </row>
    <row r="257" spans="1:5" x14ac:dyDescent="0.25">
      <c r="A257">
        <v>256</v>
      </c>
      <c r="B257">
        <f>COUNTIFS(Table2[Local IntensMean Pos], "&gt;="&amp;A257, Table2[Local IntensMean Pos], "&lt;"&amp;A258)</f>
        <v>0</v>
      </c>
      <c r="C257">
        <f>COUNTIFS(Table2[Local IntensMean Neg], "&gt;="&amp;A257, Table2[Local IntensMean Neg], "&lt;"&amp;A258)</f>
        <v>0</v>
      </c>
      <c r="D257">
        <f>COUNTIFS(Table2[Local IntensStDev Pos], "&gt;="&amp;A257, Table2[Local IntensStDev Pos], "&lt;"&amp;A258)</f>
        <v>0</v>
      </c>
      <c r="E257">
        <f>COUNTIFS(Table2[Local IntensStDev Neg], "&gt;="&amp;A257, Table2[Local IntensStDev Neg], "&lt;"&amp;A258)</f>
        <v>0</v>
      </c>
    </row>
  </sheetData>
  <mergeCells count="17"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  <mergeCell ref="J9:K9"/>
    <mergeCell ref="L9:M9"/>
    <mergeCell ref="I3:I4"/>
    <mergeCell ref="J3:K3"/>
    <mergeCell ref="L3:M3"/>
    <mergeCell ref="J8:K8"/>
    <mergeCell ref="L8:M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8765-AEED-45F0-A47B-A7EEFFAFA446}">
  <dimension ref="A1:V205"/>
  <sheetViews>
    <sheetView workbookViewId="0">
      <selection activeCell="J5" sqref="J5"/>
    </sheetView>
  </sheetViews>
  <sheetFormatPr defaultRowHeight="15" x14ac:dyDescent="0.25"/>
  <cols>
    <col min="2" max="2" width="17.5703125" customWidth="1"/>
    <col min="3" max="3" width="18.140625" customWidth="1"/>
  </cols>
  <sheetData>
    <row r="1" spans="1:13" ht="36.75" customHeight="1" x14ac:dyDescent="0.25">
      <c r="B1" s="1" t="s">
        <v>46</v>
      </c>
      <c r="C1" s="1" t="s">
        <v>47</v>
      </c>
    </row>
    <row r="2" spans="1:13" ht="15.75" thickBot="1" x14ac:dyDescent="0.3">
      <c r="A2">
        <v>0</v>
      </c>
      <c r="B2">
        <f>COUNTIFS(Table2[Local GradMean Pos], "&gt;="&amp;A2, Table2[Local GradMean Pos], "&lt;"&amp;A3)</f>
        <v>0</v>
      </c>
      <c r="C2">
        <f>COUNTIFS(Table2[Local GradMean Neg], "&gt;="&amp;A2, Table2[Local GradMean Neg], "&lt;"&amp;A3)</f>
        <v>0</v>
      </c>
    </row>
    <row r="3" spans="1:13" x14ac:dyDescent="0.25">
      <c r="A3">
        <v>0.2</v>
      </c>
      <c r="B3">
        <f>COUNTIFS(Table2[Local GradMean Pos], "&gt;="&amp;A3, Table2[Local GradMean Pos], "&lt;"&amp;A4)</f>
        <v>0</v>
      </c>
      <c r="C3">
        <f>COUNTIFS(Table2[Local GradMean Neg], "&gt;="&amp;A3, Table2[Local GradMean Neg], "&lt;"&amp;A4)</f>
        <v>0</v>
      </c>
      <c r="I3" s="40"/>
      <c r="J3" s="41" t="s">
        <v>40</v>
      </c>
      <c r="K3" s="42"/>
      <c r="L3" s="43"/>
      <c r="M3" s="44"/>
    </row>
    <row r="4" spans="1:13" ht="15.75" thickBot="1" x14ac:dyDescent="0.3">
      <c r="A4">
        <v>0.4</v>
      </c>
      <c r="B4">
        <f>COUNTIFS(Table2[Local GradMean Pos], "&gt;="&amp;A4, Table2[Local GradMean Pos], "&lt;"&amp;A5)</f>
        <v>0</v>
      </c>
      <c r="C4">
        <f>COUNTIFS(Table2[Local GradMean Neg], "&gt;="&amp;A4, Table2[Local GradMean Neg], "&lt;"&amp;A5)</f>
        <v>0</v>
      </c>
      <c r="I4" s="40"/>
      <c r="J4" s="19" t="s">
        <v>4</v>
      </c>
      <c r="K4" s="20" t="s">
        <v>5</v>
      </c>
      <c r="L4" s="5"/>
      <c r="M4" s="6"/>
    </row>
    <row r="5" spans="1:13" x14ac:dyDescent="0.25">
      <c r="A5">
        <v>0.6</v>
      </c>
      <c r="B5">
        <f>COUNTIFS(Table2[Local GradMean Pos], "&gt;="&amp;A5, Table2[Local GradMean Pos], "&lt;"&amp;A6)</f>
        <v>0</v>
      </c>
      <c r="C5">
        <f>COUNTIFS(Table2[Local GradMean Neg], "&gt;="&amp;A5, Table2[Local GradMean Neg], "&lt;"&amp;A6)</f>
        <v>0</v>
      </c>
      <c r="I5" s="25" t="s">
        <v>2</v>
      </c>
      <c r="J5" s="21">
        <f>AVERAGE(Table2[Local GradMean Pos])</f>
        <v>11.95302476377484</v>
      </c>
      <c r="K5" s="21">
        <f>AVERAGE(Table2[Local GradMean Neg])</f>
        <v>4.0688078487036758</v>
      </c>
      <c r="L5" s="22"/>
      <c r="M5" s="23"/>
    </row>
    <row r="6" spans="1:13" x14ac:dyDescent="0.25">
      <c r="A6">
        <v>0.8</v>
      </c>
      <c r="B6">
        <f>COUNTIFS(Table2[Local GradMean Pos], "&gt;="&amp;A6, Table2[Local GradMean Pos], "&lt;"&amp;A7)</f>
        <v>0</v>
      </c>
      <c r="C6">
        <f>COUNTIFS(Table2[Local GradMean Neg], "&gt;="&amp;A6, Table2[Local GradMean Neg], "&lt;"&amp;A7)</f>
        <v>0</v>
      </c>
      <c r="I6" s="26" t="s">
        <v>3</v>
      </c>
      <c r="J6" s="18">
        <f>_xlfn.STDEV.P(Table2[Local GradMean Pos])</f>
        <v>4.0426489780277794</v>
      </c>
      <c r="K6" s="18">
        <f>_xlfn.STDEV.P(Table2[Local GradMean Neg])</f>
        <v>1.646696075117642</v>
      </c>
      <c r="L6" s="28"/>
      <c r="M6" s="24"/>
    </row>
    <row r="7" spans="1:13" ht="15.75" thickBot="1" x14ac:dyDescent="0.3">
      <c r="A7">
        <v>1</v>
      </c>
      <c r="B7">
        <f>COUNTIFS(Table2[Local GradMean Pos], "&gt;="&amp;A7, Table2[Local GradMean Pos], "&lt;"&amp;A8)</f>
        <v>0</v>
      </c>
      <c r="C7">
        <f>COUNTIFS(Table2[Local GradMean Neg], "&gt;="&amp;A7, Table2[Local GradMean Neg], "&lt;"&amp;A8)</f>
        <v>0</v>
      </c>
      <c r="I7" s="27" t="s">
        <v>26</v>
      </c>
      <c r="J7" s="9">
        <f>MEDIAN(Table2[Local GradMean Pos])</f>
        <v>11.4335586792208</v>
      </c>
      <c r="K7" s="9">
        <f>MEDIAN(Table2[Local GradMean Neg])</f>
        <v>3.5749889086069198</v>
      </c>
      <c r="L7" s="10"/>
      <c r="M7" s="11"/>
    </row>
    <row r="8" spans="1:13" x14ac:dyDescent="0.25">
      <c r="A8">
        <v>1.2</v>
      </c>
      <c r="B8">
        <f>COUNTIFS(Table2[Local GradMean Pos], "&gt;="&amp;A8, Table2[Local GradMean Pos], "&lt;"&amp;A9)</f>
        <v>0</v>
      </c>
      <c r="C8">
        <f>COUNTIFS(Table2[Local GradMean Neg], "&gt;="&amp;A8, Table2[Local GradMean Neg], "&lt;"&amp;A9)</f>
        <v>0</v>
      </c>
      <c r="J8" s="45" t="s">
        <v>16</v>
      </c>
      <c r="K8" s="45"/>
      <c r="L8" s="45" t="s">
        <v>17</v>
      </c>
      <c r="M8" s="45"/>
    </row>
    <row r="9" spans="1:13" x14ac:dyDescent="0.25">
      <c r="A9">
        <v>1.4</v>
      </c>
      <c r="B9">
        <f>COUNTIFS(Table2[Local GradMean Pos], "&gt;="&amp;A9, Table2[Local GradMean Pos], "&lt;"&amp;A10)</f>
        <v>0</v>
      </c>
      <c r="C9">
        <f>COUNTIFS(Table2[Local GradMean Neg], "&gt;="&amp;A9, Table2[Local GradMean Neg], "&lt;"&amp;A10)</f>
        <v>0</v>
      </c>
      <c r="I9" s="2" t="s">
        <v>6</v>
      </c>
      <c r="J9" s="39">
        <f>ABS(J5-K5)</f>
        <v>7.8842169150711641</v>
      </c>
      <c r="K9" s="39"/>
      <c r="L9" s="39">
        <f>ABS(L5-M5)</f>
        <v>0</v>
      </c>
      <c r="M9" s="39"/>
    </row>
    <row r="10" spans="1:13" x14ac:dyDescent="0.25">
      <c r="A10">
        <v>1.6</v>
      </c>
      <c r="B10">
        <f>COUNTIFS(Table2[Local GradMean Pos], "&gt;="&amp;A10, Table2[Local GradMean Pos], "&lt;"&amp;A11)</f>
        <v>0</v>
      </c>
      <c r="C10">
        <f>COUNTIFS(Table2[Local GradMean Neg], "&gt;="&amp;A10, Table2[Local GradMean Neg], "&lt;"&amp;A11)</f>
        <v>0</v>
      </c>
      <c r="I10" s="2" t="s">
        <v>7</v>
      </c>
      <c r="J10" s="39">
        <f>ABS(J6-K6)</f>
        <v>2.3959529029101372</v>
      </c>
      <c r="K10" s="39"/>
      <c r="L10" s="39">
        <f>ABS(L6-M6)</f>
        <v>0</v>
      </c>
      <c r="M10" s="39"/>
    </row>
    <row r="11" spans="1:13" x14ac:dyDescent="0.25">
      <c r="A11">
        <v>1.8</v>
      </c>
      <c r="B11">
        <f>COUNTIFS(Table2[Local GradMean Pos], "&gt;="&amp;A11, Table2[Local GradMean Pos], "&lt;"&amp;A12)</f>
        <v>0</v>
      </c>
      <c r="C11">
        <f>COUNTIFS(Table2[Local GradMean Neg], "&gt;="&amp;A11, Table2[Local GradMean Neg], "&lt;"&amp;A12)</f>
        <v>1</v>
      </c>
    </row>
    <row r="12" spans="1:13" x14ac:dyDescent="0.25">
      <c r="A12">
        <v>2</v>
      </c>
      <c r="B12">
        <f>COUNTIFS(Table2[Local GradMean Pos], "&gt;="&amp;A12, Table2[Local GradMean Pos], "&lt;"&amp;A13)</f>
        <v>0</v>
      </c>
      <c r="C12">
        <f>COUNTIFS(Table2[Local GradMean Neg], "&gt;="&amp;A12, Table2[Local GradMean Neg], "&lt;"&amp;A13)</f>
        <v>12</v>
      </c>
    </row>
    <row r="13" spans="1:13" ht="21" x14ac:dyDescent="0.35">
      <c r="A13">
        <v>2.2000000000000002</v>
      </c>
      <c r="B13">
        <f>COUNTIFS(Table2[Local GradMean Pos], "&gt;="&amp;A13, Table2[Local GradMean Pos], "&lt;"&amp;A14)</f>
        <v>0</v>
      </c>
      <c r="C13">
        <f>COUNTIFS(Table2[Local GradMean Neg], "&gt;="&amp;A13, Table2[Local GradMean Neg], "&lt;"&amp;A14)</f>
        <v>63</v>
      </c>
      <c r="G13" s="46" t="s">
        <v>42</v>
      </c>
      <c r="H13" s="46"/>
      <c r="I13" s="46"/>
      <c r="K13" s="46" t="s">
        <v>25</v>
      </c>
      <c r="L13" s="46"/>
      <c r="M13" s="46"/>
    </row>
    <row r="14" spans="1:13" ht="15.75" thickBot="1" x14ac:dyDescent="0.3">
      <c r="A14">
        <v>2.4</v>
      </c>
      <c r="B14">
        <f>COUNTIFS(Table2[Local GradMean Pos], "&gt;="&amp;A14, Table2[Local GradMean Pos], "&lt;"&amp;A15)</f>
        <v>0</v>
      </c>
      <c r="C14">
        <f>COUNTIFS(Table2[Local GradMean Neg], "&gt;="&amp;A14, Table2[Local GradMean Neg], "&lt;"&amp;A15)</f>
        <v>196</v>
      </c>
    </row>
    <row r="15" spans="1:13" ht="15.75" thickBot="1" x14ac:dyDescent="0.3">
      <c r="A15">
        <v>2.6</v>
      </c>
      <c r="B15">
        <f>COUNTIFS(Table2[Local GradMean Pos], "&gt;="&amp;A15, Table2[Local GradMean Pos], "&lt;"&amp;A16)</f>
        <v>0</v>
      </c>
      <c r="C15">
        <f>COUNTIFS(Table2[Local GradMean Neg], "&gt;="&amp;A15, Table2[Local GradMean Neg], "&lt;"&amp;A16)</f>
        <v>348</v>
      </c>
      <c r="G15" s="2"/>
      <c r="H15" s="4" t="s">
        <v>8</v>
      </c>
      <c r="I15" s="14" t="s">
        <v>11</v>
      </c>
      <c r="K15" s="2"/>
      <c r="L15" s="4" t="s">
        <v>8</v>
      </c>
      <c r="M15" s="14" t="s">
        <v>11</v>
      </c>
    </row>
    <row r="16" spans="1:13" x14ac:dyDescent="0.25">
      <c r="A16">
        <v>2.8</v>
      </c>
      <c r="B16">
        <f>COUNTIFS(Table2[Local GradMean Pos], "&gt;="&amp;A16, Table2[Local GradMean Pos], "&lt;"&amp;A17)</f>
        <v>0</v>
      </c>
      <c r="C16">
        <f>COUNTIFS(Table2[Local GradMean Neg], "&gt;="&amp;A16, Table2[Local GradMean Neg], "&lt;"&amp;A17)</f>
        <v>356</v>
      </c>
      <c r="G16" s="4" t="s">
        <v>10</v>
      </c>
      <c r="H16" s="15">
        <f>MIN(Table2[Local GradMean Pos])</f>
        <v>3.3637729047762002</v>
      </c>
      <c r="I16" s="16">
        <f>MIN(Table2[Local GradMean Neg])</f>
        <v>1.9731389102072101</v>
      </c>
      <c r="K16" s="4" t="s">
        <v>10</v>
      </c>
      <c r="L16" s="15">
        <f>MIN(Table2[Local IntensStDev Pos])</f>
        <v>6.3216115392056196</v>
      </c>
      <c r="M16" s="16">
        <f>MIN(Table2[Local IntensStDev Neg])</f>
        <v>1.6811432343144901</v>
      </c>
    </row>
    <row r="17" spans="1:13" ht="15.75" thickBot="1" x14ac:dyDescent="0.3">
      <c r="A17">
        <v>3</v>
      </c>
      <c r="B17">
        <f>COUNTIFS(Table2[Local GradMean Pos], "&gt;="&amp;A17, Table2[Local GradMean Pos], "&lt;"&amp;A18)</f>
        <v>0</v>
      </c>
      <c r="C17">
        <f>COUNTIFS(Table2[Local GradMean Neg], "&gt;="&amp;A17, Table2[Local GradMean Neg], "&lt;"&amp;A18)</f>
        <v>387</v>
      </c>
      <c r="G17" s="3" t="s">
        <v>9</v>
      </c>
      <c r="H17" s="7">
        <f>MAX(Table2[Local GradMean Pos])</f>
        <v>29.068241469816201</v>
      </c>
      <c r="I17" s="8">
        <f>MAX(Table2[Local GradMean Neg])</f>
        <v>16.7017804154302</v>
      </c>
      <c r="K17" s="3" t="s">
        <v>9</v>
      </c>
      <c r="L17" s="7">
        <f>MAX(Table2[Local IntensStDev Pos])</f>
        <v>38.757396067836602</v>
      </c>
      <c r="M17" s="8">
        <f>MAX(Table2[Local IntensStDev Neg])</f>
        <v>33.057189355701702</v>
      </c>
    </row>
    <row r="18" spans="1:13" x14ac:dyDescent="0.25">
      <c r="A18">
        <v>3.2</v>
      </c>
      <c r="B18">
        <f>COUNTIFS(Table2[Local GradMean Pos], "&gt;="&amp;A18, Table2[Local GradMean Pos], "&lt;"&amp;A19)</f>
        <v>1</v>
      </c>
      <c r="C18">
        <f>COUNTIFS(Table2[Local GradMean Neg], "&gt;="&amp;A18, Table2[Local GradMean Neg], "&lt;"&amp;A19)</f>
        <v>355</v>
      </c>
    </row>
    <row r="19" spans="1:13" x14ac:dyDescent="0.25">
      <c r="A19">
        <v>3.4</v>
      </c>
      <c r="B19">
        <f>COUNTIFS(Table2[Local GradMean Pos], "&gt;="&amp;A19, Table2[Local GradMean Pos], "&lt;"&amp;A20)</f>
        <v>1</v>
      </c>
      <c r="C19">
        <f>COUNTIFS(Table2[Local GradMean Neg], "&gt;="&amp;A19, Table2[Local GradMean Neg], "&lt;"&amp;A20)</f>
        <v>317</v>
      </c>
    </row>
    <row r="20" spans="1:13" x14ac:dyDescent="0.25">
      <c r="A20">
        <v>3.6</v>
      </c>
      <c r="B20">
        <f>COUNTIFS(Table2[Local GradMean Pos], "&gt;="&amp;A20, Table2[Local GradMean Pos], "&lt;"&amp;A21)</f>
        <v>2</v>
      </c>
      <c r="C20">
        <f>COUNTIFS(Table2[Local GradMean Neg], "&gt;="&amp;A20, Table2[Local GradMean Neg], "&lt;"&amp;A21)</f>
        <v>253</v>
      </c>
      <c r="G20" s="2"/>
      <c r="K20" s="2"/>
    </row>
    <row r="21" spans="1:13" x14ac:dyDescent="0.25">
      <c r="A21">
        <v>3.8</v>
      </c>
      <c r="B21">
        <f>COUNTIFS(Table2[Local GradMean Pos], "&gt;="&amp;A21, Table2[Local GradMean Pos], "&lt;"&amp;A22)</f>
        <v>1</v>
      </c>
      <c r="C21">
        <f>COUNTIFS(Table2[Local GradMean Neg], "&gt;="&amp;A21, Table2[Local GradMean Neg], "&lt;"&amp;A22)</f>
        <v>244</v>
      </c>
      <c r="G21" s="13" t="s">
        <v>12</v>
      </c>
      <c r="K21" s="13" t="s">
        <v>12</v>
      </c>
    </row>
    <row r="22" spans="1:13" x14ac:dyDescent="0.25">
      <c r="A22">
        <v>4</v>
      </c>
      <c r="B22">
        <f>COUNTIFS(Table2[Local GradMean Pos], "&gt;="&amp;A22, Table2[Local GradMean Pos], "&lt;"&amp;A23)</f>
        <v>3</v>
      </c>
      <c r="C22">
        <f>COUNTIFS(Table2[Local GradMean Neg], "&gt;="&amp;A22, Table2[Local GradMean Neg], "&lt;"&amp;A23)</f>
        <v>176</v>
      </c>
      <c r="G22" s="12" t="s">
        <v>14</v>
      </c>
      <c r="H22">
        <f>COUNTIFS(Table2[Local GradMean Pos], "&gt;="&amp;I16, Table2[Local GradMean Pos], "&lt;="&amp;I17)</f>
        <v>3468</v>
      </c>
      <c r="K22" s="12" t="s">
        <v>14</v>
      </c>
      <c r="L22">
        <f>COUNTIFS(Table2[Local IntensStDev Pos], "&gt;="&amp;M16, Table2[Local IntensStDev Pos], "&lt;="&amp;M17)</f>
        <v>3994</v>
      </c>
    </row>
    <row r="23" spans="1:13" x14ac:dyDescent="0.25">
      <c r="A23">
        <v>4.2</v>
      </c>
      <c r="B23">
        <f>COUNTIFS(Table2[Local GradMean Pos], "&gt;="&amp;A23, Table2[Local GradMean Pos], "&lt;"&amp;A24)</f>
        <v>8</v>
      </c>
      <c r="C23">
        <f>COUNTIFS(Table2[Local GradMean Neg], "&gt;="&amp;A23, Table2[Local GradMean Neg], "&lt;"&amp;A24)</f>
        <v>153</v>
      </c>
      <c r="G23" s="29" t="s">
        <v>15</v>
      </c>
      <c r="H23">
        <f>H22/4000*100</f>
        <v>86.7</v>
      </c>
      <c r="K23" s="29" t="s">
        <v>15</v>
      </c>
      <c r="L23">
        <f>L22/4000*100</f>
        <v>99.850000000000009</v>
      </c>
    </row>
    <row r="24" spans="1:13" x14ac:dyDescent="0.25">
      <c r="A24">
        <v>4.4000000000000004</v>
      </c>
      <c r="B24">
        <f>COUNTIFS(Table2[Local GradMean Pos], "&gt;="&amp;A24, Table2[Local GradMean Pos], "&lt;"&amp;A25)</f>
        <v>9</v>
      </c>
      <c r="C24">
        <f>COUNTIFS(Table2[Local GradMean Neg], "&gt;="&amp;A24, Table2[Local GradMean Neg], "&lt;"&amp;A25)</f>
        <v>146</v>
      </c>
    </row>
    <row r="25" spans="1:13" x14ac:dyDescent="0.25">
      <c r="A25">
        <v>4.5999999999999996</v>
      </c>
      <c r="B25">
        <f>COUNTIFS(Table2[Local GradMean Pos], "&gt;="&amp;A25, Table2[Local GradMean Pos], "&lt;"&amp;A26)</f>
        <v>10</v>
      </c>
      <c r="C25">
        <f>COUNTIFS(Table2[Local GradMean Neg], "&gt;="&amp;A25, Table2[Local GradMean Neg], "&lt;"&amp;A26)</f>
        <v>136</v>
      </c>
      <c r="G25" s="13" t="s">
        <v>13</v>
      </c>
      <c r="K25" s="13" t="s">
        <v>13</v>
      </c>
    </row>
    <row r="26" spans="1:13" x14ac:dyDescent="0.25">
      <c r="A26">
        <v>4.8</v>
      </c>
      <c r="B26">
        <f>COUNTIFS(Table2[Local GradMean Pos], "&gt;="&amp;A26, Table2[Local GradMean Pos], "&lt;"&amp;A27)</f>
        <v>16</v>
      </c>
      <c r="C26">
        <f>COUNTIFS(Table2[Local GradMean Neg], "&gt;="&amp;A26, Table2[Local GradMean Neg], "&lt;"&amp;A27)</f>
        <v>104</v>
      </c>
      <c r="G26" s="29" t="s">
        <v>14</v>
      </c>
      <c r="H26">
        <f>COUNTIFS(Table2[Local GradMean Neg], "&gt;="&amp;H16, Table2[Local GradMean Neg], "&lt;="&amp;H17)</f>
        <v>2352</v>
      </c>
      <c r="K26" s="29" t="s">
        <v>14</v>
      </c>
      <c r="L26">
        <f>COUNTIFS(Table2[Local IntensStDev Neg], "&gt;="&amp;L16, Table2[Local IntensStDev Neg], "&lt;="&amp;L17)</f>
        <v>1938</v>
      </c>
    </row>
    <row r="27" spans="1:13" x14ac:dyDescent="0.25">
      <c r="A27">
        <v>5</v>
      </c>
      <c r="B27">
        <f>COUNTIFS(Table2[Local GradMean Pos], "&gt;="&amp;A27, Table2[Local GradMean Pos], "&lt;"&amp;A28)</f>
        <v>13</v>
      </c>
      <c r="C27">
        <f>COUNTIFS(Table2[Local GradMean Neg], "&gt;="&amp;A27, Table2[Local GradMean Neg], "&lt;"&amp;A28)</f>
        <v>111</v>
      </c>
      <c r="G27" s="12" t="s">
        <v>15</v>
      </c>
      <c r="H27">
        <f>H26/4000*100</f>
        <v>58.8</v>
      </c>
      <c r="K27" s="12" t="s">
        <v>15</v>
      </c>
      <c r="L27">
        <f>L26/4000*100</f>
        <v>48.449999999999996</v>
      </c>
    </row>
    <row r="28" spans="1:13" x14ac:dyDescent="0.25">
      <c r="A28">
        <v>5.2</v>
      </c>
      <c r="B28">
        <f>COUNTIFS(Table2[Local GradMean Pos], "&gt;="&amp;A28, Table2[Local GradMean Pos], "&lt;"&amp;A29)</f>
        <v>8</v>
      </c>
      <c r="C28">
        <f>COUNTIFS(Table2[Local GradMean Neg], "&gt;="&amp;A28, Table2[Local GradMean Neg], "&lt;"&amp;A29)</f>
        <v>86</v>
      </c>
    </row>
    <row r="29" spans="1:13" x14ac:dyDescent="0.25">
      <c r="A29">
        <v>5.4</v>
      </c>
      <c r="B29">
        <f>COUNTIFS(Table2[Local GradMean Pos], "&gt;="&amp;A29, Table2[Local GradMean Pos], "&lt;"&amp;A30)</f>
        <v>20</v>
      </c>
      <c r="C29">
        <f>COUNTIFS(Table2[Local GradMean Neg], "&gt;="&amp;A29, Table2[Local GradMean Neg], "&lt;"&amp;A30)</f>
        <v>61</v>
      </c>
    </row>
    <row r="30" spans="1:13" x14ac:dyDescent="0.25">
      <c r="A30">
        <v>5.6</v>
      </c>
      <c r="B30">
        <f>COUNTIFS(Table2[Local GradMean Pos], "&gt;="&amp;A30, Table2[Local GradMean Pos], "&lt;"&amp;A31)</f>
        <v>23</v>
      </c>
      <c r="C30">
        <f>COUNTIFS(Table2[Local GradMean Neg], "&gt;="&amp;A30, Table2[Local GradMean Neg], "&lt;"&amp;A31)</f>
        <v>54</v>
      </c>
      <c r="G30" s="13" t="s">
        <v>1</v>
      </c>
      <c r="K30" s="13" t="s">
        <v>1</v>
      </c>
    </row>
    <row r="31" spans="1:13" x14ac:dyDescent="0.25">
      <c r="A31">
        <v>5.8</v>
      </c>
      <c r="B31">
        <f>COUNTIFS(Table2[Local GradMean Pos], "&gt;="&amp;A31, Table2[Local GradMean Pos], "&lt;"&amp;A32)</f>
        <v>33</v>
      </c>
      <c r="C31">
        <f>COUNTIFS(Table2[Local GradMean Neg], "&gt;="&amp;A31, Table2[Local GradMean Neg], "&lt;"&amp;A32)</f>
        <v>55</v>
      </c>
      <c r="G31" t="s">
        <v>14</v>
      </c>
      <c r="H31">
        <f>H22+H26</f>
        <v>5820</v>
      </c>
      <c r="K31" t="s">
        <v>14</v>
      </c>
      <c r="L31">
        <f>L22+L26</f>
        <v>5932</v>
      </c>
    </row>
    <row r="32" spans="1:13" x14ac:dyDescent="0.25">
      <c r="A32">
        <v>6</v>
      </c>
      <c r="B32">
        <f>COUNTIFS(Table2[Local GradMean Pos], "&gt;="&amp;A32, Table2[Local GradMean Pos], "&lt;"&amp;A33)</f>
        <v>31</v>
      </c>
      <c r="C32">
        <f>COUNTIFS(Table2[Local GradMean Neg], "&gt;="&amp;A32, Table2[Local GradMean Neg], "&lt;"&amp;A33)</f>
        <v>31</v>
      </c>
      <c r="G32" t="s">
        <v>15</v>
      </c>
      <c r="H32">
        <f>H31/8000*100</f>
        <v>72.75</v>
      </c>
      <c r="K32" t="s">
        <v>15</v>
      </c>
      <c r="L32">
        <f>L31/8000*100</f>
        <v>74.150000000000006</v>
      </c>
    </row>
    <row r="33" spans="1:22" x14ac:dyDescent="0.25">
      <c r="A33">
        <v>6.2</v>
      </c>
      <c r="B33">
        <f>COUNTIFS(Table2[Local GradMean Pos], "&gt;="&amp;A33, Table2[Local GradMean Pos], "&lt;"&amp;A34)</f>
        <v>33</v>
      </c>
      <c r="C33">
        <f>COUNTIFS(Table2[Local GradMean Neg], "&gt;="&amp;A33, Table2[Local GradMean Neg], "&lt;"&amp;A34)</f>
        <v>34</v>
      </c>
    </row>
    <row r="34" spans="1:22" x14ac:dyDescent="0.25">
      <c r="A34">
        <v>6.4</v>
      </c>
      <c r="B34">
        <f>COUNTIFS(Table2[Local GradMean Pos], "&gt;="&amp;A34, Table2[Local GradMean Pos], "&lt;"&amp;A35)</f>
        <v>38</v>
      </c>
      <c r="C34">
        <f>COUNTIFS(Table2[Local GradMean Neg], "&gt;="&amp;A34, Table2[Local GradMean Neg], "&lt;"&amp;A35)</f>
        <v>31</v>
      </c>
    </row>
    <row r="35" spans="1:22" x14ac:dyDescent="0.25">
      <c r="A35">
        <v>6.6</v>
      </c>
      <c r="B35">
        <f>COUNTIFS(Table2[Local GradMean Pos], "&gt;="&amp;A35, Table2[Local GradMean Pos], "&lt;"&amp;A36)</f>
        <v>49</v>
      </c>
      <c r="C35">
        <f>COUNTIFS(Table2[Local GradMean Neg], "&gt;="&amp;A35, Table2[Local GradMean Neg], "&lt;"&amp;A36)</f>
        <v>22</v>
      </c>
    </row>
    <row r="36" spans="1:22" x14ac:dyDescent="0.25">
      <c r="A36">
        <v>6.8</v>
      </c>
      <c r="B36">
        <f>COUNTIFS(Table2[Local GradMean Pos], "&gt;="&amp;A36, Table2[Local GradMean Pos], "&lt;"&amp;A37)</f>
        <v>44</v>
      </c>
      <c r="C36">
        <f>COUNTIFS(Table2[Local GradMean Neg], "&gt;="&amp;A36, Table2[Local GradMean Neg], "&lt;"&amp;A37)</f>
        <v>29</v>
      </c>
    </row>
    <row r="37" spans="1:22" ht="24" thickBot="1" x14ac:dyDescent="0.4">
      <c r="A37">
        <v>7</v>
      </c>
      <c r="B37">
        <f>COUNTIFS(Table2[Local GradMean Pos], "&gt;="&amp;A37, Table2[Local GradMean Pos], "&lt;"&amp;A38)</f>
        <v>55</v>
      </c>
      <c r="C37">
        <f>COUNTIFS(Table2[Local GradMean Neg], "&gt;="&amp;A37, Table2[Local GradMean Neg], "&lt;"&amp;A38)</f>
        <v>19</v>
      </c>
      <c r="G37" s="47" t="s">
        <v>18</v>
      </c>
      <c r="H37" s="47"/>
      <c r="I37" s="47"/>
      <c r="J37" s="47"/>
      <c r="K37" s="47"/>
      <c r="L37" s="47"/>
      <c r="M37" s="47"/>
      <c r="P37" s="47" t="s">
        <v>27</v>
      </c>
      <c r="Q37" s="47"/>
      <c r="R37" s="47"/>
      <c r="S37" s="47"/>
      <c r="T37" s="47"/>
      <c r="U37" s="47"/>
      <c r="V37" s="47"/>
    </row>
    <row r="38" spans="1:22" x14ac:dyDescent="0.25">
      <c r="A38">
        <v>7.2</v>
      </c>
      <c r="B38">
        <f>COUNTIFS(Table2[Local GradMean Pos], "&gt;="&amp;A38, Table2[Local GradMean Pos], "&lt;"&amp;A39)</f>
        <v>65</v>
      </c>
      <c r="C38">
        <f>COUNTIFS(Table2[Local GradMean Neg], "&gt;="&amp;A38, Table2[Local GradMean Neg], "&lt;"&amp;A39)</f>
        <v>22</v>
      </c>
    </row>
    <row r="39" spans="1:22" x14ac:dyDescent="0.25">
      <c r="A39">
        <v>7.4</v>
      </c>
      <c r="B39">
        <f>COUNTIFS(Table2[Local GradMean Pos], "&gt;="&amp;A39, Table2[Local GradMean Pos], "&lt;"&amp;A40)</f>
        <v>70</v>
      </c>
      <c r="C39">
        <f>COUNTIFS(Table2[Local GradMean Neg], "&gt;="&amp;A39, Table2[Local GradMean Neg], "&lt;"&amp;A40)</f>
        <v>16</v>
      </c>
    </row>
    <row r="40" spans="1:22" ht="21" x14ac:dyDescent="0.35">
      <c r="A40">
        <v>7.6</v>
      </c>
      <c r="B40">
        <f>COUNTIFS(Table2[Local GradMean Pos], "&gt;="&amp;A40, Table2[Local GradMean Pos], "&lt;"&amp;A41)</f>
        <v>72</v>
      </c>
      <c r="C40">
        <f>COUNTIFS(Table2[Local GradMean Neg], "&gt;="&amp;A40, Table2[Local GradMean Neg], "&lt;"&amp;A41)</f>
        <v>21</v>
      </c>
      <c r="G40" s="46" t="s">
        <v>48</v>
      </c>
      <c r="H40" s="46"/>
      <c r="I40" s="46"/>
      <c r="K40" s="46" t="s">
        <v>25</v>
      </c>
      <c r="L40" s="46"/>
      <c r="M40" s="46"/>
      <c r="P40" s="46" t="s">
        <v>48</v>
      </c>
      <c r="Q40" s="46"/>
      <c r="R40" s="46"/>
      <c r="T40" s="46" t="s">
        <v>25</v>
      </c>
      <c r="U40" s="46"/>
      <c r="V40" s="46"/>
    </row>
    <row r="41" spans="1:22" x14ac:dyDescent="0.25">
      <c r="A41">
        <v>7.8</v>
      </c>
      <c r="B41">
        <f>COUNTIFS(Table2[Local GradMean Pos], "&gt;="&amp;A41, Table2[Local GradMean Pos], "&lt;"&amp;A42)</f>
        <v>64</v>
      </c>
      <c r="C41">
        <f>COUNTIFS(Table2[Local GradMean Neg], "&gt;="&amp;A41, Table2[Local GradMean Neg], "&lt;"&amp;A42)</f>
        <v>12</v>
      </c>
    </row>
    <row r="42" spans="1:22" x14ac:dyDescent="0.25">
      <c r="A42">
        <v>8</v>
      </c>
      <c r="B42">
        <f>COUNTIFS(Table2[Local GradMean Pos], "&gt;="&amp;A42, Table2[Local GradMean Pos], "&lt;"&amp;A43)</f>
        <v>89</v>
      </c>
      <c r="C42">
        <f>COUNTIFS(Table2[Local GradMean Neg], "&gt;="&amp;A42, Table2[Local GradMean Neg], "&lt;"&amp;A43)</f>
        <v>11</v>
      </c>
      <c r="G42" t="s">
        <v>19</v>
      </c>
      <c r="H42" s="17">
        <f>AVERAGE(J5:K5)</f>
        <v>8.0109163062392579</v>
      </c>
      <c r="K42" t="s">
        <v>19</v>
      </c>
      <c r="L42" s="17" t="e">
        <f>AVERAGE(L5:M5)</f>
        <v>#DIV/0!</v>
      </c>
      <c r="P42" t="s">
        <v>19</v>
      </c>
      <c r="Q42" s="17">
        <f>AVERAGE(J7:K7)</f>
        <v>7.5042737939138604</v>
      </c>
      <c r="T42" t="s">
        <v>19</v>
      </c>
      <c r="U42" s="17" t="e">
        <f>AVERAGE(L7:M7)</f>
        <v>#DIV/0!</v>
      </c>
    </row>
    <row r="43" spans="1:22" x14ac:dyDescent="0.25">
      <c r="A43">
        <v>8.1999999999999993</v>
      </c>
      <c r="B43">
        <f>COUNTIFS(Table2[Local GradMean Pos], "&gt;="&amp;A43, Table2[Local GradMean Pos], "&lt;"&amp;A44)</f>
        <v>65</v>
      </c>
      <c r="C43">
        <f>COUNTIFS(Table2[Local GradMean Neg], "&gt;="&amp;A43, Table2[Local GradMean Neg], "&lt;"&amp;A44)</f>
        <v>12</v>
      </c>
    </row>
    <row r="44" spans="1:22" x14ac:dyDescent="0.25">
      <c r="A44">
        <v>8.4</v>
      </c>
      <c r="B44">
        <f>COUNTIFS(Table2[Local GradMean Pos], "&gt;="&amp;A44, Table2[Local GradMean Pos], "&lt;"&amp;A45)</f>
        <v>78</v>
      </c>
      <c r="C44">
        <f>COUNTIFS(Table2[Local GradMean Neg], "&gt;="&amp;A44, Table2[Local GradMean Neg], "&lt;"&amp;A45)</f>
        <v>16</v>
      </c>
      <c r="G44" t="s">
        <v>23</v>
      </c>
      <c r="H44">
        <f>COUNTIF(Table2[Local GradMean Neg], "&gt;"&amp;H42)</f>
        <v>148</v>
      </c>
      <c r="K44" t="s">
        <v>23</v>
      </c>
      <c r="L44">
        <f>COUNTIF(Table2[Local IntensStDev Neg], "&gt;"&amp;L42)</f>
        <v>0</v>
      </c>
      <c r="P44" t="s">
        <v>23</v>
      </c>
      <c r="Q44">
        <f>COUNTIF(Table2[Local GradMean Neg], "&gt;"&amp;Q42)</f>
        <v>193</v>
      </c>
      <c r="T44" t="s">
        <v>23</v>
      </c>
      <c r="U44">
        <f>COUNTIF(Table2[Local IntensStDev Neg], "&gt;"&amp;U42)</f>
        <v>0</v>
      </c>
    </row>
    <row r="45" spans="1:22" x14ac:dyDescent="0.25">
      <c r="A45">
        <v>8.6</v>
      </c>
      <c r="B45">
        <f>COUNTIFS(Table2[Local GradMean Pos], "&gt;="&amp;A45, Table2[Local GradMean Pos], "&lt;"&amp;A46)</f>
        <v>78</v>
      </c>
      <c r="C45">
        <f>COUNTIFS(Table2[Local GradMean Neg], "&gt;="&amp;A45, Table2[Local GradMean Neg], "&lt;"&amp;A46)</f>
        <v>11</v>
      </c>
      <c r="G45" t="s">
        <v>24</v>
      </c>
      <c r="H45">
        <f>COUNTIF(Table2[Local GradMean Pos], "&lt;"&amp;H42)</f>
        <v>673</v>
      </c>
      <c r="K45" t="s">
        <v>24</v>
      </c>
      <c r="L45">
        <f>COUNTIF(Table2[Local IntensStDev Pos], "&lt;"&amp;L42)</f>
        <v>0</v>
      </c>
      <c r="P45" t="s">
        <v>24</v>
      </c>
      <c r="Q45">
        <f>COUNTIF(Table2[Local GradMean Pos], "&lt;"&amp;Q42)</f>
        <v>495</v>
      </c>
      <c r="T45" t="s">
        <v>24</v>
      </c>
      <c r="U45">
        <f>COUNTIF(Table2[Local IntensStDev Pos], "&lt;"&amp;U42)</f>
        <v>0</v>
      </c>
    </row>
    <row r="46" spans="1:22" x14ac:dyDescent="0.25">
      <c r="A46">
        <v>8.8000000000000007</v>
      </c>
      <c r="B46">
        <f>COUNTIFS(Table2[Local GradMean Pos], "&gt;="&amp;A46, Table2[Local GradMean Pos], "&lt;"&amp;A47)</f>
        <v>85</v>
      </c>
      <c r="C46">
        <f>COUNTIFS(Table2[Local GradMean Neg], "&gt;="&amp;A46, Table2[Local GradMean Neg], "&lt;"&amp;A47)</f>
        <v>9</v>
      </c>
    </row>
    <row r="47" spans="1:22" x14ac:dyDescent="0.25">
      <c r="A47">
        <v>9</v>
      </c>
      <c r="B47">
        <f>COUNTIFS(Table2[Local GradMean Pos], "&gt;="&amp;A47, Table2[Local GradMean Pos], "&lt;"&amp;A48)</f>
        <v>87</v>
      </c>
      <c r="C47">
        <f>COUNTIFS(Table2[Local GradMean Neg], "&gt;="&amp;A47, Table2[Local GradMean Neg], "&lt;"&amp;A48)</f>
        <v>9</v>
      </c>
    </row>
    <row r="48" spans="1:22" x14ac:dyDescent="0.25">
      <c r="A48">
        <v>9.1999999999999993</v>
      </c>
      <c r="B48">
        <f>COUNTIFS(Table2[Local GradMean Pos], "&gt;="&amp;A48, Table2[Local GradMean Pos], "&lt;"&amp;A49)</f>
        <v>67</v>
      </c>
      <c r="C48">
        <f>COUNTIFS(Table2[Local GradMean Neg], "&gt;="&amp;A48, Table2[Local GradMean Neg], "&lt;"&amp;A49)</f>
        <v>6</v>
      </c>
      <c r="G48" t="s">
        <v>22</v>
      </c>
      <c r="K48" t="s">
        <v>22</v>
      </c>
      <c r="P48" t="s">
        <v>22</v>
      </c>
      <c r="T48" t="s">
        <v>22</v>
      </c>
    </row>
    <row r="49" spans="1:21" x14ac:dyDescent="0.25">
      <c r="A49">
        <v>9.4</v>
      </c>
      <c r="B49">
        <f>COUNTIFS(Table2[Local GradMean Pos], "&gt;="&amp;A49, Table2[Local GradMean Pos], "&lt;"&amp;A50)</f>
        <v>75</v>
      </c>
      <c r="C49">
        <f>COUNTIFS(Table2[Local GradMean Neg], "&gt;="&amp;A49, Table2[Local GradMean Neg], "&lt;"&amp;A50)</f>
        <v>5</v>
      </c>
      <c r="G49" s="29" t="s">
        <v>14</v>
      </c>
      <c r="H49">
        <f>SUM(H44:H45)</f>
        <v>821</v>
      </c>
      <c r="K49" s="29" t="s">
        <v>14</v>
      </c>
      <c r="L49">
        <f>SUM(L44:L45)</f>
        <v>0</v>
      </c>
      <c r="P49" s="29" t="s">
        <v>14</v>
      </c>
      <c r="Q49">
        <f>SUM(Q44:Q45)</f>
        <v>688</v>
      </c>
      <c r="T49" s="29" t="s">
        <v>14</v>
      </c>
      <c r="U49">
        <f>SUM(U44:U45)</f>
        <v>0</v>
      </c>
    </row>
    <row r="50" spans="1:21" x14ac:dyDescent="0.25">
      <c r="A50">
        <v>9.6</v>
      </c>
      <c r="B50">
        <f>COUNTIFS(Table2[Local GradMean Pos], "&gt;="&amp;A50, Table2[Local GradMean Pos], "&lt;"&amp;A51)</f>
        <v>78</v>
      </c>
      <c r="C50">
        <f>COUNTIFS(Table2[Local GradMean Neg], "&gt;="&amp;A50, Table2[Local GradMean Neg], "&lt;"&amp;A51)</f>
        <v>9</v>
      </c>
      <c r="G50" s="29" t="s">
        <v>15</v>
      </c>
      <c r="H50">
        <f>H49/8000*100</f>
        <v>10.262499999999999</v>
      </c>
      <c r="K50" s="29" t="s">
        <v>15</v>
      </c>
      <c r="L50">
        <f>L49/8000*100</f>
        <v>0</v>
      </c>
      <c r="P50" s="29" t="s">
        <v>15</v>
      </c>
      <c r="Q50">
        <f>Q49/8000*100</f>
        <v>8.6</v>
      </c>
      <c r="T50" s="29" t="s">
        <v>15</v>
      </c>
      <c r="U50">
        <f>U49/8000*100</f>
        <v>0</v>
      </c>
    </row>
    <row r="51" spans="1:21" x14ac:dyDescent="0.25">
      <c r="A51">
        <v>9.8000000000000007</v>
      </c>
      <c r="B51">
        <f>COUNTIFS(Table2[Local GradMean Pos], "&gt;="&amp;A51, Table2[Local GradMean Pos], "&lt;"&amp;A52)</f>
        <v>74</v>
      </c>
      <c r="C51">
        <f>COUNTIFS(Table2[Local GradMean Neg], "&gt;="&amp;A51, Table2[Local GradMean Neg], "&lt;"&amp;A52)</f>
        <v>9</v>
      </c>
    </row>
    <row r="52" spans="1:21" x14ac:dyDescent="0.25">
      <c r="A52">
        <v>10</v>
      </c>
      <c r="B52">
        <f>COUNTIFS(Table2[Local GradMean Pos], "&gt;="&amp;A52, Table2[Local GradMean Pos], "&lt;"&amp;A53)</f>
        <v>81</v>
      </c>
      <c r="C52">
        <f>COUNTIFS(Table2[Local GradMean Neg], "&gt;="&amp;A52, Table2[Local GradMean Neg], "&lt;"&amp;A53)</f>
        <v>6</v>
      </c>
    </row>
    <row r="53" spans="1:21" x14ac:dyDescent="0.25">
      <c r="A53">
        <v>10.199999999999999</v>
      </c>
      <c r="B53">
        <f>COUNTIFS(Table2[Local GradMean Pos], "&gt;="&amp;A53, Table2[Local GradMean Pos], "&lt;"&amp;A54)</f>
        <v>73</v>
      </c>
      <c r="C53">
        <f>COUNTIFS(Table2[Local GradMean Neg], "&gt;="&amp;A53, Table2[Local GradMean Neg], "&lt;"&amp;A54)</f>
        <v>3</v>
      </c>
    </row>
    <row r="54" spans="1:21" x14ac:dyDescent="0.25">
      <c r="A54">
        <v>10.4</v>
      </c>
      <c r="B54">
        <f>COUNTIFS(Table2[Local GradMean Pos], "&gt;="&amp;A54, Table2[Local GradMean Pos], "&lt;"&amp;A55)</f>
        <v>82</v>
      </c>
      <c r="C54">
        <f>COUNTIFS(Table2[Local GradMean Neg], "&gt;="&amp;A54, Table2[Local GradMean Neg], "&lt;"&amp;A55)</f>
        <v>2</v>
      </c>
      <c r="N54" t="s">
        <v>49</v>
      </c>
      <c r="P54" t="s">
        <v>19</v>
      </c>
      <c r="Q54" s="17">
        <f>AVERAGE(J7:K7)-1</f>
        <v>6.5042737939138604</v>
      </c>
    </row>
    <row r="55" spans="1:21" x14ac:dyDescent="0.25">
      <c r="A55">
        <v>10.6</v>
      </c>
      <c r="B55">
        <f>COUNTIFS(Table2[Local GradMean Pos], "&gt;="&amp;A55, Table2[Local GradMean Pos], "&lt;"&amp;A56)</f>
        <v>80</v>
      </c>
      <c r="C55">
        <f>COUNTIFS(Table2[Local GradMean Neg], "&gt;="&amp;A55, Table2[Local GradMean Neg], "&lt;"&amp;A56)</f>
        <v>5</v>
      </c>
    </row>
    <row r="56" spans="1:21" x14ac:dyDescent="0.25">
      <c r="A56">
        <v>10.8</v>
      </c>
      <c r="B56">
        <f>COUNTIFS(Table2[Local GradMean Pos], "&gt;="&amp;A56, Table2[Local GradMean Pos], "&lt;"&amp;A57)</f>
        <v>75</v>
      </c>
      <c r="C56">
        <f>COUNTIFS(Table2[Local GradMean Neg], "&gt;="&amp;A56, Table2[Local GradMean Neg], "&lt;"&amp;A57)</f>
        <v>6</v>
      </c>
      <c r="P56" t="s">
        <v>23</v>
      </c>
      <c r="Q56">
        <f>COUNTIF(Table2[Local GradMean Neg], "&gt;"&amp;Q54)</f>
        <v>304</v>
      </c>
    </row>
    <row r="57" spans="1:21" x14ac:dyDescent="0.25">
      <c r="A57">
        <v>11</v>
      </c>
      <c r="B57">
        <f>COUNTIFS(Table2[Local GradMean Pos], "&gt;="&amp;A57, Table2[Local GradMean Pos], "&lt;"&amp;A58)</f>
        <v>66</v>
      </c>
      <c r="C57">
        <f>COUNTIFS(Table2[Local GradMean Neg], "&gt;="&amp;A57, Table2[Local GradMean Neg], "&lt;"&amp;A58)</f>
        <v>1</v>
      </c>
      <c r="P57" t="s">
        <v>24</v>
      </c>
      <c r="Q57">
        <f>COUNTIF(Table2[Local GradMean Pos], "&lt;"&amp;Q54)</f>
        <v>234</v>
      </c>
    </row>
    <row r="58" spans="1:21" x14ac:dyDescent="0.25">
      <c r="A58">
        <v>11.2</v>
      </c>
      <c r="B58">
        <f>COUNTIFS(Table2[Local GradMean Pos], "&gt;="&amp;A58, Table2[Local GradMean Pos], "&lt;"&amp;A59)</f>
        <v>86</v>
      </c>
      <c r="C58">
        <f>COUNTIFS(Table2[Local GradMean Neg], "&gt;="&amp;A58, Table2[Local GradMean Neg], "&lt;"&amp;A59)</f>
        <v>2</v>
      </c>
    </row>
    <row r="59" spans="1:21" x14ac:dyDescent="0.25">
      <c r="A59">
        <v>11.4</v>
      </c>
      <c r="B59">
        <f>COUNTIFS(Table2[Local GradMean Pos], "&gt;="&amp;A59, Table2[Local GradMean Pos], "&lt;"&amp;A60)</f>
        <v>87</v>
      </c>
      <c r="C59">
        <f>COUNTIFS(Table2[Local GradMean Neg], "&gt;="&amp;A59, Table2[Local GradMean Neg], "&lt;"&amp;A60)</f>
        <v>2</v>
      </c>
    </row>
    <row r="60" spans="1:21" x14ac:dyDescent="0.25">
      <c r="A60">
        <v>11.6</v>
      </c>
      <c r="B60">
        <f>COUNTIFS(Table2[Local GradMean Pos], "&gt;="&amp;A60, Table2[Local GradMean Pos], "&lt;"&amp;A61)</f>
        <v>80</v>
      </c>
      <c r="C60">
        <f>COUNTIFS(Table2[Local GradMean Neg], "&gt;="&amp;A60, Table2[Local GradMean Neg], "&lt;"&amp;A61)</f>
        <v>7</v>
      </c>
      <c r="P60" t="s">
        <v>22</v>
      </c>
    </row>
    <row r="61" spans="1:21" x14ac:dyDescent="0.25">
      <c r="A61">
        <v>11.8</v>
      </c>
      <c r="B61">
        <f>COUNTIFS(Table2[Local GradMean Pos], "&gt;="&amp;A61, Table2[Local GradMean Pos], "&lt;"&amp;A62)</f>
        <v>74</v>
      </c>
      <c r="C61">
        <f>COUNTIFS(Table2[Local GradMean Neg], "&gt;="&amp;A61, Table2[Local GradMean Neg], "&lt;"&amp;A62)</f>
        <v>1</v>
      </c>
      <c r="P61" s="29" t="s">
        <v>14</v>
      </c>
      <c r="Q61">
        <f>SUM(Q56:Q57)</f>
        <v>538</v>
      </c>
    </row>
    <row r="62" spans="1:21" x14ac:dyDescent="0.25">
      <c r="A62">
        <v>12</v>
      </c>
      <c r="B62">
        <f>COUNTIFS(Table2[Local GradMean Pos], "&gt;="&amp;A62, Table2[Local GradMean Pos], "&lt;"&amp;A63)</f>
        <v>54</v>
      </c>
      <c r="C62">
        <f>COUNTIFS(Table2[Local GradMean Neg], "&gt;="&amp;A62, Table2[Local GradMean Neg], "&lt;"&amp;A63)</f>
        <v>2</v>
      </c>
      <c r="P62" s="29" t="s">
        <v>15</v>
      </c>
      <c r="Q62">
        <f>Q61/8000*100</f>
        <v>6.7250000000000005</v>
      </c>
    </row>
    <row r="63" spans="1:21" x14ac:dyDescent="0.25">
      <c r="A63">
        <v>12.2</v>
      </c>
      <c r="B63">
        <f>COUNTIFS(Table2[Local GradMean Pos], "&gt;="&amp;A63, Table2[Local GradMean Pos], "&lt;"&amp;A64)</f>
        <v>68</v>
      </c>
      <c r="C63">
        <f>COUNTIFS(Table2[Local GradMean Neg], "&gt;="&amp;A63, Table2[Local GradMean Neg], "&lt;"&amp;A64)</f>
        <v>2</v>
      </c>
    </row>
    <row r="64" spans="1:21" x14ac:dyDescent="0.25">
      <c r="A64">
        <v>12.4</v>
      </c>
      <c r="B64">
        <f>COUNTIFS(Table2[Local GradMean Pos], "&gt;="&amp;A64, Table2[Local GradMean Pos], "&lt;"&amp;A65)</f>
        <v>70</v>
      </c>
      <c r="C64">
        <f>COUNTIFS(Table2[Local GradMean Neg], "&gt;="&amp;A64, Table2[Local GradMean Neg], "&lt;"&amp;A65)</f>
        <v>0</v>
      </c>
    </row>
    <row r="65" spans="1:3" x14ac:dyDescent="0.25">
      <c r="A65">
        <v>12.6</v>
      </c>
      <c r="B65">
        <f>COUNTIFS(Table2[Local GradMean Pos], "&gt;="&amp;A65, Table2[Local GradMean Pos], "&lt;"&amp;A66)</f>
        <v>63</v>
      </c>
      <c r="C65">
        <f>COUNTIFS(Table2[Local GradMean Neg], "&gt;="&amp;A65, Table2[Local GradMean Neg], "&lt;"&amp;A66)</f>
        <v>1</v>
      </c>
    </row>
    <row r="66" spans="1:3" x14ac:dyDescent="0.25">
      <c r="A66">
        <v>12.8</v>
      </c>
      <c r="B66">
        <f>COUNTIFS(Table2[Local GradMean Pos], "&gt;="&amp;A66, Table2[Local GradMean Pos], "&lt;"&amp;A67)</f>
        <v>56</v>
      </c>
      <c r="C66">
        <f>COUNTIFS(Table2[Local GradMean Neg], "&gt;="&amp;A66, Table2[Local GradMean Neg], "&lt;"&amp;A67)</f>
        <v>1</v>
      </c>
    </row>
    <row r="67" spans="1:3" x14ac:dyDescent="0.25">
      <c r="A67">
        <v>13</v>
      </c>
      <c r="B67">
        <f>COUNTIFS(Table2[Local GradMean Pos], "&gt;="&amp;A67, Table2[Local GradMean Pos], "&lt;"&amp;A68)</f>
        <v>69</v>
      </c>
      <c r="C67">
        <f>COUNTIFS(Table2[Local GradMean Neg], "&gt;="&amp;A67, Table2[Local GradMean Neg], "&lt;"&amp;A68)</f>
        <v>2</v>
      </c>
    </row>
    <row r="68" spans="1:3" x14ac:dyDescent="0.25">
      <c r="A68">
        <v>13.2</v>
      </c>
      <c r="B68">
        <f>COUNTIFS(Table2[Local GradMean Pos], "&gt;="&amp;A68, Table2[Local GradMean Pos], "&lt;"&amp;A69)</f>
        <v>47</v>
      </c>
      <c r="C68">
        <f>COUNTIFS(Table2[Local GradMean Neg], "&gt;="&amp;A68, Table2[Local GradMean Neg], "&lt;"&amp;A69)</f>
        <v>1</v>
      </c>
    </row>
    <row r="69" spans="1:3" x14ac:dyDescent="0.25">
      <c r="A69">
        <v>13.4</v>
      </c>
      <c r="B69">
        <f>COUNTIFS(Table2[Local GradMean Pos], "&gt;="&amp;A69, Table2[Local GradMean Pos], "&lt;"&amp;A70)</f>
        <v>62</v>
      </c>
      <c r="C69">
        <f>COUNTIFS(Table2[Local GradMean Neg], "&gt;="&amp;A69, Table2[Local GradMean Neg], "&lt;"&amp;A70)</f>
        <v>1</v>
      </c>
    </row>
    <row r="70" spans="1:3" x14ac:dyDescent="0.25">
      <c r="A70">
        <v>13.6</v>
      </c>
      <c r="B70">
        <f>COUNTIFS(Table2[Local GradMean Pos], "&gt;="&amp;A70, Table2[Local GradMean Pos], "&lt;"&amp;A71)</f>
        <v>64</v>
      </c>
      <c r="C70">
        <f>COUNTIFS(Table2[Local GradMean Neg], "&gt;="&amp;A70, Table2[Local GradMean Neg], "&lt;"&amp;A71)</f>
        <v>1</v>
      </c>
    </row>
    <row r="71" spans="1:3" x14ac:dyDescent="0.25">
      <c r="A71">
        <v>13.8</v>
      </c>
      <c r="B71">
        <f>COUNTIFS(Table2[Local GradMean Pos], "&gt;="&amp;A71, Table2[Local GradMean Pos], "&lt;"&amp;A72)</f>
        <v>70</v>
      </c>
      <c r="C71">
        <f>COUNTIFS(Table2[Local GradMean Neg], "&gt;="&amp;A71, Table2[Local GradMean Neg], "&lt;"&amp;A72)</f>
        <v>1</v>
      </c>
    </row>
    <row r="72" spans="1:3" x14ac:dyDescent="0.25">
      <c r="A72">
        <v>14</v>
      </c>
      <c r="B72">
        <f>COUNTIFS(Table2[Local GradMean Pos], "&gt;="&amp;A72, Table2[Local GradMean Pos], "&lt;"&amp;A73)</f>
        <v>51</v>
      </c>
      <c r="C72">
        <f>COUNTIFS(Table2[Local GradMean Neg], "&gt;="&amp;A72, Table2[Local GradMean Neg], "&lt;"&amp;A73)</f>
        <v>0</v>
      </c>
    </row>
    <row r="73" spans="1:3" x14ac:dyDescent="0.25">
      <c r="A73">
        <v>14.2</v>
      </c>
      <c r="B73">
        <f>COUNTIFS(Table2[Local GradMean Pos], "&gt;="&amp;A73, Table2[Local GradMean Pos], "&lt;"&amp;A74)</f>
        <v>55</v>
      </c>
      <c r="C73">
        <f>COUNTIFS(Table2[Local GradMean Neg], "&gt;="&amp;A73, Table2[Local GradMean Neg], "&lt;"&amp;A74)</f>
        <v>1</v>
      </c>
    </row>
    <row r="74" spans="1:3" x14ac:dyDescent="0.25">
      <c r="A74">
        <v>14.4</v>
      </c>
      <c r="B74">
        <f>COUNTIFS(Table2[Local GradMean Pos], "&gt;="&amp;A74, Table2[Local GradMean Pos], "&lt;"&amp;A75)</f>
        <v>52</v>
      </c>
      <c r="C74">
        <f>COUNTIFS(Table2[Local GradMean Neg], "&gt;="&amp;A74, Table2[Local GradMean Neg], "&lt;"&amp;A75)</f>
        <v>1</v>
      </c>
    </row>
    <row r="75" spans="1:3" x14ac:dyDescent="0.25">
      <c r="A75">
        <v>14.6</v>
      </c>
      <c r="B75">
        <f>COUNTIFS(Table2[Local GradMean Pos], "&gt;="&amp;A75, Table2[Local GradMean Pos], "&lt;"&amp;A76)</f>
        <v>45</v>
      </c>
      <c r="C75">
        <f>COUNTIFS(Table2[Local GradMean Neg], "&gt;="&amp;A75, Table2[Local GradMean Neg], "&lt;"&amp;A76)</f>
        <v>0</v>
      </c>
    </row>
    <row r="76" spans="1:3" x14ac:dyDescent="0.25">
      <c r="A76">
        <v>14.8</v>
      </c>
      <c r="B76">
        <f>COUNTIFS(Table2[Local GradMean Pos], "&gt;="&amp;A76, Table2[Local GradMean Pos], "&lt;"&amp;A77)</f>
        <v>58</v>
      </c>
      <c r="C76">
        <f>COUNTIFS(Table2[Local GradMean Neg], "&gt;="&amp;A76, Table2[Local GradMean Neg], "&lt;"&amp;A77)</f>
        <v>1</v>
      </c>
    </row>
    <row r="77" spans="1:3" x14ac:dyDescent="0.25">
      <c r="A77">
        <v>15</v>
      </c>
      <c r="B77">
        <f>COUNTIFS(Table2[Local GradMean Pos], "&gt;="&amp;A77, Table2[Local GradMean Pos], "&lt;"&amp;A78)</f>
        <v>47</v>
      </c>
      <c r="C77">
        <f>COUNTIFS(Table2[Local GradMean Neg], "&gt;="&amp;A77, Table2[Local GradMean Neg], "&lt;"&amp;A78)</f>
        <v>0</v>
      </c>
    </row>
    <row r="78" spans="1:3" x14ac:dyDescent="0.25">
      <c r="A78">
        <v>15.2</v>
      </c>
      <c r="B78">
        <f>COUNTIFS(Table2[Local GradMean Pos], "&gt;="&amp;A78, Table2[Local GradMean Pos], "&lt;"&amp;A79)</f>
        <v>47</v>
      </c>
      <c r="C78">
        <f>COUNTIFS(Table2[Local GradMean Neg], "&gt;="&amp;A78, Table2[Local GradMean Neg], "&lt;"&amp;A79)</f>
        <v>1</v>
      </c>
    </row>
    <row r="79" spans="1:3" x14ac:dyDescent="0.25">
      <c r="A79">
        <v>15.4</v>
      </c>
      <c r="B79">
        <f>COUNTIFS(Table2[Local GradMean Pos], "&gt;="&amp;A79, Table2[Local GradMean Pos], "&lt;"&amp;A80)</f>
        <v>40</v>
      </c>
      <c r="C79">
        <f>COUNTIFS(Table2[Local GradMean Neg], "&gt;="&amp;A79, Table2[Local GradMean Neg], "&lt;"&amp;A80)</f>
        <v>0</v>
      </c>
    </row>
    <row r="80" spans="1:3" x14ac:dyDescent="0.25">
      <c r="A80">
        <v>15.6</v>
      </c>
      <c r="B80">
        <f>COUNTIFS(Table2[Local GradMean Pos], "&gt;="&amp;A80, Table2[Local GradMean Pos], "&lt;"&amp;A81)</f>
        <v>38</v>
      </c>
      <c r="C80">
        <f>COUNTIFS(Table2[Local GradMean Neg], "&gt;="&amp;A80, Table2[Local GradMean Neg], "&lt;"&amp;A81)</f>
        <v>0</v>
      </c>
    </row>
    <row r="81" spans="1:3" x14ac:dyDescent="0.25">
      <c r="A81">
        <v>15.8</v>
      </c>
      <c r="B81">
        <f>COUNTIFS(Table2[Local GradMean Pos], "&gt;="&amp;A81, Table2[Local GradMean Pos], "&lt;"&amp;A82)</f>
        <v>33</v>
      </c>
      <c r="C81">
        <f>COUNTIFS(Table2[Local GradMean Neg], "&gt;="&amp;A81, Table2[Local GradMean Neg], "&lt;"&amp;A82)</f>
        <v>0</v>
      </c>
    </row>
    <row r="82" spans="1:3" x14ac:dyDescent="0.25">
      <c r="A82">
        <v>16</v>
      </c>
      <c r="B82">
        <f>COUNTIFS(Table2[Local GradMean Pos], "&gt;="&amp;A82, Table2[Local GradMean Pos], "&lt;"&amp;A83)</f>
        <v>41</v>
      </c>
      <c r="C82">
        <f>COUNTIFS(Table2[Local GradMean Neg], "&gt;="&amp;A82, Table2[Local GradMean Neg], "&lt;"&amp;A83)</f>
        <v>0</v>
      </c>
    </row>
    <row r="83" spans="1:3" x14ac:dyDescent="0.25">
      <c r="A83">
        <v>16.2</v>
      </c>
      <c r="B83">
        <f>COUNTIFS(Table2[Local GradMean Pos], "&gt;="&amp;A83, Table2[Local GradMean Pos], "&lt;"&amp;A84)</f>
        <v>38</v>
      </c>
      <c r="C83">
        <f>COUNTIFS(Table2[Local GradMean Neg], "&gt;="&amp;A83, Table2[Local GradMean Neg], "&lt;"&amp;A84)</f>
        <v>0</v>
      </c>
    </row>
    <row r="84" spans="1:3" x14ac:dyDescent="0.25">
      <c r="A84">
        <v>16.399999999999999</v>
      </c>
      <c r="B84">
        <f>COUNTIFS(Table2[Local GradMean Pos], "&gt;="&amp;A84, Table2[Local GradMean Pos], "&lt;"&amp;A85)</f>
        <v>49</v>
      </c>
      <c r="C84">
        <f>COUNTIFS(Table2[Local GradMean Neg], "&gt;="&amp;A84, Table2[Local GradMean Neg], "&lt;"&amp;A85)</f>
        <v>0</v>
      </c>
    </row>
    <row r="85" spans="1:3" x14ac:dyDescent="0.25">
      <c r="A85">
        <v>16.600000000000001</v>
      </c>
      <c r="B85">
        <f>COUNTIFS(Table2[Local GradMean Pos], "&gt;="&amp;A85, Table2[Local GradMean Pos], "&lt;"&amp;A86)</f>
        <v>39</v>
      </c>
      <c r="C85">
        <f>COUNTIFS(Table2[Local GradMean Neg], "&gt;="&amp;A85, Table2[Local GradMean Neg], "&lt;"&amp;A86)</f>
        <v>1</v>
      </c>
    </row>
    <row r="86" spans="1:3" x14ac:dyDescent="0.25">
      <c r="A86">
        <v>16.8</v>
      </c>
      <c r="B86">
        <f>COUNTIFS(Table2[Local GradMean Pos], "&gt;="&amp;A86, Table2[Local GradMean Pos], "&lt;"&amp;A87)</f>
        <v>38</v>
      </c>
      <c r="C86">
        <f>COUNTIFS(Table2[Local GradMean Neg], "&gt;="&amp;A86, Table2[Local GradMean Neg], "&lt;"&amp;A87)</f>
        <v>0</v>
      </c>
    </row>
    <row r="87" spans="1:3" x14ac:dyDescent="0.25">
      <c r="A87">
        <v>17</v>
      </c>
      <c r="B87">
        <f>COUNTIFS(Table2[Local GradMean Pos], "&gt;="&amp;A87, Table2[Local GradMean Pos], "&lt;"&amp;A88)</f>
        <v>32</v>
      </c>
      <c r="C87">
        <f>COUNTIFS(Table2[Local GradMean Neg], "&gt;="&amp;A87, Table2[Local GradMean Neg], "&lt;"&amp;A88)</f>
        <v>0</v>
      </c>
    </row>
    <row r="88" spans="1:3" x14ac:dyDescent="0.25">
      <c r="A88">
        <v>17.2</v>
      </c>
      <c r="B88">
        <f>COUNTIFS(Table2[Local GradMean Pos], "&gt;="&amp;A88, Table2[Local GradMean Pos], "&lt;"&amp;A89)</f>
        <v>24</v>
      </c>
      <c r="C88">
        <f>COUNTIFS(Table2[Local GradMean Neg], "&gt;="&amp;A88, Table2[Local GradMean Neg], "&lt;"&amp;A89)</f>
        <v>0</v>
      </c>
    </row>
    <row r="89" spans="1:3" x14ac:dyDescent="0.25">
      <c r="A89">
        <v>17.399999999999999</v>
      </c>
      <c r="B89">
        <f>COUNTIFS(Table2[Local GradMean Pos], "&gt;="&amp;A89, Table2[Local GradMean Pos], "&lt;"&amp;A90)</f>
        <v>29</v>
      </c>
      <c r="C89">
        <f>COUNTIFS(Table2[Local GradMean Neg], "&gt;="&amp;A89, Table2[Local GradMean Neg], "&lt;"&amp;A90)</f>
        <v>0</v>
      </c>
    </row>
    <row r="90" spans="1:3" x14ac:dyDescent="0.25">
      <c r="A90">
        <v>17.600000000000001</v>
      </c>
      <c r="B90">
        <f>COUNTIFS(Table2[Local GradMean Pos], "&gt;="&amp;A90, Table2[Local GradMean Pos], "&lt;"&amp;A91)</f>
        <v>27</v>
      </c>
      <c r="C90">
        <f>COUNTIFS(Table2[Local GradMean Neg], "&gt;="&amp;A90, Table2[Local GradMean Neg], "&lt;"&amp;A91)</f>
        <v>0</v>
      </c>
    </row>
    <row r="91" spans="1:3" x14ac:dyDescent="0.25">
      <c r="A91">
        <v>17.8</v>
      </c>
      <c r="B91">
        <f>COUNTIFS(Table2[Local GradMean Pos], "&gt;="&amp;A91, Table2[Local GradMean Pos], "&lt;"&amp;A92)</f>
        <v>30</v>
      </c>
      <c r="C91">
        <f>COUNTIFS(Table2[Local GradMean Neg], "&gt;="&amp;A91, Table2[Local GradMean Neg], "&lt;"&amp;A92)</f>
        <v>0</v>
      </c>
    </row>
    <row r="92" spans="1:3" x14ac:dyDescent="0.25">
      <c r="A92">
        <v>18</v>
      </c>
      <c r="B92">
        <f>COUNTIFS(Table2[Local GradMean Pos], "&gt;="&amp;A92, Table2[Local GradMean Pos], "&lt;"&amp;A93)</f>
        <v>30</v>
      </c>
      <c r="C92">
        <f>COUNTIFS(Table2[Local GradMean Neg], "&gt;="&amp;A92, Table2[Local GradMean Neg], "&lt;"&amp;A93)</f>
        <v>0</v>
      </c>
    </row>
    <row r="93" spans="1:3" x14ac:dyDescent="0.25">
      <c r="A93">
        <v>18.2</v>
      </c>
      <c r="B93">
        <f>COUNTIFS(Table2[Local GradMean Pos], "&gt;="&amp;A93, Table2[Local GradMean Pos], "&lt;"&amp;A94)</f>
        <v>33</v>
      </c>
      <c r="C93">
        <f>COUNTIFS(Table2[Local GradMean Neg], "&gt;="&amp;A93, Table2[Local GradMean Neg], "&lt;"&amp;A94)</f>
        <v>0</v>
      </c>
    </row>
    <row r="94" spans="1:3" x14ac:dyDescent="0.25">
      <c r="A94">
        <v>18.399999999999999</v>
      </c>
      <c r="B94">
        <f>COUNTIFS(Table2[Local GradMean Pos], "&gt;="&amp;A94, Table2[Local GradMean Pos], "&lt;"&amp;A95)</f>
        <v>18</v>
      </c>
      <c r="C94">
        <f>COUNTIFS(Table2[Local GradMean Neg], "&gt;="&amp;A94, Table2[Local GradMean Neg], "&lt;"&amp;A95)</f>
        <v>0</v>
      </c>
    </row>
    <row r="95" spans="1:3" x14ac:dyDescent="0.25">
      <c r="A95">
        <v>18.600000000000001</v>
      </c>
      <c r="B95">
        <f>COUNTIFS(Table2[Local GradMean Pos], "&gt;="&amp;A95, Table2[Local GradMean Pos], "&lt;"&amp;A96)</f>
        <v>28</v>
      </c>
      <c r="C95">
        <f>COUNTIFS(Table2[Local GradMean Neg], "&gt;="&amp;A95, Table2[Local GradMean Neg], "&lt;"&amp;A96)</f>
        <v>0</v>
      </c>
    </row>
    <row r="96" spans="1:3" x14ac:dyDescent="0.25">
      <c r="A96">
        <v>18.8</v>
      </c>
      <c r="B96">
        <f>COUNTIFS(Table2[Local GradMean Pos], "&gt;="&amp;A96, Table2[Local GradMean Pos], "&lt;"&amp;A97)</f>
        <v>19</v>
      </c>
      <c r="C96">
        <f>COUNTIFS(Table2[Local GradMean Neg], "&gt;="&amp;A96, Table2[Local GradMean Neg], "&lt;"&amp;A97)</f>
        <v>0</v>
      </c>
    </row>
    <row r="97" spans="1:3" x14ac:dyDescent="0.25">
      <c r="A97">
        <v>19</v>
      </c>
      <c r="B97">
        <f>COUNTIFS(Table2[Local GradMean Pos], "&gt;="&amp;A97, Table2[Local GradMean Pos], "&lt;"&amp;A98)</f>
        <v>10</v>
      </c>
      <c r="C97">
        <f>COUNTIFS(Table2[Local GradMean Neg], "&gt;="&amp;A97, Table2[Local GradMean Neg], "&lt;"&amp;A98)</f>
        <v>0</v>
      </c>
    </row>
    <row r="98" spans="1:3" x14ac:dyDescent="0.25">
      <c r="A98">
        <v>19.2</v>
      </c>
      <c r="B98">
        <f>COUNTIFS(Table2[Local GradMean Pos], "&gt;="&amp;A98, Table2[Local GradMean Pos], "&lt;"&amp;A99)</f>
        <v>10</v>
      </c>
      <c r="C98">
        <f>COUNTIFS(Table2[Local GradMean Neg], "&gt;="&amp;A98, Table2[Local GradMean Neg], "&lt;"&amp;A99)</f>
        <v>0</v>
      </c>
    </row>
    <row r="99" spans="1:3" x14ac:dyDescent="0.25">
      <c r="A99">
        <v>19.399999999999999</v>
      </c>
      <c r="B99">
        <f>COUNTIFS(Table2[Local GradMean Pos], "&gt;="&amp;A99, Table2[Local GradMean Pos], "&lt;"&amp;A100)</f>
        <v>16</v>
      </c>
      <c r="C99">
        <f>COUNTIFS(Table2[Local GradMean Neg], "&gt;="&amp;A99, Table2[Local GradMean Neg], "&lt;"&amp;A100)</f>
        <v>0</v>
      </c>
    </row>
    <row r="100" spans="1:3" x14ac:dyDescent="0.25">
      <c r="A100">
        <v>19.600000000000001</v>
      </c>
      <c r="B100">
        <f>COUNTIFS(Table2[Local GradMean Pos], "&gt;="&amp;A100, Table2[Local GradMean Pos], "&lt;"&amp;A101)</f>
        <v>13</v>
      </c>
      <c r="C100">
        <f>COUNTIFS(Table2[Local GradMean Neg], "&gt;="&amp;A100, Table2[Local GradMean Neg], "&lt;"&amp;A101)</f>
        <v>0</v>
      </c>
    </row>
    <row r="101" spans="1:3" x14ac:dyDescent="0.25">
      <c r="A101">
        <v>19.8</v>
      </c>
      <c r="B101">
        <f>COUNTIFS(Table2[Local GradMean Pos], "&gt;="&amp;A101, Table2[Local GradMean Pos], "&lt;"&amp;A102)</f>
        <v>8</v>
      </c>
      <c r="C101">
        <f>COUNTIFS(Table2[Local GradMean Neg], "&gt;="&amp;A101, Table2[Local GradMean Neg], "&lt;"&amp;A102)</f>
        <v>0</v>
      </c>
    </row>
    <row r="102" spans="1:3" x14ac:dyDescent="0.25">
      <c r="A102">
        <v>20</v>
      </c>
      <c r="B102">
        <f>COUNTIFS(Table2[Local GradMean Pos], "&gt;="&amp;A102, Table2[Local GradMean Pos], "&lt;"&amp;A103)</f>
        <v>8</v>
      </c>
      <c r="C102">
        <f>COUNTIFS(Table2[Local GradMean Neg], "&gt;="&amp;A102, Table2[Local GradMean Neg], "&lt;"&amp;A103)</f>
        <v>0</v>
      </c>
    </row>
    <row r="103" spans="1:3" x14ac:dyDescent="0.25">
      <c r="A103">
        <v>20.2</v>
      </c>
      <c r="B103">
        <f>COUNTIFS(Table2[Local GradMean Pos], "&gt;="&amp;A103, Table2[Local GradMean Pos], "&lt;"&amp;A104)</f>
        <v>18</v>
      </c>
      <c r="C103">
        <f>COUNTIFS(Table2[Local GradMean Neg], "&gt;="&amp;A103, Table2[Local GradMean Neg], "&lt;"&amp;A104)</f>
        <v>0</v>
      </c>
    </row>
    <row r="104" spans="1:3" x14ac:dyDescent="0.25">
      <c r="A104">
        <v>20.399999999999999</v>
      </c>
      <c r="B104">
        <f>COUNTIFS(Table2[Local GradMean Pos], "&gt;="&amp;A104, Table2[Local GradMean Pos], "&lt;"&amp;A105)</f>
        <v>10</v>
      </c>
      <c r="C104">
        <f>COUNTIFS(Table2[Local GradMean Neg], "&gt;="&amp;A104, Table2[Local GradMean Neg], "&lt;"&amp;A105)</f>
        <v>0</v>
      </c>
    </row>
    <row r="105" spans="1:3" x14ac:dyDescent="0.25">
      <c r="A105">
        <v>20.6</v>
      </c>
      <c r="B105">
        <f>COUNTIFS(Table2[Local GradMean Pos], "&gt;="&amp;A105, Table2[Local GradMean Pos], "&lt;"&amp;A106)</f>
        <v>11</v>
      </c>
      <c r="C105">
        <f>COUNTIFS(Table2[Local GradMean Neg], "&gt;="&amp;A105, Table2[Local GradMean Neg], "&lt;"&amp;A106)</f>
        <v>0</v>
      </c>
    </row>
    <row r="106" spans="1:3" x14ac:dyDescent="0.25">
      <c r="A106">
        <v>20.8</v>
      </c>
      <c r="B106">
        <f>COUNTIFS(Table2[Local GradMean Pos], "&gt;="&amp;A106, Table2[Local GradMean Pos], "&lt;"&amp;A107)</f>
        <v>7</v>
      </c>
      <c r="C106">
        <f>COUNTIFS(Table2[Local GradMean Neg], "&gt;="&amp;A106, Table2[Local GradMean Neg], "&lt;"&amp;A107)</f>
        <v>0</v>
      </c>
    </row>
    <row r="107" spans="1:3" x14ac:dyDescent="0.25">
      <c r="A107">
        <v>21</v>
      </c>
      <c r="B107">
        <f>COUNTIFS(Table2[Local GradMean Pos], "&gt;="&amp;A107, Table2[Local GradMean Pos], "&lt;"&amp;A108)</f>
        <v>5</v>
      </c>
      <c r="C107">
        <f>COUNTIFS(Table2[Local GradMean Neg], "&gt;="&amp;A107, Table2[Local GradMean Neg], "&lt;"&amp;A108)</f>
        <v>0</v>
      </c>
    </row>
    <row r="108" spans="1:3" x14ac:dyDescent="0.25">
      <c r="A108">
        <v>21.2</v>
      </c>
      <c r="B108">
        <f>COUNTIFS(Table2[Local GradMean Pos], "&gt;="&amp;A108, Table2[Local GradMean Pos], "&lt;"&amp;A109)</f>
        <v>13</v>
      </c>
      <c r="C108">
        <f>COUNTIFS(Table2[Local GradMean Neg], "&gt;="&amp;A108, Table2[Local GradMean Neg], "&lt;"&amp;A109)</f>
        <v>0</v>
      </c>
    </row>
    <row r="109" spans="1:3" x14ac:dyDescent="0.25">
      <c r="A109">
        <v>21.4</v>
      </c>
      <c r="B109">
        <f>COUNTIFS(Table2[Local GradMean Pos], "&gt;="&amp;A109, Table2[Local GradMean Pos], "&lt;"&amp;A110)</f>
        <v>6</v>
      </c>
      <c r="C109">
        <f>COUNTIFS(Table2[Local GradMean Neg], "&gt;="&amp;A109, Table2[Local GradMean Neg], "&lt;"&amp;A110)</f>
        <v>0</v>
      </c>
    </row>
    <row r="110" spans="1:3" x14ac:dyDescent="0.25">
      <c r="A110">
        <v>21.6</v>
      </c>
      <c r="B110">
        <f>COUNTIFS(Table2[Local GradMean Pos], "&gt;="&amp;A110, Table2[Local GradMean Pos], "&lt;"&amp;A111)</f>
        <v>8</v>
      </c>
      <c r="C110">
        <f>COUNTIFS(Table2[Local GradMean Neg], "&gt;="&amp;A110, Table2[Local GradMean Neg], "&lt;"&amp;A111)</f>
        <v>0</v>
      </c>
    </row>
    <row r="111" spans="1:3" x14ac:dyDescent="0.25">
      <c r="A111">
        <v>21.8</v>
      </c>
      <c r="B111">
        <f>COUNTIFS(Table2[Local GradMean Pos], "&gt;="&amp;A111, Table2[Local GradMean Pos], "&lt;"&amp;A112)</f>
        <v>4</v>
      </c>
      <c r="C111">
        <f>COUNTIFS(Table2[Local GradMean Neg], "&gt;="&amp;A111, Table2[Local GradMean Neg], "&lt;"&amp;A112)</f>
        <v>0</v>
      </c>
    </row>
    <row r="112" spans="1:3" x14ac:dyDescent="0.25">
      <c r="A112">
        <v>22</v>
      </c>
      <c r="B112">
        <f>COUNTIFS(Table2[Local GradMean Pos], "&gt;="&amp;A112, Table2[Local GradMean Pos], "&lt;"&amp;A113)</f>
        <v>8</v>
      </c>
      <c r="C112">
        <f>COUNTIFS(Table2[Local GradMean Neg], "&gt;="&amp;A112, Table2[Local GradMean Neg], "&lt;"&amp;A113)</f>
        <v>0</v>
      </c>
    </row>
    <row r="113" spans="1:3" x14ac:dyDescent="0.25">
      <c r="A113">
        <v>22.2</v>
      </c>
      <c r="B113">
        <f>COUNTIFS(Table2[Local GradMean Pos], "&gt;="&amp;A113, Table2[Local GradMean Pos], "&lt;"&amp;A114)</f>
        <v>8</v>
      </c>
      <c r="C113">
        <f>COUNTIFS(Table2[Local GradMean Neg], "&gt;="&amp;A113, Table2[Local GradMean Neg], "&lt;"&amp;A114)</f>
        <v>0</v>
      </c>
    </row>
    <row r="114" spans="1:3" x14ac:dyDescent="0.25">
      <c r="A114">
        <v>22.4</v>
      </c>
      <c r="B114">
        <f>COUNTIFS(Table2[Local GradMean Pos], "&gt;="&amp;A114, Table2[Local GradMean Pos], "&lt;"&amp;A115)</f>
        <v>7</v>
      </c>
      <c r="C114">
        <f>COUNTIFS(Table2[Local GradMean Neg], "&gt;="&amp;A114, Table2[Local GradMean Neg], "&lt;"&amp;A115)</f>
        <v>0</v>
      </c>
    </row>
    <row r="115" spans="1:3" x14ac:dyDescent="0.25">
      <c r="A115">
        <v>22.6</v>
      </c>
      <c r="B115">
        <f>COUNTIFS(Table2[Local GradMean Pos], "&gt;="&amp;A115, Table2[Local GradMean Pos], "&lt;"&amp;A116)</f>
        <v>4</v>
      </c>
      <c r="C115">
        <f>COUNTIFS(Table2[Local GradMean Neg], "&gt;="&amp;A115, Table2[Local GradMean Neg], "&lt;"&amp;A116)</f>
        <v>0</v>
      </c>
    </row>
    <row r="116" spans="1:3" x14ac:dyDescent="0.25">
      <c r="A116">
        <v>22.8</v>
      </c>
      <c r="B116">
        <f>COUNTIFS(Table2[Local GradMean Pos], "&gt;="&amp;A116, Table2[Local GradMean Pos], "&lt;"&amp;A117)</f>
        <v>4</v>
      </c>
      <c r="C116">
        <f>COUNTIFS(Table2[Local GradMean Neg], "&gt;="&amp;A116, Table2[Local GradMean Neg], "&lt;"&amp;A117)</f>
        <v>0</v>
      </c>
    </row>
    <row r="117" spans="1:3" x14ac:dyDescent="0.25">
      <c r="A117">
        <v>23</v>
      </c>
      <c r="B117">
        <f>COUNTIFS(Table2[Local GradMean Pos], "&gt;="&amp;A117, Table2[Local GradMean Pos], "&lt;"&amp;A118)</f>
        <v>1</v>
      </c>
      <c r="C117">
        <f>COUNTIFS(Table2[Local GradMean Neg], "&gt;="&amp;A117, Table2[Local GradMean Neg], "&lt;"&amp;A118)</f>
        <v>0</v>
      </c>
    </row>
    <row r="118" spans="1:3" x14ac:dyDescent="0.25">
      <c r="A118">
        <v>23.2</v>
      </c>
      <c r="B118">
        <f>COUNTIFS(Table2[Local GradMean Pos], "&gt;="&amp;A118, Table2[Local GradMean Pos], "&lt;"&amp;A119)</f>
        <v>1</v>
      </c>
      <c r="C118">
        <f>COUNTIFS(Table2[Local GradMean Neg], "&gt;="&amp;A118, Table2[Local GradMean Neg], "&lt;"&amp;A119)</f>
        <v>0</v>
      </c>
    </row>
    <row r="119" spans="1:3" x14ac:dyDescent="0.25">
      <c r="A119">
        <v>23.4</v>
      </c>
      <c r="B119">
        <f>COUNTIFS(Table2[Local GradMean Pos], "&gt;="&amp;A119, Table2[Local GradMean Pos], "&lt;"&amp;A120)</f>
        <v>1</v>
      </c>
      <c r="C119">
        <f>COUNTIFS(Table2[Local GradMean Neg], "&gt;="&amp;A119, Table2[Local GradMean Neg], "&lt;"&amp;A120)</f>
        <v>0</v>
      </c>
    </row>
    <row r="120" spans="1:3" x14ac:dyDescent="0.25">
      <c r="A120">
        <v>23.6</v>
      </c>
      <c r="B120">
        <f>COUNTIFS(Table2[Local GradMean Pos], "&gt;="&amp;A120, Table2[Local GradMean Pos], "&lt;"&amp;A121)</f>
        <v>1</v>
      </c>
      <c r="C120">
        <f>COUNTIFS(Table2[Local GradMean Neg], "&gt;="&amp;A120, Table2[Local GradMean Neg], "&lt;"&amp;A121)</f>
        <v>0</v>
      </c>
    </row>
    <row r="121" spans="1:3" x14ac:dyDescent="0.25">
      <c r="A121">
        <v>23.8</v>
      </c>
      <c r="B121">
        <f>COUNTIFS(Table2[Local GradMean Pos], "&gt;="&amp;A121, Table2[Local GradMean Pos], "&lt;"&amp;A122)</f>
        <v>5</v>
      </c>
      <c r="C121">
        <f>COUNTIFS(Table2[Local GradMean Neg], "&gt;="&amp;A121, Table2[Local GradMean Neg], "&lt;"&amp;A122)</f>
        <v>0</v>
      </c>
    </row>
    <row r="122" spans="1:3" x14ac:dyDescent="0.25">
      <c r="A122">
        <v>24</v>
      </c>
      <c r="B122">
        <f>COUNTIFS(Table2[Local GradMean Pos], "&gt;="&amp;A122, Table2[Local GradMean Pos], "&lt;"&amp;A123)</f>
        <v>3</v>
      </c>
      <c r="C122">
        <f>COUNTIFS(Table2[Local GradMean Neg], "&gt;="&amp;A122, Table2[Local GradMean Neg], "&lt;"&amp;A123)</f>
        <v>0</v>
      </c>
    </row>
    <row r="123" spans="1:3" x14ac:dyDescent="0.25">
      <c r="A123">
        <v>24.2</v>
      </c>
      <c r="B123">
        <f>COUNTIFS(Table2[Local GradMean Pos], "&gt;="&amp;A123, Table2[Local GradMean Pos], "&lt;"&amp;A124)</f>
        <v>0</v>
      </c>
      <c r="C123">
        <f>COUNTIFS(Table2[Local GradMean Neg], "&gt;="&amp;A123, Table2[Local GradMean Neg], "&lt;"&amp;A124)</f>
        <v>0</v>
      </c>
    </row>
    <row r="124" spans="1:3" x14ac:dyDescent="0.25">
      <c r="A124">
        <v>24.4</v>
      </c>
      <c r="B124">
        <f>COUNTIFS(Table2[Local GradMean Pos], "&gt;="&amp;A124, Table2[Local GradMean Pos], "&lt;"&amp;A125)</f>
        <v>1</v>
      </c>
      <c r="C124">
        <f>COUNTIFS(Table2[Local GradMean Neg], "&gt;="&amp;A124, Table2[Local GradMean Neg], "&lt;"&amp;A125)</f>
        <v>0</v>
      </c>
    </row>
    <row r="125" spans="1:3" x14ac:dyDescent="0.25">
      <c r="A125">
        <v>24.6</v>
      </c>
      <c r="B125">
        <f>COUNTIFS(Table2[Local GradMean Pos], "&gt;="&amp;A125, Table2[Local GradMean Pos], "&lt;"&amp;A126)</f>
        <v>0</v>
      </c>
      <c r="C125">
        <f>COUNTIFS(Table2[Local GradMean Neg], "&gt;="&amp;A125, Table2[Local GradMean Neg], "&lt;"&amp;A126)</f>
        <v>0</v>
      </c>
    </row>
    <row r="126" spans="1:3" x14ac:dyDescent="0.25">
      <c r="A126">
        <v>24.8</v>
      </c>
      <c r="B126">
        <f>COUNTIFS(Table2[Local GradMean Pos], "&gt;="&amp;A126, Table2[Local GradMean Pos], "&lt;"&amp;A127)</f>
        <v>1</v>
      </c>
      <c r="C126">
        <f>COUNTIFS(Table2[Local GradMean Neg], "&gt;="&amp;A126, Table2[Local GradMean Neg], "&lt;"&amp;A127)</f>
        <v>0</v>
      </c>
    </row>
    <row r="127" spans="1:3" x14ac:dyDescent="0.25">
      <c r="A127">
        <v>25</v>
      </c>
      <c r="B127">
        <f>COUNTIFS(Table2[Local GradMean Pos], "&gt;="&amp;A127, Table2[Local GradMean Pos], "&lt;"&amp;A128)</f>
        <v>0</v>
      </c>
      <c r="C127">
        <f>COUNTIFS(Table2[Local GradMean Neg], "&gt;="&amp;A127, Table2[Local GradMean Neg], "&lt;"&amp;A128)</f>
        <v>0</v>
      </c>
    </row>
    <row r="128" spans="1:3" x14ac:dyDescent="0.25">
      <c r="A128">
        <v>25.2</v>
      </c>
      <c r="B128">
        <f>COUNTIFS(Table2[Local GradMean Pos], "&gt;="&amp;A128, Table2[Local GradMean Pos], "&lt;"&amp;A129)</f>
        <v>2</v>
      </c>
      <c r="C128">
        <f>COUNTIFS(Table2[Local GradMean Neg], "&gt;="&amp;A128, Table2[Local GradMean Neg], "&lt;"&amp;A129)</f>
        <v>0</v>
      </c>
    </row>
    <row r="129" spans="1:3" x14ac:dyDescent="0.25">
      <c r="A129">
        <v>25.4</v>
      </c>
      <c r="B129">
        <f>COUNTIFS(Table2[Local GradMean Pos], "&gt;="&amp;A129, Table2[Local GradMean Pos], "&lt;"&amp;A130)</f>
        <v>0</v>
      </c>
      <c r="C129">
        <f>COUNTIFS(Table2[Local GradMean Neg], "&gt;="&amp;A129, Table2[Local GradMean Neg], "&lt;"&amp;A130)</f>
        <v>0</v>
      </c>
    </row>
    <row r="130" spans="1:3" x14ac:dyDescent="0.25">
      <c r="A130">
        <v>25.6</v>
      </c>
      <c r="B130">
        <f>COUNTIFS(Table2[Local GradMean Pos], "&gt;="&amp;A130, Table2[Local GradMean Pos], "&lt;"&amp;A131)</f>
        <v>1</v>
      </c>
      <c r="C130">
        <f>COUNTIFS(Table2[Local GradMean Neg], "&gt;="&amp;A130, Table2[Local GradMean Neg], "&lt;"&amp;A131)</f>
        <v>0</v>
      </c>
    </row>
    <row r="131" spans="1:3" x14ac:dyDescent="0.25">
      <c r="A131">
        <v>25.8</v>
      </c>
      <c r="B131">
        <f>COUNTIFS(Table2[Local GradMean Pos], "&gt;="&amp;A131, Table2[Local GradMean Pos], "&lt;"&amp;A132)</f>
        <v>0</v>
      </c>
      <c r="C131">
        <f>COUNTIFS(Table2[Local GradMean Neg], "&gt;="&amp;A131, Table2[Local GradMean Neg], "&lt;"&amp;A132)</f>
        <v>0</v>
      </c>
    </row>
    <row r="132" spans="1:3" x14ac:dyDescent="0.25">
      <c r="A132">
        <v>26</v>
      </c>
      <c r="B132">
        <f>COUNTIFS(Table2[Local GradMean Pos], "&gt;="&amp;A132, Table2[Local GradMean Pos], "&lt;"&amp;A133)</f>
        <v>2</v>
      </c>
      <c r="C132">
        <f>COUNTIFS(Table2[Local GradMean Neg], "&gt;="&amp;A132, Table2[Local GradMean Neg], "&lt;"&amp;A133)</f>
        <v>0</v>
      </c>
    </row>
    <row r="133" spans="1:3" x14ac:dyDescent="0.25">
      <c r="A133">
        <v>26.2</v>
      </c>
      <c r="B133">
        <f>COUNTIFS(Table2[Local GradMean Pos], "&gt;="&amp;A133, Table2[Local GradMean Pos], "&lt;"&amp;A134)</f>
        <v>0</v>
      </c>
      <c r="C133">
        <f>COUNTIFS(Table2[Local GradMean Neg], "&gt;="&amp;A133, Table2[Local GradMean Neg], "&lt;"&amp;A134)</f>
        <v>0</v>
      </c>
    </row>
    <row r="134" spans="1:3" x14ac:dyDescent="0.25">
      <c r="A134">
        <v>26.4</v>
      </c>
      <c r="B134">
        <f>COUNTIFS(Table2[Local GradMean Pos], "&gt;="&amp;A134, Table2[Local GradMean Pos], "&lt;"&amp;A135)</f>
        <v>1</v>
      </c>
      <c r="C134">
        <f>COUNTIFS(Table2[Local GradMean Neg], "&gt;="&amp;A134, Table2[Local GradMean Neg], "&lt;"&amp;A135)</f>
        <v>0</v>
      </c>
    </row>
    <row r="135" spans="1:3" x14ac:dyDescent="0.25">
      <c r="A135">
        <v>26.6</v>
      </c>
      <c r="B135">
        <f>COUNTIFS(Table2[Local GradMean Pos], "&gt;="&amp;A135, Table2[Local GradMean Pos], "&lt;"&amp;A136)</f>
        <v>1</v>
      </c>
      <c r="C135">
        <f>COUNTIFS(Table2[Local GradMean Neg], "&gt;="&amp;A135, Table2[Local GradMean Neg], "&lt;"&amp;A136)</f>
        <v>0</v>
      </c>
    </row>
    <row r="136" spans="1:3" x14ac:dyDescent="0.25">
      <c r="A136">
        <v>26.8</v>
      </c>
      <c r="B136">
        <f>COUNTIFS(Table2[Local GradMean Pos], "&gt;="&amp;A136, Table2[Local GradMean Pos], "&lt;"&amp;A137)</f>
        <v>1</v>
      </c>
      <c r="C136">
        <f>COUNTIFS(Table2[Local GradMean Neg], "&gt;="&amp;A136, Table2[Local GradMean Neg], "&lt;"&amp;A137)</f>
        <v>0</v>
      </c>
    </row>
    <row r="137" spans="1:3" x14ac:dyDescent="0.25">
      <c r="A137">
        <v>27</v>
      </c>
      <c r="B137">
        <f>COUNTIFS(Table2[Local GradMean Pos], "&gt;="&amp;A137, Table2[Local GradMean Pos], "&lt;"&amp;A138)</f>
        <v>1</v>
      </c>
      <c r="C137">
        <f>COUNTIFS(Table2[Local GradMean Neg], "&gt;="&amp;A137, Table2[Local GradMean Neg], "&lt;"&amp;A138)</f>
        <v>0</v>
      </c>
    </row>
    <row r="138" spans="1:3" x14ac:dyDescent="0.25">
      <c r="A138">
        <v>27.2</v>
      </c>
      <c r="B138">
        <f>COUNTIFS(Table2[Local GradMean Pos], "&gt;="&amp;A138, Table2[Local GradMean Pos], "&lt;"&amp;A139)</f>
        <v>0</v>
      </c>
      <c r="C138">
        <f>COUNTIFS(Table2[Local GradMean Neg], "&gt;="&amp;A138, Table2[Local GradMean Neg], "&lt;"&amp;A139)</f>
        <v>0</v>
      </c>
    </row>
    <row r="139" spans="1:3" x14ac:dyDescent="0.25">
      <c r="A139">
        <v>27.4</v>
      </c>
      <c r="B139">
        <f>COUNTIFS(Table2[Local GradMean Pos], "&gt;="&amp;A139, Table2[Local GradMean Pos], "&lt;"&amp;A140)</f>
        <v>0</v>
      </c>
      <c r="C139">
        <f>COUNTIFS(Table2[Local GradMean Neg], "&gt;="&amp;A139, Table2[Local GradMean Neg], "&lt;"&amp;A140)</f>
        <v>0</v>
      </c>
    </row>
    <row r="140" spans="1:3" x14ac:dyDescent="0.25">
      <c r="A140">
        <v>27.6</v>
      </c>
      <c r="B140">
        <f>COUNTIFS(Table2[Local GradMean Pos], "&gt;="&amp;A140, Table2[Local GradMean Pos], "&lt;"&amp;A141)</f>
        <v>0</v>
      </c>
      <c r="C140">
        <f>COUNTIFS(Table2[Local GradMean Neg], "&gt;="&amp;A140, Table2[Local GradMean Neg], "&lt;"&amp;A141)</f>
        <v>0</v>
      </c>
    </row>
    <row r="141" spans="1:3" x14ac:dyDescent="0.25">
      <c r="A141">
        <v>27.8</v>
      </c>
      <c r="B141">
        <f>COUNTIFS(Table2[Local GradMean Pos], "&gt;="&amp;A141, Table2[Local GradMean Pos], "&lt;"&amp;A142)</f>
        <v>4</v>
      </c>
      <c r="C141">
        <f>COUNTIFS(Table2[Local GradMean Neg], "&gt;="&amp;A141, Table2[Local GradMean Neg], "&lt;"&amp;A142)</f>
        <v>0</v>
      </c>
    </row>
    <row r="142" spans="1:3" x14ac:dyDescent="0.25">
      <c r="A142">
        <v>28</v>
      </c>
      <c r="B142">
        <f>COUNTIFS(Table2[Local GradMean Pos], "&gt;="&amp;A142, Table2[Local GradMean Pos], "&lt;"&amp;A143)</f>
        <v>0</v>
      </c>
      <c r="C142">
        <f>COUNTIFS(Table2[Local GradMean Neg], "&gt;="&amp;A142, Table2[Local GradMean Neg], "&lt;"&amp;A143)</f>
        <v>0</v>
      </c>
    </row>
    <row r="143" spans="1:3" x14ac:dyDescent="0.25">
      <c r="A143">
        <v>28.2</v>
      </c>
      <c r="B143">
        <f>COUNTIFS(Table2[Local GradMean Pos], "&gt;="&amp;A143, Table2[Local GradMean Pos], "&lt;"&amp;A144)</f>
        <v>0</v>
      </c>
      <c r="C143">
        <f>COUNTIFS(Table2[Local GradMean Neg], "&gt;="&amp;A143, Table2[Local GradMean Neg], "&lt;"&amp;A144)</f>
        <v>0</v>
      </c>
    </row>
    <row r="144" spans="1:3" x14ac:dyDescent="0.25">
      <c r="A144">
        <v>28.4</v>
      </c>
      <c r="B144">
        <f>COUNTIFS(Table2[Local GradMean Pos], "&gt;="&amp;A144, Table2[Local GradMean Pos], "&lt;"&amp;A145)</f>
        <v>0</v>
      </c>
      <c r="C144">
        <f>COUNTIFS(Table2[Local GradMean Neg], "&gt;="&amp;A144, Table2[Local GradMean Neg], "&lt;"&amp;A145)</f>
        <v>0</v>
      </c>
    </row>
    <row r="145" spans="1:3" x14ac:dyDescent="0.25">
      <c r="A145">
        <v>28.6</v>
      </c>
      <c r="B145">
        <f>COUNTIFS(Table2[Local GradMean Pos], "&gt;="&amp;A145, Table2[Local GradMean Pos], "&lt;"&amp;A146)</f>
        <v>0</v>
      </c>
      <c r="C145">
        <f>COUNTIFS(Table2[Local GradMean Neg], "&gt;="&amp;A145, Table2[Local GradMean Neg], "&lt;"&amp;A146)</f>
        <v>0</v>
      </c>
    </row>
    <row r="146" spans="1:3" x14ac:dyDescent="0.25">
      <c r="A146">
        <v>28.8</v>
      </c>
      <c r="B146">
        <f>COUNTIFS(Table2[Local GradMean Pos], "&gt;="&amp;A146, Table2[Local GradMean Pos], "&lt;"&amp;A147)</f>
        <v>1</v>
      </c>
      <c r="C146">
        <f>COUNTIFS(Table2[Local GradMean Neg], "&gt;="&amp;A146, Table2[Local GradMean Neg], "&lt;"&amp;A147)</f>
        <v>0</v>
      </c>
    </row>
    <row r="147" spans="1:3" x14ac:dyDescent="0.25">
      <c r="A147">
        <v>29</v>
      </c>
      <c r="B147">
        <f>COUNTIFS(Table2[Local GradMean Pos], "&gt;="&amp;A147, Table2[Local GradMean Pos], "&lt;"&amp;A148)</f>
        <v>1</v>
      </c>
      <c r="C147">
        <f>COUNTIFS(Table2[Local GradMean Neg], "&gt;="&amp;A147, Table2[Local GradMean Neg], "&lt;"&amp;A148)</f>
        <v>0</v>
      </c>
    </row>
    <row r="148" spans="1:3" x14ac:dyDescent="0.25">
      <c r="A148">
        <v>29.2</v>
      </c>
      <c r="B148">
        <f>COUNTIFS(Table2[Local GradMean Pos], "&gt;="&amp;A148, Table2[Local GradMean Pos], "&lt;"&amp;A149)</f>
        <v>0</v>
      </c>
      <c r="C148">
        <f>COUNTIFS(Table2[Local GradMean Neg], "&gt;="&amp;A148, Table2[Local GradMean Neg], "&lt;"&amp;A149)</f>
        <v>0</v>
      </c>
    </row>
    <row r="149" spans="1:3" x14ac:dyDescent="0.25">
      <c r="A149">
        <v>29.4</v>
      </c>
      <c r="B149">
        <f>COUNTIFS(Table2[Local GradMean Pos], "&gt;="&amp;A149, Table2[Local GradMean Pos], "&lt;"&amp;A150)</f>
        <v>0</v>
      </c>
      <c r="C149">
        <f>COUNTIFS(Table2[Local GradMean Neg], "&gt;="&amp;A149, Table2[Local GradMean Neg], "&lt;"&amp;A150)</f>
        <v>0</v>
      </c>
    </row>
    <row r="150" spans="1:3" x14ac:dyDescent="0.25">
      <c r="A150">
        <v>29.6</v>
      </c>
      <c r="B150">
        <f>COUNTIFS(Table2[Local GradMean Pos], "&gt;="&amp;A150, Table2[Local GradMean Pos], "&lt;"&amp;A151)</f>
        <v>0</v>
      </c>
      <c r="C150">
        <f>COUNTIFS(Table2[Local GradMean Neg], "&gt;="&amp;A150, Table2[Local GradMean Neg], "&lt;"&amp;A151)</f>
        <v>0</v>
      </c>
    </row>
    <row r="151" spans="1:3" x14ac:dyDescent="0.25">
      <c r="A151">
        <v>29.8</v>
      </c>
      <c r="B151">
        <f>COUNTIFS(Table2[Local GradMean Pos], "&gt;="&amp;A151, Table2[Local GradMean Pos], "&lt;"&amp;A152)</f>
        <v>0</v>
      </c>
      <c r="C151">
        <f>COUNTIFS(Table2[Local GradMean Neg], "&gt;="&amp;A151, Table2[Local GradMean Neg], "&lt;"&amp;A152)</f>
        <v>0</v>
      </c>
    </row>
    <row r="152" spans="1:3" x14ac:dyDescent="0.25">
      <c r="A152">
        <v>30</v>
      </c>
      <c r="B152">
        <f>COUNTIFS(Table2[Local GradMean Pos], "&gt;="&amp;A152, Table2[Local GradMean Pos], "&lt;"&amp;A153)</f>
        <v>0</v>
      </c>
      <c r="C152">
        <f>COUNTIFS(Table2[Local GradMean Neg], "&gt;="&amp;A152, Table2[Local GradMean Neg], "&lt;"&amp;A153)</f>
        <v>0</v>
      </c>
    </row>
    <row r="153" spans="1:3" x14ac:dyDescent="0.25">
      <c r="A153">
        <v>30.2</v>
      </c>
      <c r="B153">
        <f>COUNTIFS(Table2[Local GradMean Pos], "&gt;="&amp;A153, Table2[Local GradMean Pos], "&lt;"&amp;A154)</f>
        <v>0</v>
      </c>
      <c r="C153">
        <f>COUNTIFS(Table2[Local GradMean Neg], "&gt;="&amp;A153, Table2[Local GradMean Neg], "&lt;"&amp;A154)</f>
        <v>0</v>
      </c>
    </row>
    <row r="154" spans="1:3" x14ac:dyDescent="0.25">
      <c r="A154">
        <v>30.4</v>
      </c>
      <c r="B154">
        <f>COUNTIFS(Table2[Local GradMean Pos], "&gt;="&amp;A154, Table2[Local GradMean Pos], "&lt;"&amp;A155)</f>
        <v>0</v>
      </c>
      <c r="C154">
        <f>COUNTIFS(Table2[Local GradMean Neg], "&gt;="&amp;A154, Table2[Local GradMean Neg], "&lt;"&amp;A155)</f>
        <v>0</v>
      </c>
    </row>
    <row r="155" spans="1:3" x14ac:dyDescent="0.25">
      <c r="A155">
        <v>30.6</v>
      </c>
      <c r="B155">
        <f>COUNTIFS(Table2[Local GradMean Pos], "&gt;="&amp;A155, Table2[Local GradMean Pos], "&lt;"&amp;A156)</f>
        <v>0</v>
      </c>
      <c r="C155">
        <f>COUNTIFS(Table2[Local GradMean Neg], "&gt;="&amp;A155, Table2[Local GradMean Neg], "&lt;"&amp;A156)</f>
        <v>0</v>
      </c>
    </row>
    <row r="156" spans="1:3" x14ac:dyDescent="0.25">
      <c r="A156">
        <v>30.8</v>
      </c>
      <c r="B156">
        <f>COUNTIFS(Table2[Local GradMean Pos], "&gt;="&amp;A156, Table2[Local GradMean Pos], "&lt;"&amp;A157)</f>
        <v>0</v>
      </c>
      <c r="C156">
        <f>COUNTIFS(Table2[Local GradMean Neg], "&gt;="&amp;A156, Table2[Local GradMean Neg], "&lt;"&amp;A157)</f>
        <v>0</v>
      </c>
    </row>
    <row r="157" spans="1:3" x14ac:dyDescent="0.25">
      <c r="A157">
        <v>31</v>
      </c>
      <c r="B157">
        <f>COUNTIFS(Table2[Local GradMean Pos], "&gt;="&amp;A157, Table2[Local GradMean Pos], "&lt;"&amp;A158)</f>
        <v>0</v>
      </c>
      <c r="C157">
        <f>COUNTIFS(Table2[Local GradMean Neg], "&gt;="&amp;A157, Table2[Local GradMean Neg], "&lt;"&amp;A158)</f>
        <v>0</v>
      </c>
    </row>
    <row r="158" spans="1:3" x14ac:dyDescent="0.25">
      <c r="A158">
        <v>31.2</v>
      </c>
      <c r="B158">
        <f>COUNTIFS(Table2[Local GradMean Pos], "&gt;="&amp;A158, Table2[Local GradMean Pos], "&lt;"&amp;A159)</f>
        <v>0</v>
      </c>
      <c r="C158">
        <f>COUNTIFS(Table2[Local GradMean Neg], "&gt;="&amp;A158, Table2[Local GradMean Neg], "&lt;"&amp;A159)</f>
        <v>0</v>
      </c>
    </row>
    <row r="159" spans="1:3" x14ac:dyDescent="0.25">
      <c r="A159">
        <v>31.4</v>
      </c>
      <c r="B159">
        <f>COUNTIFS(Table2[Local GradMean Pos], "&gt;="&amp;A159, Table2[Local GradMean Pos], "&lt;"&amp;A160)</f>
        <v>0</v>
      </c>
      <c r="C159">
        <f>COUNTIFS(Table2[Local GradMean Neg], "&gt;="&amp;A159, Table2[Local GradMean Neg], "&lt;"&amp;A160)</f>
        <v>0</v>
      </c>
    </row>
    <row r="160" spans="1:3" x14ac:dyDescent="0.25">
      <c r="A160">
        <v>31.6</v>
      </c>
      <c r="B160">
        <f>COUNTIFS(Table2[Local GradMean Pos], "&gt;="&amp;A160, Table2[Local GradMean Pos], "&lt;"&amp;A161)</f>
        <v>0</v>
      </c>
      <c r="C160">
        <f>COUNTIFS(Table2[Local GradMean Neg], "&gt;="&amp;A160, Table2[Local GradMean Neg], "&lt;"&amp;A161)</f>
        <v>0</v>
      </c>
    </row>
    <row r="161" spans="1:3" x14ac:dyDescent="0.25">
      <c r="A161">
        <v>31.8</v>
      </c>
      <c r="B161">
        <f>COUNTIFS(Table2[Local GradMean Pos], "&gt;="&amp;A161, Table2[Local GradMean Pos], "&lt;"&amp;A162)</f>
        <v>0</v>
      </c>
      <c r="C161">
        <f>COUNTIFS(Table2[Local GradMean Neg], "&gt;="&amp;A161, Table2[Local GradMean Neg], "&lt;"&amp;A162)</f>
        <v>0</v>
      </c>
    </row>
    <row r="162" spans="1:3" x14ac:dyDescent="0.25">
      <c r="A162">
        <v>32</v>
      </c>
      <c r="B162">
        <f>COUNTIFS(Table2[Local GradMean Pos], "&gt;="&amp;A162, Table2[Local GradMean Pos], "&lt;"&amp;A163)</f>
        <v>0</v>
      </c>
      <c r="C162">
        <f>COUNTIFS(Table2[Local GradMean Neg], "&gt;="&amp;A162, Table2[Local GradMean Neg], "&lt;"&amp;A163)</f>
        <v>0</v>
      </c>
    </row>
    <row r="163" spans="1:3" x14ac:dyDescent="0.25">
      <c r="A163">
        <v>32.200000000000003</v>
      </c>
      <c r="B163">
        <f>COUNTIFS(Table2[Local GradMean Pos], "&gt;="&amp;A163, Table2[Local GradMean Pos], "&lt;"&amp;A164)</f>
        <v>0</v>
      </c>
      <c r="C163">
        <f>COUNTIFS(Table2[Local GradMean Neg], "&gt;="&amp;A163, Table2[Local GradMean Neg], "&lt;"&amp;A164)</f>
        <v>0</v>
      </c>
    </row>
    <row r="164" spans="1:3" x14ac:dyDescent="0.25">
      <c r="A164">
        <v>32.4</v>
      </c>
      <c r="B164">
        <f>COUNTIFS(Table2[Local GradMean Pos], "&gt;="&amp;A164, Table2[Local GradMean Pos], "&lt;"&amp;A165)</f>
        <v>0</v>
      </c>
      <c r="C164">
        <f>COUNTIFS(Table2[Local GradMean Neg], "&gt;="&amp;A164, Table2[Local GradMean Neg], "&lt;"&amp;A165)</f>
        <v>0</v>
      </c>
    </row>
    <row r="165" spans="1:3" x14ac:dyDescent="0.25">
      <c r="A165">
        <v>32.6</v>
      </c>
      <c r="B165">
        <f>COUNTIFS(Table2[Local GradMean Pos], "&gt;="&amp;A165, Table2[Local GradMean Pos], "&lt;"&amp;A166)</f>
        <v>0</v>
      </c>
      <c r="C165">
        <f>COUNTIFS(Table2[Local GradMean Neg], "&gt;="&amp;A165, Table2[Local GradMean Neg], "&lt;"&amp;A166)</f>
        <v>0</v>
      </c>
    </row>
    <row r="166" spans="1:3" x14ac:dyDescent="0.25">
      <c r="A166">
        <v>32.799999999999997</v>
      </c>
      <c r="B166">
        <f>COUNTIFS(Table2[Local GradMean Pos], "&gt;="&amp;A166, Table2[Local GradMean Pos], "&lt;"&amp;A167)</f>
        <v>0</v>
      </c>
      <c r="C166">
        <f>COUNTIFS(Table2[Local GradMean Neg], "&gt;="&amp;A166, Table2[Local GradMean Neg], "&lt;"&amp;A167)</f>
        <v>0</v>
      </c>
    </row>
    <row r="167" spans="1:3" x14ac:dyDescent="0.25">
      <c r="A167">
        <v>33</v>
      </c>
      <c r="B167">
        <f>COUNTIFS(Table2[Local GradMean Pos], "&gt;="&amp;A167, Table2[Local GradMean Pos], "&lt;"&amp;A168)</f>
        <v>0</v>
      </c>
      <c r="C167">
        <f>COUNTIFS(Table2[Local GradMean Neg], "&gt;="&amp;A167, Table2[Local GradMean Neg], "&lt;"&amp;A168)</f>
        <v>0</v>
      </c>
    </row>
    <row r="168" spans="1:3" x14ac:dyDescent="0.25">
      <c r="A168">
        <v>33.200000000000003</v>
      </c>
      <c r="B168">
        <f>COUNTIFS(Table2[Local GradMean Pos], "&gt;="&amp;A168, Table2[Local GradMean Pos], "&lt;"&amp;A169)</f>
        <v>0</v>
      </c>
      <c r="C168">
        <f>COUNTIFS(Table2[Local GradMean Neg], "&gt;="&amp;A168, Table2[Local GradMean Neg], "&lt;"&amp;A169)</f>
        <v>0</v>
      </c>
    </row>
    <row r="169" spans="1:3" x14ac:dyDescent="0.25">
      <c r="A169">
        <v>33.4</v>
      </c>
      <c r="B169">
        <f>COUNTIFS(Table2[Local GradMean Pos], "&gt;="&amp;A169, Table2[Local GradMean Pos], "&lt;"&amp;A170)</f>
        <v>0</v>
      </c>
      <c r="C169">
        <f>COUNTIFS(Table2[Local GradMean Neg], "&gt;="&amp;A169, Table2[Local GradMean Neg], "&lt;"&amp;A170)</f>
        <v>0</v>
      </c>
    </row>
    <row r="170" spans="1:3" x14ac:dyDescent="0.25">
      <c r="A170">
        <v>33.6</v>
      </c>
      <c r="B170">
        <f>COUNTIFS(Table2[Local GradMean Pos], "&gt;="&amp;A170, Table2[Local GradMean Pos], "&lt;"&amp;A171)</f>
        <v>0</v>
      </c>
      <c r="C170">
        <f>COUNTIFS(Table2[Local GradMean Neg], "&gt;="&amp;A170, Table2[Local GradMean Neg], "&lt;"&amp;A171)</f>
        <v>0</v>
      </c>
    </row>
    <row r="171" spans="1:3" x14ac:dyDescent="0.25">
      <c r="A171">
        <v>33.799999999999997</v>
      </c>
      <c r="B171">
        <f>COUNTIFS(Table2[Local GradMean Pos], "&gt;="&amp;A171, Table2[Local GradMean Pos], "&lt;"&amp;A172)</f>
        <v>0</v>
      </c>
      <c r="C171">
        <f>COUNTIFS(Table2[Local GradMean Neg], "&gt;="&amp;A171, Table2[Local GradMean Neg], "&lt;"&amp;A172)</f>
        <v>0</v>
      </c>
    </row>
    <row r="172" spans="1:3" x14ac:dyDescent="0.25">
      <c r="A172">
        <v>34</v>
      </c>
      <c r="B172">
        <f>COUNTIFS(Table2[Local GradMean Pos], "&gt;="&amp;A172, Table2[Local GradMean Pos], "&lt;"&amp;A173)</f>
        <v>0</v>
      </c>
      <c r="C172">
        <f>COUNTIFS(Table2[Local GradMean Neg], "&gt;="&amp;A172, Table2[Local GradMean Neg], "&lt;"&amp;A173)</f>
        <v>0</v>
      </c>
    </row>
    <row r="173" spans="1:3" x14ac:dyDescent="0.25">
      <c r="A173">
        <v>34.200000000000003</v>
      </c>
      <c r="B173">
        <f>COUNTIFS(Table2[Local GradMean Pos], "&gt;="&amp;A173, Table2[Local GradMean Pos], "&lt;"&amp;A174)</f>
        <v>0</v>
      </c>
      <c r="C173">
        <f>COUNTIFS(Table2[Local GradMean Neg], "&gt;="&amp;A173, Table2[Local GradMean Neg], "&lt;"&amp;A174)</f>
        <v>0</v>
      </c>
    </row>
    <row r="174" spans="1:3" x14ac:dyDescent="0.25">
      <c r="A174">
        <v>34.4</v>
      </c>
      <c r="B174">
        <f>COUNTIFS(Table2[Local GradMean Pos], "&gt;="&amp;A174, Table2[Local GradMean Pos], "&lt;"&amp;A175)</f>
        <v>0</v>
      </c>
      <c r="C174">
        <f>COUNTIFS(Table2[Local GradMean Neg], "&gt;="&amp;A174, Table2[Local GradMean Neg], "&lt;"&amp;A175)</f>
        <v>0</v>
      </c>
    </row>
    <row r="175" spans="1:3" x14ac:dyDescent="0.25">
      <c r="A175">
        <v>34.6</v>
      </c>
      <c r="B175">
        <f>COUNTIFS(Table2[Local GradMean Pos], "&gt;="&amp;A175, Table2[Local GradMean Pos], "&lt;"&amp;A176)</f>
        <v>0</v>
      </c>
      <c r="C175">
        <f>COUNTIFS(Table2[Local GradMean Neg], "&gt;="&amp;A175, Table2[Local GradMean Neg], "&lt;"&amp;A176)</f>
        <v>0</v>
      </c>
    </row>
    <row r="176" spans="1:3" x14ac:dyDescent="0.25">
      <c r="A176">
        <v>34.799999999999997</v>
      </c>
      <c r="B176">
        <f>COUNTIFS(Table2[Local GradMean Pos], "&gt;="&amp;A176, Table2[Local GradMean Pos], "&lt;"&amp;A177)</f>
        <v>0</v>
      </c>
      <c r="C176">
        <f>COUNTIFS(Table2[Local GradMean Neg], "&gt;="&amp;A176, Table2[Local GradMean Neg], "&lt;"&amp;A177)</f>
        <v>0</v>
      </c>
    </row>
    <row r="177" spans="1:3" x14ac:dyDescent="0.25">
      <c r="A177">
        <v>35</v>
      </c>
      <c r="B177">
        <f>COUNTIFS(Table2[Local GradMean Pos], "&gt;="&amp;A177, Table2[Local GradMean Pos], "&lt;"&amp;A178)</f>
        <v>0</v>
      </c>
      <c r="C177">
        <f>COUNTIFS(Table2[Local GradMean Neg], "&gt;="&amp;A177, Table2[Local GradMean Neg], "&lt;"&amp;A178)</f>
        <v>0</v>
      </c>
    </row>
    <row r="178" spans="1:3" x14ac:dyDescent="0.25">
      <c r="A178">
        <v>35.200000000000003</v>
      </c>
      <c r="B178">
        <f>COUNTIFS(Table2[Local GradMean Pos], "&gt;="&amp;A178, Table2[Local GradMean Pos], "&lt;"&amp;A179)</f>
        <v>0</v>
      </c>
      <c r="C178">
        <f>COUNTIFS(Table2[Local GradMean Neg], "&gt;="&amp;A178, Table2[Local GradMean Neg], "&lt;"&amp;A179)</f>
        <v>0</v>
      </c>
    </row>
    <row r="179" spans="1:3" x14ac:dyDescent="0.25">
      <c r="A179">
        <v>35.4</v>
      </c>
      <c r="B179">
        <f>COUNTIFS(Table2[Local GradMean Pos], "&gt;="&amp;A179, Table2[Local GradMean Pos], "&lt;"&amp;A180)</f>
        <v>0</v>
      </c>
      <c r="C179">
        <f>COUNTIFS(Table2[Local GradMean Neg], "&gt;="&amp;A179, Table2[Local GradMean Neg], "&lt;"&amp;A180)</f>
        <v>0</v>
      </c>
    </row>
    <row r="180" spans="1:3" x14ac:dyDescent="0.25">
      <c r="A180">
        <v>35.6</v>
      </c>
      <c r="B180">
        <f>COUNTIFS(Table2[Local GradMean Pos], "&gt;="&amp;A180, Table2[Local GradMean Pos], "&lt;"&amp;A181)</f>
        <v>0</v>
      </c>
      <c r="C180">
        <f>COUNTIFS(Table2[Local GradMean Neg], "&gt;="&amp;A180, Table2[Local GradMean Neg], "&lt;"&amp;A181)</f>
        <v>0</v>
      </c>
    </row>
    <row r="181" spans="1:3" x14ac:dyDescent="0.25">
      <c r="A181">
        <v>35.799999999999997</v>
      </c>
      <c r="B181">
        <f>COUNTIFS(Table2[Local GradMean Pos], "&gt;="&amp;A181, Table2[Local GradMean Pos], "&lt;"&amp;A182)</f>
        <v>0</v>
      </c>
      <c r="C181">
        <f>COUNTIFS(Table2[Local GradMean Neg], "&gt;="&amp;A181, Table2[Local GradMean Neg], "&lt;"&amp;A182)</f>
        <v>0</v>
      </c>
    </row>
    <row r="182" spans="1:3" x14ac:dyDescent="0.25">
      <c r="A182">
        <v>36</v>
      </c>
      <c r="B182">
        <f>COUNTIFS(Table2[Local GradMean Pos], "&gt;="&amp;A182, Table2[Local GradMean Pos], "&lt;"&amp;A183)</f>
        <v>0</v>
      </c>
      <c r="C182">
        <f>COUNTIFS(Table2[Local GradMean Neg], "&gt;="&amp;A182, Table2[Local GradMean Neg], "&lt;"&amp;A183)</f>
        <v>0</v>
      </c>
    </row>
    <row r="183" spans="1:3" x14ac:dyDescent="0.25">
      <c r="A183">
        <v>36.200000000000003</v>
      </c>
      <c r="B183">
        <f>COUNTIFS(Table2[Local GradMean Pos], "&gt;="&amp;A183, Table2[Local GradMean Pos], "&lt;"&amp;A184)</f>
        <v>0</v>
      </c>
      <c r="C183">
        <f>COUNTIFS(Table2[Local GradMean Neg], "&gt;="&amp;A183, Table2[Local GradMean Neg], "&lt;"&amp;A184)</f>
        <v>0</v>
      </c>
    </row>
    <row r="184" spans="1:3" x14ac:dyDescent="0.25">
      <c r="A184">
        <v>36.4</v>
      </c>
      <c r="B184">
        <f>COUNTIFS(Table2[Local GradMean Pos], "&gt;="&amp;A184, Table2[Local GradMean Pos], "&lt;"&amp;A185)</f>
        <v>0</v>
      </c>
      <c r="C184">
        <f>COUNTIFS(Table2[Local GradMean Neg], "&gt;="&amp;A184, Table2[Local GradMean Neg], "&lt;"&amp;A185)</f>
        <v>0</v>
      </c>
    </row>
    <row r="185" spans="1:3" x14ac:dyDescent="0.25">
      <c r="A185">
        <v>36.6</v>
      </c>
      <c r="B185">
        <f>COUNTIFS(Table2[Local GradMean Pos], "&gt;="&amp;A185, Table2[Local GradMean Pos], "&lt;"&amp;A186)</f>
        <v>0</v>
      </c>
      <c r="C185">
        <f>COUNTIFS(Table2[Local GradMean Neg], "&gt;="&amp;A185, Table2[Local GradMean Neg], "&lt;"&amp;A186)</f>
        <v>0</v>
      </c>
    </row>
    <row r="186" spans="1:3" x14ac:dyDescent="0.25">
      <c r="A186">
        <v>36.799999999999997</v>
      </c>
      <c r="B186">
        <f>COUNTIFS(Table2[Local GradMean Pos], "&gt;="&amp;A186, Table2[Local GradMean Pos], "&lt;"&amp;A187)</f>
        <v>0</v>
      </c>
      <c r="C186">
        <f>COUNTIFS(Table2[Local GradMean Neg], "&gt;="&amp;A186, Table2[Local GradMean Neg], "&lt;"&amp;A187)</f>
        <v>0</v>
      </c>
    </row>
    <row r="187" spans="1:3" x14ac:dyDescent="0.25">
      <c r="A187">
        <v>37</v>
      </c>
      <c r="B187">
        <f>COUNTIFS(Table2[Local GradMean Pos], "&gt;="&amp;A187, Table2[Local GradMean Pos], "&lt;"&amp;A188)</f>
        <v>0</v>
      </c>
      <c r="C187">
        <f>COUNTIFS(Table2[Local GradMean Neg], "&gt;="&amp;A187, Table2[Local GradMean Neg], "&lt;"&amp;A188)</f>
        <v>0</v>
      </c>
    </row>
    <row r="188" spans="1:3" x14ac:dyDescent="0.25">
      <c r="A188">
        <v>37.200000000000003</v>
      </c>
      <c r="B188">
        <f>COUNTIFS(Table2[Local GradMean Pos], "&gt;="&amp;A188, Table2[Local GradMean Pos], "&lt;"&amp;A189)</f>
        <v>0</v>
      </c>
      <c r="C188">
        <f>COUNTIFS(Table2[Local GradMean Neg], "&gt;="&amp;A188, Table2[Local GradMean Neg], "&lt;"&amp;A189)</f>
        <v>0</v>
      </c>
    </row>
    <row r="189" spans="1:3" x14ac:dyDescent="0.25">
      <c r="A189">
        <v>37.4</v>
      </c>
      <c r="B189">
        <f>COUNTIFS(Table2[Local GradMean Pos], "&gt;="&amp;A189, Table2[Local GradMean Pos], "&lt;"&amp;A190)</f>
        <v>0</v>
      </c>
      <c r="C189">
        <f>COUNTIFS(Table2[Local GradMean Neg], "&gt;="&amp;A189, Table2[Local GradMean Neg], "&lt;"&amp;A190)</f>
        <v>0</v>
      </c>
    </row>
    <row r="190" spans="1:3" x14ac:dyDescent="0.25">
      <c r="A190">
        <v>37.6</v>
      </c>
      <c r="B190">
        <f>COUNTIFS(Table2[Local GradMean Pos], "&gt;="&amp;A190, Table2[Local GradMean Pos], "&lt;"&amp;A191)</f>
        <v>0</v>
      </c>
      <c r="C190">
        <f>COUNTIFS(Table2[Local GradMean Neg], "&gt;="&amp;A190, Table2[Local GradMean Neg], "&lt;"&amp;A191)</f>
        <v>0</v>
      </c>
    </row>
    <row r="191" spans="1:3" x14ac:dyDescent="0.25">
      <c r="A191">
        <v>37.799999999999997</v>
      </c>
      <c r="B191">
        <f>COUNTIFS(Table2[Local GradMean Pos], "&gt;="&amp;A191, Table2[Local GradMean Pos], "&lt;"&amp;A192)</f>
        <v>0</v>
      </c>
      <c r="C191">
        <f>COUNTIFS(Table2[Local GradMean Neg], "&gt;="&amp;A191, Table2[Local GradMean Neg], "&lt;"&amp;A192)</f>
        <v>0</v>
      </c>
    </row>
    <row r="192" spans="1:3" x14ac:dyDescent="0.25">
      <c r="A192">
        <v>38</v>
      </c>
      <c r="B192">
        <f>COUNTIFS(Table2[Local GradMean Pos], "&gt;="&amp;A192, Table2[Local GradMean Pos], "&lt;"&amp;A193)</f>
        <v>0</v>
      </c>
      <c r="C192">
        <f>COUNTIFS(Table2[Local GradMean Neg], "&gt;="&amp;A192, Table2[Local GradMean Neg], "&lt;"&amp;A193)</f>
        <v>0</v>
      </c>
    </row>
    <row r="193" spans="1:3" x14ac:dyDescent="0.25">
      <c r="A193">
        <v>38.200000000000003</v>
      </c>
      <c r="B193">
        <f>COUNTIFS(Table2[Local GradMean Pos], "&gt;="&amp;A193, Table2[Local GradMean Pos], "&lt;"&amp;A194)</f>
        <v>0</v>
      </c>
      <c r="C193">
        <f>COUNTIFS(Table2[Local GradMean Neg], "&gt;="&amp;A193, Table2[Local GradMean Neg], "&lt;"&amp;A194)</f>
        <v>0</v>
      </c>
    </row>
    <row r="194" spans="1:3" x14ac:dyDescent="0.25">
      <c r="A194">
        <v>38.4</v>
      </c>
      <c r="B194">
        <f>COUNTIFS(Table2[Local GradMean Pos], "&gt;="&amp;A194, Table2[Local GradMean Pos], "&lt;"&amp;A195)</f>
        <v>0</v>
      </c>
      <c r="C194">
        <f>COUNTIFS(Table2[Local GradMean Neg], "&gt;="&amp;A194, Table2[Local GradMean Neg], "&lt;"&amp;A195)</f>
        <v>0</v>
      </c>
    </row>
    <row r="195" spans="1:3" x14ac:dyDescent="0.25">
      <c r="A195">
        <v>38.6</v>
      </c>
      <c r="B195">
        <f>COUNTIFS(Table2[Local GradMean Pos], "&gt;="&amp;A195, Table2[Local GradMean Pos], "&lt;"&amp;A196)</f>
        <v>0</v>
      </c>
      <c r="C195">
        <f>COUNTIFS(Table2[Local GradMean Neg], "&gt;="&amp;A195, Table2[Local GradMean Neg], "&lt;"&amp;A196)</f>
        <v>0</v>
      </c>
    </row>
    <row r="196" spans="1:3" x14ac:dyDescent="0.25">
      <c r="A196">
        <v>38.799999999999997</v>
      </c>
      <c r="B196">
        <f>COUNTIFS(Table2[Local GradMean Pos], "&gt;="&amp;A196, Table2[Local GradMean Pos], "&lt;"&amp;A197)</f>
        <v>0</v>
      </c>
      <c r="C196">
        <f>COUNTIFS(Table2[Local GradMean Neg], "&gt;="&amp;A196, Table2[Local GradMean Neg], "&lt;"&amp;A197)</f>
        <v>0</v>
      </c>
    </row>
    <row r="197" spans="1:3" x14ac:dyDescent="0.25">
      <c r="A197">
        <v>39</v>
      </c>
      <c r="B197">
        <f>COUNTIFS(Table2[Local GradMean Pos], "&gt;="&amp;A197, Table2[Local GradMean Pos], "&lt;"&amp;A198)</f>
        <v>0</v>
      </c>
      <c r="C197">
        <f>COUNTIFS(Table2[Local GradMean Neg], "&gt;="&amp;A197, Table2[Local GradMean Neg], "&lt;"&amp;A198)</f>
        <v>0</v>
      </c>
    </row>
    <row r="198" spans="1:3" x14ac:dyDescent="0.25">
      <c r="A198">
        <v>39.200000000000003</v>
      </c>
      <c r="B198">
        <f>COUNTIFS(Table2[Local GradMean Pos], "&gt;="&amp;A198, Table2[Local GradMean Pos], "&lt;"&amp;A199)</f>
        <v>0</v>
      </c>
      <c r="C198">
        <f>COUNTIFS(Table2[Local GradMean Neg], "&gt;="&amp;A198, Table2[Local GradMean Neg], "&lt;"&amp;A199)</f>
        <v>0</v>
      </c>
    </row>
    <row r="199" spans="1:3" x14ac:dyDescent="0.25">
      <c r="A199">
        <v>39.4</v>
      </c>
      <c r="B199">
        <f>COUNTIFS(Table2[Local GradMean Pos], "&gt;="&amp;A199, Table2[Local GradMean Pos], "&lt;"&amp;A200)</f>
        <v>0</v>
      </c>
      <c r="C199">
        <f>COUNTIFS(Table2[Local GradMean Neg], "&gt;="&amp;A199, Table2[Local GradMean Neg], "&lt;"&amp;A200)</f>
        <v>0</v>
      </c>
    </row>
    <row r="200" spans="1:3" x14ac:dyDescent="0.25">
      <c r="A200">
        <v>39.6</v>
      </c>
      <c r="B200">
        <f>COUNTIFS(Table2[Local GradMean Pos], "&gt;="&amp;A200, Table2[Local GradMean Pos], "&lt;"&amp;A201)</f>
        <v>0</v>
      </c>
      <c r="C200">
        <f>COUNTIFS(Table2[Local GradMean Neg], "&gt;="&amp;A200, Table2[Local GradMean Neg], "&lt;"&amp;A201)</f>
        <v>0</v>
      </c>
    </row>
    <row r="201" spans="1:3" x14ac:dyDescent="0.25">
      <c r="A201">
        <v>39.799999999999997</v>
      </c>
      <c r="B201">
        <f>COUNTIFS(Table2[Local GradMean Pos], "&gt;="&amp;A201, Table2[Local GradMean Pos], "&lt;"&amp;A202)</f>
        <v>0</v>
      </c>
      <c r="C201">
        <f>COUNTIFS(Table2[Local GradMean Neg], "&gt;="&amp;A201, Table2[Local GradMean Neg], "&lt;"&amp;A202)</f>
        <v>0</v>
      </c>
    </row>
    <row r="202" spans="1:3" x14ac:dyDescent="0.25">
      <c r="A202">
        <v>40</v>
      </c>
      <c r="B202">
        <f>COUNTIFS(Table2[Local GradMean Pos], "&gt;="&amp;A202, Table2[Local GradMean Pos], "&lt;"&amp;A203)</f>
        <v>0</v>
      </c>
      <c r="C202">
        <f>COUNTIFS(Table2[Local GradMean Neg], "&gt;="&amp;A202, Table2[Local GradMean Neg], "&lt;"&amp;A203)</f>
        <v>0</v>
      </c>
    </row>
    <row r="203" spans="1:3" x14ac:dyDescent="0.25">
      <c r="A203">
        <v>40.200000000000003</v>
      </c>
      <c r="B203">
        <f>COUNTIFS(Table2[Local GradMean Pos], "&gt;="&amp;A203, Table2[Local GradMean Pos], "&lt;"&amp;A204)</f>
        <v>0</v>
      </c>
      <c r="C203">
        <f>COUNTIFS(Table2[Local GradMean Neg], "&gt;="&amp;A203, Table2[Local GradMean Neg], "&lt;"&amp;A204)</f>
        <v>0</v>
      </c>
    </row>
    <row r="204" spans="1:3" x14ac:dyDescent="0.25">
      <c r="A204">
        <v>40.4</v>
      </c>
      <c r="B204">
        <f>COUNTIFS(Table2[Local GradMean Pos], "&gt;="&amp;A204, Table2[Local GradMean Pos], "&lt;"&amp;A205)</f>
        <v>0</v>
      </c>
      <c r="C204">
        <f>COUNTIFS(Table2[Local GradMean Neg], "&gt;="&amp;A204, Table2[Local GradMean Neg], "&lt;"&amp;A205)</f>
        <v>0</v>
      </c>
    </row>
    <row r="205" spans="1:3" x14ac:dyDescent="0.25">
      <c r="A205">
        <v>40.6</v>
      </c>
      <c r="B205">
        <f>COUNTIFS(Table2[Local GradMean Pos], "&gt;="&amp;A205, Table2[Local GradMean Pos], "&lt;"&amp;A206)</f>
        <v>0</v>
      </c>
      <c r="C205">
        <f>COUNTIFS(Table2[Local GradMean Neg], "&gt;="&amp;A205, Table2[Local GradMean Neg], "&lt;"&amp;A206)</f>
        <v>0</v>
      </c>
    </row>
  </sheetData>
  <mergeCells count="17"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  <mergeCell ref="J9:K9"/>
    <mergeCell ref="L9:M9"/>
    <mergeCell ref="I3:I4"/>
    <mergeCell ref="J3:K3"/>
    <mergeCell ref="L3:M3"/>
    <mergeCell ref="J8:K8"/>
    <mergeCell ref="L8:M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9B00-7B3D-440A-8C6E-FDF31AD140F5}">
  <dimension ref="A1:V162"/>
  <sheetViews>
    <sheetView tabSelected="1" workbookViewId="0">
      <selection activeCell="S53" sqref="S53"/>
    </sheetView>
  </sheetViews>
  <sheetFormatPr defaultRowHeight="15" x14ac:dyDescent="0.25"/>
  <cols>
    <col min="2" max="2" width="10.42578125" customWidth="1"/>
    <col min="3" max="3" width="12.5703125" customWidth="1"/>
  </cols>
  <sheetData>
    <row r="1" spans="1:13" ht="33.75" customHeight="1" x14ac:dyDescent="0.25">
      <c r="B1" s="1" t="s">
        <v>50</v>
      </c>
      <c r="C1" s="1" t="s">
        <v>51</v>
      </c>
      <c r="G1" s="1"/>
      <c r="H1" s="1"/>
    </row>
    <row r="2" spans="1:13" ht="15.75" thickBot="1" x14ac:dyDescent="0.3">
      <c r="A2">
        <v>0.2</v>
      </c>
      <c r="B2">
        <f>COUNTIFS(Table2[Ratio Pos], "&gt;="&amp;A2, Table2[Ratio Pos], "&lt;"&amp;A3)</f>
        <v>4</v>
      </c>
      <c r="C2">
        <f>COUNTIFS(Table2[Ratio Neg], "&gt;="&amp;A2, Table2[Ratio Neg], "&lt;"&amp;A3)</f>
        <v>0</v>
      </c>
    </row>
    <row r="3" spans="1:13" x14ac:dyDescent="0.25">
      <c r="A3">
        <v>0.20499999999999999</v>
      </c>
      <c r="B3">
        <f>COUNTIFS(Table2[Ratio Pos], "&gt;="&amp;A3, Table2[Ratio Pos], "&lt;"&amp;A4)</f>
        <v>6</v>
      </c>
      <c r="C3">
        <f>COUNTIFS(Table2[Ratio Neg], "&gt;="&amp;A3, Table2[Ratio Neg], "&lt;"&amp;A4)</f>
        <v>0</v>
      </c>
      <c r="I3" s="40"/>
      <c r="J3" s="41" t="s">
        <v>40</v>
      </c>
      <c r="K3" s="42"/>
      <c r="L3" s="43"/>
      <c r="M3" s="44"/>
    </row>
    <row r="4" spans="1:13" ht="15.75" thickBot="1" x14ac:dyDescent="0.3">
      <c r="A4">
        <v>0.21</v>
      </c>
      <c r="B4">
        <f>COUNTIFS(Table2[Ratio Pos], "&gt;="&amp;A4, Table2[Ratio Pos], "&lt;"&amp;A5)</f>
        <v>6</v>
      </c>
      <c r="C4">
        <f>COUNTIFS(Table2[Ratio Neg], "&gt;="&amp;A4, Table2[Ratio Neg], "&lt;"&amp;A5)</f>
        <v>0</v>
      </c>
      <c r="I4" s="40"/>
      <c r="J4" s="19" t="s">
        <v>4</v>
      </c>
      <c r="K4" s="20" t="s">
        <v>5</v>
      </c>
      <c r="L4" s="5"/>
      <c r="M4" s="6"/>
    </row>
    <row r="5" spans="1:13" x14ac:dyDescent="0.25">
      <c r="A5">
        <v>0.215</v>
      </c>
      <c r="B5">
        <f>COUNTIFS(Table2[Ratio Pos], "&gt;="&amp;A5, Table2[Ratio Pos], "&lt;"&amp;A6)</f>
        <v>3</v>
      </c>
      <c r="C5">
        <f>COUNTIFS(Table2[Ratio Neg], "&gt;="&amp;A5, Table2[Ratio Neg], "&lt;"&amp;A6)</f>
        <v>0</v>
      </c>
      <c r="I5" s="25" t="s">
        <v>2</v>
      </c>
      <c r="J5" s="30">
        <f>AVERAGE(Table2[Ratio Pos])</f>
        <v>0.40730969754572877</v>
      </c>
      <c r="K5" s="30">
        <f>AVERAGE(Table2[Ratio Neg])</f>
        <v>0.91879664299770192</v>
      </c>
      <c r="L5" s="22"/>
      <c r="M5" s="23"/>
    </row>
    <row r="6" spans="1:13" x14ac:dyDescent="0.25">
      <c r="A6">
        <v>0.22</v>
      </c>
      <c r="B6">
        <f>COUNTIFS(Table2[Ratio Pos], "&gt;="&amp;A6, Table2[Ratio Pos], "&lt;"&amp;A7)</f>
        <v>12</v>
      </c>
      <c r="C6">
        <f>COUNTIFS(Table2[Ratio Neg], "&gt;="&amp;A6, Table2[Ratio Neg], "&lt;"&amp;A7)</f>
        <v>0</v>
      </c>
      <c r="I6" s="26" t="s">
        <v>3</v>
      </c>
      <c r="J6" s="31">
        <f>_xlfn.STDEV.P(Table2[Ratio Pos])</f>
        <v>0.10488515831681509</v>
      </c>
      <c r="K6" s="31">
        <f>_xlfn.STDEV.P(Table2[Ratio Neg])</f>
        <v>4.3874918895235065E-2</v>
      </c>
      <c r="L6" s="28"/>
      <c r="M6" s="24"/>
    </row>
    <row r="7" spans="1:13" ht="15.75" thickBot="1" x14ac:dyDescent="0.3">
      <c r="A7">
        <v>0.22500000000000001</v>
      </c>
      <c r="B7">
        <f>COUNTIFS(Table2[Ratio Pos], "&gt;="&amp;A7, Table2[Ratio Pos], "&lt;"&amp;A8)</f>
        <v>5</v>
      </c>
      <c r="C7">
        <f>COUNTIFS(Table2[Ratio Neg], "&gt;="&amp;A7, Table2[Ratio Neg], "&lt;"&amp;A8)</f>
        <v>0</v>
      </c>
      <c r="I7" s="27" t="s">
        <v>26</v>
      </c>
      <c r="J7" s="32">
        <f>MEDIAN(Table2[Ratio Pos])</f>
        <v>0.39090267006271351</v>
      </c>
      <c r="K7" s="32">
        <f>MEDIAN(Table2[Ratio Neg])</f>
        <v>0.9291760972856784</v>
      </c>
      <c r="L7" s="10"/>
      <c r="M7" s="11"/>
    </row>
    <row r="8" spans="1:13" x14ac:dyDescent="0.25">
      <c r="A8">
        <v>0.23</v>
      </c>
      <c r="B8">
        <f>COUNTIFS(Table2[Ratio Pos], "&gt;="&amp;A8, Table2[Ratio Pos], "&lt;"&amp;A9)</f>
        <v>9</v>
      </c>
      <c r="C8">
        <f>COUNTIFS(Table2[Ratio Neg], "&gt;="&amp;A8, Table2[Ratio Neg], "&lt;"&amp;A9)</f>
        <v>0</v>
      </c>
      <c r="J8" s="45" t="s">
        <v>16</v>
      </c>
      <c r="K8" s="45"/>
      <c r="L8" s="45" t="s">
        <v>17</v>
      </c>
      <c r="M8" s="45"/>
    </row>
    <row r="9" spans="1:13" x14ac:dyDescent="0.25">
      <c r="A9">
        <v>0.23499999999999999</v>
      </c>
      <c r="B9">
        <f>COUNTIFS(Table2[Ratio Pos], "&gt;="&amp;A9, Table2[Ratio Pos], "&lt;"&amp;A10)</f>
        <v>14</v>
      </c>
      <c r="C9">
        <f>COUNTIFS(Table2[Ratio Neg], "&gt;="&amp;A9, Table2[Ratio Neg], "&lt;"&amp;A10)</f>
        <v>0</v>
      </c>
      <c r="I9" s="2" t="s">
        <v>6</v>
      </c>
      <c r="J9" s="39">
        <f>ABS(J5-K5)</f>
        <v>0.51148694545197315</v>
      </c>
      <c r="K9" s="39"/>
      <c r="L9" s="39">
        <f>ABS(L5-M5)</f>
        <v>0</v>
      </c>
      <c r="M9" s="39"/>
    </row>
    <row r="10" spans="1:13" x14ac:dyDescent="0.25">
      <c r="A10">
        <v>0.24</v>
      </c>
      <c r="B10">
        <f>COUNTIFS(Table2[Ratio Pos], "&gt;="&amp;A10, Table2[Ratio Pos], "&lt;"&amp;A11)</f>
        <v>12</v>
      </c>
      <c r="C10">
        <f>COUNTIFS(Table2[Ratio Neg], "&gt;="&amp;A10, Table2[Ratio Neg], "&lt;"&amp;A11)</f>
        <v>0</v>
      </c>
      <c r="I10" s="2" t="s">
        <v>7</v>
      </c>
      <c r="J10" s="39">
        <f>ABS(J6-K6)</f>
        <v>6.1010239421580029E-2</v>
      </c>
      <c r="K10" s="39"/>
      <c r="L10" s="39">
        <f>ABS(L6-M6)</f>
        <v>0</v>
      </c>
      <c r="M10" s="39"/>
    </row>
    <row r="11" spans="1:13" x14ac:dyDescent="0.25">
      <c r="A11">
        <v>0.245</v>
      </c>
      <c r="B11">
        <f>COUNTIFS(Table2[Ratio Pos], "&gt;="&amp;A11, Table2[Ratio Pos], "&lt;"&amp;A12)</f>
        <v>14</v>
      </c>
      <c r="C11">
        <f>COUNTIFS(Table2[Ratio Neg], "&gt;="&amp;A11, Table2[Ratio Neg], "&lt;"&amp;A12)</f>
        <v>0</v>
      </c>
    </row>
    <row r="12" spans="1:13" x14ac:dyDescent="0.25">
      <c r="A12">
        <v>0.25</v>
      </c>
      <c r="B12">
        <f>COUNTIFS(Table2[Ratio Pos], "&gt;="&amp;A12, Table2[Ratio Pos], "&lt;"&amp;A13)</f>
        <v>21</v>
      </c>
      <c r="C12">
        <f>COUNTIFS(Table2[Ratio Neg], "&gt;="&amp;A12, Table2[Ratio Neg], "&lt;"&amp;A13)</f>
        <v>0</v>
      </c>
    </row>
    <row r="13" spans="1:13" ht="21" x14ac:dyDescent="0.35">
      <c r="A13">
        <v>0.255</v>
      </c>
      <c r="B13">
        <f>COUNTIFS(Table2[Ratio Pos], "&gt;="&amp;A13, Table2[Ratio Pos], "&lt;"&amp;A14)</f>
        <v>21</v>
      </c>
      <c r="C13">
        <f>COUNTIFS(Table2[Ratio Neg], "&gt;="&amp;A13, Table2[Ratio Neg], "&lt;"&amp;A14)</f>
        <v>0</v>
      </c>
      <c r="G13" s="46" t="s">
        <v>42</v>
      </c>
      <c r="H13" s="46"/>
      <c r="I13" s="46"/>
      <c r="K13" s="46" t="s">
        <v>25</v>
      </c>
      <c r="L13" s="46"/>
      <c r="M13" s="46"/>
    </row>
    <row r="14" spans="1:13" ht="15.75" thickBot="1" x14ac:dyDescent="0.3">
      <c r="A14">
        <v>0.26</v>
      </c>
      <c r="B14">
        <f>COUNTIFS(Table2[Ratio Pos], "&gt;="&amp;A14, Table2[Ratio Pos], "&lt;"&amp;A15)</f>
        <v>20</v>
      </c>
      <c r="C14">
        <f>COUNTIFS(Table2[Ratio Neg], "&gt;="&amp;A14, Table2[Ratio Neg], "&lt;"&amp;A15)</f>
        <v>0</v>
      </c>
    </row>
    <row r="15" spans="1:13" ht="15.75" thickBot="1" x14ac:dyDescent="0.3">
      <c r="A15">
        <v>0.26500000000000001</v>
      </c>
      <c r="B15">
        <f>COUNTIFS(Table2[Ratio Pos], "&gt;="&amp;A15, Table2[Ratio Pos], "&lt;"&amp;A16)</f>
        <v>25</v>
      </c>
      <c r="C15">
        <f>COUNTIFS(Table2[Ratio Neg], "&gt;="&amp;A15, Table2[Ratio Neg], "&lt;"&amp;A16)</f>
        <v>0</v>
      </c>
      <c r="G15" s="2"/>
      <c r="H15" s="4" t="s">
        <v>8</v>
      </c>
      <c r="I15" s="14" t="s">
        <v>11</v>
      </c>
      <c r="K15" s="2"/>
      <c r="L15" s="4" t="s">
        <v>8</v>
      </c>
      <c r="M15" s="14" t="s">
        <v>11</v>
      </c>
    </row>
    <row r="16" spans="1:13" x14ac:dyDescent="0.25">
      <c r="A16">
        <v>0.27</v>
      </c>
      <c r="B16">
        <f>COUNTIFS(Table2[Ratio Pos], "&gt;="&amp;A16, Table2[Ratio Pos], "&lt;"&amp;A17)</f>
        <v>36</v>
      </c>
      <c r="C16">
        <f>COUNTIFS(Table2[Ratio Neg], "&gt;="&amp;A16, Table2[Ratio Neg], "&lt;"&amp;A17)</f>
        <v>0</v>
      </c>
      <c r="G16" s="4" t="s">
        <v>10</v>
      </c>
      <c r="H16" s="33">
        <f>MIN(Table2[Ratio Pos])</f>
        <v>0.162189256830154</v>
      </c>
      <c r="I16" s="34">
        <f>MIN(Table2[Ratio Neg])</f>
        <v>0.51747362966620702</v>
      </c>
      <c r="K16" s="4" t="s">
        <v>10</v>
      </c>
      <c r="L16" s="15">
        <f>MIN(Table2[Local IntensStDev Pos])</f>
        <v>6.3216115392056196</v>
      </c>
      <c r="M16" s="16">
        <f>MIN(Table2[Local IntensStDev Neg])</f>
        <v>1.6811432343144901</v>
      </c>
    </row>
    <row r="17" spans="1:13" ht="15.75" thickBot="1" x14ac:dyDescent="0.3">
      <c r="A17">
        <v>0.27500000000000002</v>
      </c>
      <c r="B17">
        <f>COUNTIFS(Table2[Ratio Pos], "&gt;="&amp;A17, Table2[Ratio Pos], "&lt;"&amp;A18)</f>
        <v>50</v>
      </c>
      <c r="C17">
        <f>COUNTIFS(Table2[Ratio Neg], "&gt;="&amp;A17, Table2[Ratio Neg], "&lt;"&amp;A18)</f>
        <v>0</v>
      </c>
      <c r="G17" s="3" t="s">
        <v>9</v>
      </c>
      <c r="H17" s="35">
        <f>MAX(Table2[Ratio Pos])</f>
        <v>0.94989179939301205</v>
      </c>
      <c r="I17" s="36">
        <f>MAX(Table2[Ratio Neg])</f>
        <v>0.98261359522245795</v>
      </c>
      <c r="K17" s="3" t="s">
        <v>9</v>
      </c>
      <c r="L17" s="7">
        <f>MAX(Table2[Local IntensStDev Pos])</f>
        <v>38.757396067836602</v>
      </c>
      <c r="M17" s="8">
        <f>MAX(Table2[Local IntensStDev Neg])</f>
        <v>33.057189355701702</v>
      </c>
    </row>
    <row r="18" spans="1:13" x14ac:dyDescent="0.25">
      <c r="A18">
        <v>0.28000000000000003</v>
      </c>
      <c r="B18">
        <f>COUNTIFS(Table2[Ratio Pos], "&gt;="&amp;A18, Table2[Ratio Pos], "&lt;"&amp;A19)</f>
        <v>33</v>
      </c>
      <c r="C18">
        <f>COUNTIFS(Table2[Ratio Neg], "&gt;="&amp;A18, Table2[Ratio Neg], "&lt;"&amp;A19)</f>
        <v>0</v>
      </c>
    </row>
    <row r="19" spans="1:13" x14ac:dyDescent="0.25">
      <c r="A19">
        <v>0.28499999999999998</v>
      </c>
      <c r="B19">
        <f>COUNTIFS(Table2[Ratio Pos], "&gt;="&amp;A19, Table2[Ratio Pos], "&lt;"&amp;A20)</f>
        <v>50</v>
      </c>
      <c r="C19">
        <f>COUNTIFS(Table2[Ratio Neg], "&gt;="&amp;A19, Table2[Ratio Neg], "&lt;"&amp;A20)</f>
        <v>0</v>
      </c>
    </row>
    <row r="20" spans="1:13" x14ac:dyDescent="0.25">
      <c r="A20">
        <v>0.28999999999999998</v>
      </c>
      <c r="B20">
        <f>COUNTIFS(Table2[Ratio Pos], "&gt;="&amp;A20, Table2[Ratio Pos], "&lt;"&amp;A21)</f>
        <v>59</v>
      </c>
      <c r="C20">
        <f>COUNTIFS(Table2[Ratio Neg], "&gt;="&amp;A20, Table2[Ratio Neg], "&lt;"&amp;A21)</f>
        <v>0</v>
      </c>
      <c r="G20" s="2"/>
      <c r="K20" s="2"/>
    </row>
    <row r="21" spans="1:13" x14ac:dyDescent="0.25">
      <c r="A21">
        <v>0.29499999999999998</v>
      </c>
      <c r="B21">
        <f>COUNTIFS(Table2[Ratio Pos], "&gt;="&amp;A21, Table2[Ratio Pos], "&lt;"&amp;A22)</f>
        <v>53</v>
      </c>
      <c r="C21">
        <f>COUNTIFS(Table2[Ratio Neg], "&gt;="&amp;A21, Table2[Ratio Neg], "&lt;"&amp;A22)</f>
        <v>0</v>
      </c>
      <c r="G21" s="13" t="s">
        <v>12</v>
      </c>
      <c r="K21" s="13" t="s">
        <v>12</v>
      </c>
    </row>
    <row r="22" spans="1:13" x14ac:dyDescent="0.25">
      <c r="A22">
        <v>0.3</v>
      </c>
      <c r="B22">
        <f>COUNTIFS(Table2[Ratio Pos], "&gt;="&amp;A22, Table2[Ratio Pos], "&lt;"&amp;A23)</f>
        <v>69</v>
      </c>
      <c r="C22">
        <f>COUNTIFS(Table2[Ratio Neg], "&gt;="&amp;A22, Table2[Ratio Neg], "&lt;"&amp;A23)</f>
        <v>0</v>
      </c>
      <c r="G22" s="12" t="s">
        <v>14</v>
      </c>
      <c r="H22">
        <f>COUNTIFS(Table2[Ratio Pos], "&gt;="&amp;I16, Table2[Ratio Pos], "&lt;="&amp;I17)</f>
        <v>498</v>
      </c>
      <c r="K22" s="12" t="s">
        <v>14</v>
      </c>
      <c r="L22">
        <f>COUNTIFS(Table2[Local IntensStDev Pos], "&gt;="&amp;M16, Table2[Local IntensStDev Pos], "&lt;="&amp;M17)</f>
        <v>3994</v>
      </c>
    </row>
    <row r="23" spans="1:13" x14ac:dyDescent="0.25">
      <c r="A23">
        <v>0.30499999999999999</v>
      </c>
      <c r="B23">
        <f>COUNTIFS(Table2[Ratio Pos], "&gt;="&amp;A23, Table2[Ratio Pos], "&lt;"&amp;A24)</f>
        <v>53</v>
      </c>
      <c r="C23">
        <f>COUNTIFS(Table2[Ratio Neg], "&gt;="&amp;A23, Table2[Ratio Neg], "&lt;"&amp;A24)</f>
        <v>0</v>
      </c>
      <c r="G23" s="29" t="s">
        <v>15</v>
      </c>
      <c r="H23">
        <f>H22/4000*100</f>
        <v>12.45</v>
      </c>
      <c r="K23" s="29" t="s">
        <v>15</v>
      </c>
      <c r="L23">
        <f>L22/4000*100</f>
        <v>99.850000000000009</v>
      </c>
    </row>
    <row r="24" spans="1:13" x14ac:dyDescent="0.25">
      <c r="A24">
        <v>0.31</v>
      </c>
      <c r="B24">
        <f>COUNTIFS(Table2[Ratio Pos], "&gt;="&amp;A24, Table2[Ratio Pos], "&lt;"&amp;A25)</f>
        <v>75</v>
      </c>
      <c r="C24">
        <f>COUNTIFS(Table2[Ratio Neg], "&gt;="&amp;A24, Table2[Ratio Neg], "&lt;"&amp;A25)</f>
        <v>0</v>
      </c>
    </row>
    <row r="25" spans="1:13" x14ac:dyDescent="0.25">
      <c r="A25">
        <v>0.315</v>
      </c>
      <c r="B25">
        <f>COUNTIFS(Table2[Ratio Pos], "&gt;="&amp;A25, Table2[Ratio Pos], "&lt;"&amp;A26)</f>
        <v>71</v>
      </c>
      <c r="C25">
        <f>COUNTIFS(Table2[Ratio Neg], "&gt;="&amp;A25, Table2[Ratio Neg], "&lt;"&amp;A26)</f>
        <v>0</v>
      </c>
      <c r="G25" s="13" t="s">
        <v>13</v>
      </c>
      <c r="K25" s="13" t="s">
        <v>13</v>
      </c>
    </row>
    <row r="26" spans="1:13" x14ac:dyDescent="0.25">
      <c r="A26">
        <v>0.32</v>
      </c>
      <c r="B26">
        <f>COUNTIFS(Table2[Ratio Pos], "&gt;="&amp;A26, Table2[Ratio Pos], "&lt;"&amp;A27)</f>
        <v>67</v>
      </c>
      <c r="C26">
        <f>COUNTIFS(Table2[Ratio Neg], "&gt;="&amp;A26, Table2[Ratio Neg], "&lt;"&amp;A27)</f>
        <v>0</v>
      </c>
      <c r="G26" s="29" t="s">
        <v>14</v>
      </c>
      <c r="H26">
        <f>COUNTIFS(Table2[Ratio Neg], "&gt;="&amp;H16, Table2[Ratio Neg], "&lt;="&amp;H17)</f>
        <v>3140</v>
      </c>
      <c r="K26" s="29" t="s">
        <v>14</v>
      </c>
      <c r="L26">
        <f>COUNTIFS(Table2[Local IntensStDev Neg], "&gt;="&amp;L16, Table2[Local IntensStDev Neg], "&lt;="&amp;L17)</f>
        <v>1938</v>
      </c>
    </row>
    <row r="27" spans="1:13" x14ac:dyDescent="0.25">
      <c r="A27">
        <v>0.32500000000000001</v>
      </c>
      <c r="B27">
        <f>COUNTIFS(Table2[Ratio Pos], "&gt;="&amp;A27, Table2[Ratio Pos], "&lt;"&amp;A28)</f>
        <v>81</v>
      </c>
      <c r="C27">
        <f>COUNTIFS(Table2[Ratio Neg], "&gt;="&amp;A27, Table2[Ratio Neg], "&lt;"&amp;A28)</f>
        <v>0</v>
      </c>
      <c r="G27" s="12" t="s">
        <v>15</v>
      </c>
      <c r="H27">
        <f>H26/4000*100</f>
        <v>78.5</v>
      </c>
      <c r="K27" s="12" t="s">
        <v>15</v>
      </c>
      <c r="L27">
        <f>L26/4000*100</f>
        <v>48.449999999999996</v>
      </c>
    </row>
    <row r="28" spans="1:13" x14ac:dyDescent="0.25">
      <c r="A28">
        <v>0.33</v>
      </c>
      <c r="B28">
        <f>COUNTIFS(Table2[Ratio Pos], "&gt;="&amp;A28, Table2[Ratio Pos], "&lt;"&amp;A29)</f>
        <v>93</v>
      </c>
      <c r="C28">
        <f>COUNTIFS(Table2[Ratio Neg], "&gt;="&amp;A28, Table2[Ratio Neg], "&lt;"&amp;A29)</f>
        <v>0</v>
      </c>
    </row>
    <row r="29" spans="1:13" x14ac:dyDescent="0.25">
      <c r="A29">
        <v>0.33500000000000002</v>
      </c>
      <c r="B29">
        <f>COUNTIFS(Table2[Ratio Pos], "&gt;="&amp;A29, Table2[Ratio Pos], "&lt;"&amp;A30)</f>
        <v>69</v>
      </c>
      <c r="C29">
        <f>COUNTIFS(Table2[Ratio Neg], "&gt;="&amp;A29, Table2[Ratio Neg], "&lt;"&amp;A30)</f>
        <v>0</v>
      </c>
    </row>
    <row r="30" spans="1:13" x14ac:dyDescent="0.25">
      <c r="A30">
        <v>0.34</v>
      </c>
      <c r="B30">
        <f>COUNTIFS(Table2[Ratio Pos], "&gt;="&amp;A30, Table2[Ratio Pos], "&lt;"&amp;A31)</f>
        <v>85</v>
      </c>
      <c r="C30">
        <f>COUNTIFS(Table2[Ratio Neg], "&gt;="&amp;A30, Table2[Ratio Neg], "&lt;"&amp;A31)</f>
        <v>0</v>
      </c>
      <c r="G30" s="13" t="s">
        <v>1</v>
      </c>
      <c r="K30" s="13" t="s">
        <v>1</v>
      </c>
    </row>
    <row r="31" spans="1:13" x14ac:dyDescent="0.25">
      <c r="A31">
        <v>0.34499999999999997</v>
      </c>
      <c r="B31">
        <f>COUNTIFS(Table2[Ratio Pos], "&gt;="&amp;A31, Table2[Ratio Pos], "&lt;"&amp;A32)</f>
        <v>91</v>
      </c>
      <c r="C31">
        <f>COUNTIFS(Table2[Ratio Neg], "&gt;="&amp;A31, Table2[Ratio Neg], "&lt;"&amp;A32)</f>
        <v>0</v>
      </c>
      <c r="G31" t="s">
        <v>14</v>
      </c>
      <c r="H31">
        <f>H22+H26</f>
        <v>3638</v>
      </c>
      <c r="K31" t="s">
        <v>14</v>
      </c>
      <c r="L31">
        <f>L22+L26</f>
        <v>5932</v>
      </c>
    </row>
    <row r="32" spans="1:13" x14ac:dyDescent="0.25">
      <c r="A32">
        <v>0.35</v>
      </c>
      <c r="B32">
        <f>COUNTIFS(Table2[Ratio Pos], "&gt;="&amp;A32, Table2[Ratio Pos], "&lt;"&amp;A33)</f>
        <v>92</v>
      </c>
      <c r="C32">
        <f>COUNTIFS(Table2[Ratio Neg], "&gt;="&amp;A32, Table2[Ratio Neg], "&lt;"&amp;A33)</f>
        <v>0</v>
      </c>
      <c r="G32" t="s">
        <v>15</v>
      </c>
      <c r="H32">
        <f>H31/8000*100</f>
        <v>45.475000000000001</v>
      </c>
      <c r="K32" t="s">
        <v>15</v>
      </c>
      <c r="L32">
        <f>L31/8000*100</f>
        <v>74.150000000000006</v>
      </c>
    </row>
    <row r="33" spans="1:22" x14ac:dyDescent="0.25">
      <c r="A33">
        <v>0.35499999999999998</v>
      </c>
      <c r="B33">
        <f>COUNTIFS(Table2[Ratio Pos], "&gt;="&amp;A33, Table2[Ratio Pos], "&lt;"&amp;A34)</f>
        <v>81</v>
      </c>
      <c r="C33">
        <f>COUNTIFS(Table2[Ratio Neg], "&gt;="&amp;A33, Table2[Ratio Neg], "&lt;"&amp;A34)</f>
        <v>0</v>
      </c>
    </row>
    <row r="34" spans="1:22" x14ac:dyDescent="0.25">
      <c r="A34">
        <v>0.36</v>
      </c>
      <c r="B34">
        <f>COUNTIFS(Table2[Ratio Pos], "&gt;="&amp;A34, Table2[Ratio Pos], "&lt;"&amp;A35)</f>
        <v>106</v>
      </c>
      <c r="C34">
        <f>COUNTIFS(Table2[Ratio Neg], "&gt;="&amp;A34, Table2[Ratio Neg], "&lt;"&amp;A35)</f>
        <v>0</v>
      </c>
    </row>
    <row r="35" spans="1:22" x14ac:dyDescent="0.25">
      <c r="A35">
        <v>0.36499999999999999</v>
      </c>
      <c r="B35">
        <f>COUNTIFS(Table2[Ratio Pos], "&gt;="&amp;A35, Table2[Ratio Pos], "&lt;"&amp;A36)</f>
        <v>100</v>
      </c>
      <c r="C35">
        <f>COUNTIFS(Table2[Ratio Neg], "&gt;="&amp;A35, Table2[Ratio Neg], "&lt;"&amp;A36)</f>
        <v>0</v>
      </c>
    </row>
    <row r="36" spans="1:22" x14ac:dyDescent="0.25">
      <c r="A36">
        <v>0.37</v>
      </c>
      <c r="B36">
        <f>COUNTIFS(Table2[Ratio Pos], "&gt;="&amp;A36, Table2[Ratio Pos], "&lt;"&amp;A37)</f>
        <v>98</v>
      </c>
      <c r="C36">
        <f>COUNTIFS(Table2[Ratio Neg], "&gt;="&amp;A36, Table2[Ratio Neg], "&lt;"&amp;A37)</f>
        <v>0</v>
      </c>
    </row>
    <row r="37" spans="1:22" ht="24" thickBot="1" x14ac:dyDescent="0.4">
      <c r="A37">
        <v>0.375</v>
      </c>
      <c r="B37">
        <f>COUNTIFS(Table2[Ratio Pos], "&gt;="&amp;A37, Table2[Ratio Pos], "&lt;"&amp;A38)</f>
        <v>93</v>
      </c>
      <c r="C37">
        <f>COUNTIFS(Table2[Ratio Neg], "&gt;="&amp;A37, Table2[Ratio Neg], "&lt;"&amp;A38)</f>
        <v>0</v>
      </c>
      <c r="G37" s="47" t="s">
        <v>18</v>
      </c>
      <c r="H37" s="47"/>
      <c r="I37" s="47"/>
      <c r="J37" s="47"/>
      <c r="K37" s="47"/>
      <c r="L37" s="47"/>
      <c r="M37" s="47"/>
      <c r="P37" s="47" t="s">
        <v>27</v>
      </c>
      <c r="Q37" s="47"/>
      <c r="R37" s="47"/>
      <c r="S37" s="47"/>
      <c r="T37" s="47"/>
      <c r="U37" s="47"/>
      <c r="V37" s="47"/>
    </row>
    <row r="38" spans="1:22" x14ac:dyDescent="0.25">
      <c r="A38">
        <v>0.38</v>
      </c>
      <c r="B38">
        <f>COUNTIFS(Table2[Ratio Pos], "&gt;="&amp;A38, Table2[Ratio Pos], "&lt;"&amp;A39)</f>
        <v>96</v>
      </c>
      <c r="C38">
        <f>COUNTIFS(Table2[Ratio Neg], "&gt;="&amp;A38, Table2[Ratio Neg], "&lt;"&amp;A39)</f>
        <v>0</v>
      </c>
    </row>
    <row r="39" spans="1:22" x14ac:dyDescent="0.25">
      <c r="A39">
        <v>0.38500000000000001</v>
      </c>
      <c r="B39">
        <f>COUNTIFS(Table2[Ratio Pos], "&gt;="&amp;A39, Table2[Ratio Pos], "&lt;"&amp;A40)</f>
        <v>88</v>
      </c>
      <c r="C39">
        <f>COUNTIFS(Table2[Ratio Neg], "&gt;="&amp;A39, Table2[Ratio Neg], "&lt;"&amp;A40)</f>
        <v>0</v>
      </c>
    </row>
    <row r="40" spans="1:22" ht="21" x14ac:dyDescent="0.35">
      <c r="A40">
        <v>0.39</v>
      </c>
      <c r="B40">
        <f>COUNTIFS(Table2[Ratio Pos], "&gt;="&amp;A40, Table2[Ratio Pos], "&lt;"&amp;A41)</f>
        <v>85</v>
      </c>
      <c r="C40">
        <f>COUNTIFS(Table2[Ratio Neg], "&gt;="&amp;A40, Table2[Ratio Neg], "&lt;"&amp;A41)</f>
        <v>0</v>
      </c>
      <c r="G40" s="46" t="s">
        <v>48</v>
      </c>
      <c r="H40" s="46"/>
      <c r="I40" s="46"/>
      <c r="K40" s="46" t="s">
        <v>25</v>
      </c>
      <c r="L40" s="46"/>
      <c r="M40" s="46"/>
      <c r="P40" s="46" t="s">
        <v>48</v>
      </c>
      <c r="Q40" s="46"/>
      <c r="R40" s="46"/>
      <c r="T40" s="46" t="s">
        <v>25</v>
      </c>
      <c r="U40" s="46"/>
      <c r="V40" s="46"/>
    </row>
    <row r="41" spans="1:22" x14ac:dyDescent="0.25">
      <c r="A41">
        <v>0.39500000000000002</v>
      </c>
      <c r="B41">
        <f>COUNTIFS(Table2[Ratio Pos], "&gt;="&amp;A41, Table2[Ratio Pos], "&lt;"&amp;A42)</f>
        <v>81</v>
      </c>
      <c r="C41">
        <f>COUNTIFS(Table2[Ratio Neg], "&gt;="&amp;A41, Table2[Ratio Neg], "&lt;"&amp;A42)</f>
        <v>0</v>
      </c>
    </row>
    <row r="42" spans="1:22" x14ac:dyDescent="0.25">
      <c r="A42">
        <v>0.4</v>
      </c>
      <c r="B42">
        <f>COUNTIFS(Table2[Ratio Pos], "&gt;="&amp;A42, Table2[Ratio Pos], "&lt;"&amp;A43)</f>
        <v>80</v>
      </c>
      <c r="C42">
        <f>COUNTIFS(Table2[Ratio Neg], "&gt;="&amp;A42, Table2[Ratio Neg], "&lt;"&amp;A43)</f>
        <v>0</v>
      </c>
      <c r="G42" t="s">
        <v>19</v>
      </c>
      <c r="H42" s="38">
        <f>AVERAGE(J5:K5)</f>
        <v>0.66305317027171529</v>
      </c>
      <c r="K42" t="s">
        <v>19</v>
      </c>
      <c r="L42" s="17" t="e">
        <f>AVERAGE(L5:M5)</f>
        <v>#DIV/0!</v>
      </c>
      <c r="P42" t="s">
        <v>19</v>
      </c>
      <c r="Q42" s="17">
        <f>AVERAGE(J7:K7)</f>
        <v>0.66003938367419601</v>
      </c>
      <c r="T42" t="s">
        <v>19</v>
      </c>
      <c r="U42" s="17" t="e">
        <f>AVERAGE(L7:M7)</f>
        <v>#DIV/0!</v>
      </c>
    </row>
    <row r="43" spans="1:22" x14ac:dyDescent="0.25">
      <c r="A43">
        <v>0.40500000000000003</v>
      </c>
      <c r="B43">
        <f>COUNTIFS(Table2[Ratio Pos], "&gt;="&amp;A43, Table2[Ratio Pos], "&lt;"&amp;A44)</f>
        <v>78</v>
      </c>
      <c r="C43">
        <f>COUNTIFS(Table2[Ratio Neg], "&gt;="&amp;A43, Table2[Ratio Neg], "&lt;"&amp;A44)</f>
        <v>0</v>
      </c>
    </row>
    <row r="44" spans="1:22" x14ac:dyDescent="0.25">
      <c r="A44">
        <v>0.41</v>
      </c>
      <c r="B44">
        <f>COUNTIFS(Table2[Ratio Pos], "&gt;="&amp;A44, Table2[Ratio Pos], "&lt;"&amp;A45)</f>
        <v>80</v>
      </c>
      <c r="C44">
        <f>COUNTIFS(Table2[Ratio Neg], "&gt;="&amp;A44, Table2[Ratio Neg], "&lt;"&amp;A45)</f>
        <v>0</v>
      </c>
      <c r="G44" t="s">
        <v>20</v>
      </c>
      <c r="H44">
        <f>COUNTIF(Table2[Ratio Neg], "&lt;"&amp;H42)</f>
        <v>10</v>
      </c>
      <c r="K44" t="s">
        <v>23</v>
      </c>
      <c r="L44">
        <f>COUNTIF(Table2[Local IntensStDev Neg], "&gt;"&amp;L42)</f>
        <v>0</v>
      </c>
      <c r="P44" t="s">
        <v>20</v>
      </c>
      <c r="Q44">
        <f>COUNTIF(Table2[Ratio Neg], "&lt;"&amp;Q42)</f>
        <v>9</v>
      </c>
      <c r="T44" t="s">
        <v>23</v>
      </c>
      <c r="U44">
        <f>COUNTIF(Table2[Local IntensStDev Neg], "&gt;"&amp;U42)</f>
        <v>0</v>
      </c>
    </row>
    <row r="45" spans="1:22" x14ac:dyDescent="0.25">
      <c r="A45">
        <v>0.41499999999999998</v>
      </c>
      <c r="B45">
        <f>COUNTIFS(Table2[Ratio Pos], "&gt;="&amp;A45, Table2[Ratio Pos], "&lt;"&amp;A46)</f>
        <v>74</v>
      </c>
      <c r="C45">
        <f>COUNTIFS(Table2[Ratio Neg], "&gt;="&amp;A45, Table2[Ratio Neg], "&lt;"&amp;A46)</f>
        <v>0</v>
      </c>
      <c r="G45" t="s">
        <v>21</v>
      </c>
      <c r="H45">
        <f>COUNTIF(Table2[Ratio Pos], "&gt;"&amp;H42)</f>
        <v>102</v>
      </c>
      <c r="K45" t="s">
        <v>24</v>
      </c>
      <c r="L45">
        <f>COUNTIF(Table2[Local IntensStDev Pos], "&lt;"&amp;L42)</f>
        <v>0</v>
      </c>
      <c r="P45" t="s">
        <v>21</v>
      </c>
      <c r="Q45">
        <f>COUNTIF(Table2[Ratio Pos], "&gt;"&amp;Q42)</f>
        <v>103</v>
      </c>
      <c r="T45" t="s">
        <v>24</v>
      </c>
      <c r="U45">
        <f>COUNTIF(Table2[Local IntensStDev Pos], "&lt;"&amp;U42)</f>
        <v>0</v>
      </c>
    </row>
    <row r="46" spans="1:22" x14ac:dyDescent="0.25">
      <c r="A46">
        <v>0.42</v>
      </c>
      <c r="B46">
        <f>COUNTIFS(Table2[Ratio Pos], "&gt;="&amp;A46, Table2[Ratio Pos], "&lt;"&amp;A47)</f>
        <v>57</v>
      </c>
      <c r="C46">
        <f>COUNTIFS(Table2[Ratio Neg], "&gt;="&amp;A46, Table2[Ratio Neg], "&lt;"&amp;A47)</f>
        <v>0</v>
      </c>
    </row>
    <row r="47" spans="1:22" x14ac:dyDescent="0.25">
      <c r="A47">
        <v>0.42499999999999999</v>
      </c>
      <c r="B47">
        <f>COUNTIFS(Table2[Ratio Pos], "&gt;="&amp;A47, Table2[Ratio Pos], "&lt;"&amp;A48)</f>
        <v>84</v>
      </c>
      <c r="C47">
        <f>COUNTIFS(Table2[Ratio Neg], "&gt;="&amp;A47, Table2[Ratio Neg], "&lt;"&amp;A48)</f>
        <v>0</v>
      </c>
    </row>
    <row r="48" spans="1:22" x14ac:dyDescent="0.25">
      <c r="A48">
        <v>0.43</v>
      </c>
      <c r="B48">
        <f>COUNTIFS(Table2[Ratio Pos], "&gt;="&amp;A48, Table2[Ratio Pos], "&lt;"&amp;A49)</f>
        <v>75</v>
      </c>
      <c r="C48">
        <f>COUNTIFS(Table2[Ratio Neg], "&gt;="&amp;A48, Table2[Ratio Neg], "&lt;"&amp;A49)</f>
        <v>0</v>
      </c>
      <c r="G48" t="s">
        <v>22</v>
      </c>
      <c r="K48" t="s">
        <v>22</v>
      </c>
      <c r="P48" t="s">
        <v>22</v>
      </c>
      <c r="T48" t="s">
        <v>22</v>
      </c>
    </row>
    <row r="49" spans="1:21" x14ac:dyDescent="0.25">
      <c r="A49">
        <v>0.435</v>
      </c>
      <c r="B49">
        <f>COUNTIFS(Table2[Ratio Pos], "&gt;="&amp;A49, Table2[Ratio Pos], "&lt;"&amp;A50)</f>
        <v>61</v>
      </c>
      <c r="C49">
        <f>COUNTIFS(Table2[Ratio Neg], "&gt;="&amp;A49, Table2[Ratio Neg], "&lt;"&amp;A50)</f>
        <v>0</v>
      </c>
      <c r="G49" s="29" t="s">
        <v>14</v>
      </c>
      <c r="H49">
        <f>SUM(H44:H45)</f>
        <v>112</v>
      </c>
      <c r="K49" s="29" t="s">
        <v>14</v>
      </c>
      <c r="L49">
        <f>SUM(L44:L45)</f>
        <v>0</v>
      </c>
      <c r="P49" s="29" t="s">
        <v>14</v>
      </c>
      <c r="Q49">
        <f>SUM(Q44:Q45)</f>
        <v>112</v>
      </c>
      <c r="T49" s="29" t="s">
        <v>14</v>
      </c>
      <c r="U49">
        <f>SUM(U44:U45)</f>
        <v>0</v>
      </c>
    </row>
    <row r="50" spans="1:21" x14ac:dyDescent="0.25">
      <c r="A50">
        <v>0.44</v>
      </c>
      <c r="B50">
        <f>COUNTIFS(Table2[Ratio Pos], "&gt;="&amp;A50, Table2[Ratio Pos], "&lt;"&amp;A51)</f>
        <v>74</v>
      </c>
      <c r="C50">
        <f>COUNTIFS(Table2[Ratio Neg], "&gt;="&amp;A50, Table2[Ratio Neg], "&lt;"&amp;A51)</f>
        <v>0</v>
      </c>
      <c r="G50" s="29" t="s">
        <v>15</v>
      </c>
      <c r="H50" s="37">
        <f>H49/8000*100</f>
        <v>1.4000000000000001</v>
      </c>
      <c r="K50" s="29" t="s">
        <v>15</v>
      </c>
      <c r="L50">
        <f>L49/8000*100</f>
        <v>0</v>
      </c>
      <c r="P50" s="29" t="s">
        <v>15</v>
      </c>
      <c r="Q50">
        <f>Q49/8000*100</f>
        <v>1.4000000000000001</v>
      </c>
      <c r="T50" s="29" t="s">
        <v>15</v>
      </c>
      <c r="U50">
        <f>U49/8000*100</f>
        <v>0</v>
      </c>
    </row>
    <row r="51" spans="1:21" x14ac:dyDescent="0.25">
      <c r="A51">
        <v>0.44500000000000001</v>
      </c>
      <c r="B51">
        <f>COUNTIFS(Table2[Ratio Pos], "&gt;="&amp;A51, Table2[Ratio Pos], "&lt;"&amp;A52)</f>
        <v>64</v>
      </c>
      <c r="C51">
        <f>COUNTIFS(Table2[Ratio Neg], "&gt;="&amp;A51, Table2[Ratio Neg], "&lt;"&amp;A52)</f>
        <v>0</v>
      </c>
    </row>
    <row r="52" spans="1:21" x14ac:dyDescent="0.25">
      <c r="A52">
        <v>0.45</v>
      </c>
      <c r="B52">
        <f>COUNTIFS(Table2[Ratio Pos], "&gt;="&amp;A52, Table2[Ratio Pos], "&lt;"&amp;A53)</f>
        <v>62</v>
      </c>
      <c r="C52">
        <f>COUNTIFS(Table2[Ratio Neg], "&gt;="&amp;A52, Table2[Ratio Neg], "&lt;"&amp;A53)</f>
        <v>0</v>
      </c>
    </row>
    <row r="53" spans="1:21" x14ac:dyDescent="0.25">
      <c r="A53">
        <v>0.45500000000000002</v>
      </c>
      <c r="B53">
        <f>COUNTIFS(Table2[Ratio Pos], "&gt;="&amp;A53, Table2[Ratio Pos], "&lt;"&amp;A54)</f>
        <v>51</v>
      </c>
      <c r="C53">
        <f>COUNTIFS(Table2[Ratio Neg], "&gt;="&amp;A53, Table2[Ratio Neg], "&lt;"&amp;A54)</f>
        <v>0</v>
      </c>
    </row>
    <row r="54" spans="1:21" x14ac:dyDescent="0.25">
      <c r="A54">
        <v>0.46</v>
      </c>
      <c r="B54">
        <f>COUNTIFS(Table2[Ratio Pos], "&gt;="&amp;A54, Table2[Ratio Pos], "&lt;"&amp;A55)</f>
        <v>77</v>
      </c>
      <c r="C54">
        <f>COUNTIFS(Table2[Ratio Neg], "&gt;="&amp;A54, Table2[Ratio Neg], "&lt;"&amp;A55)</f>
        <v>0</v>
      </c>
      <c r="N54" t="s">
        <v>49</v>
      </c>
      <c r="P54" t="s">
        <v>19</v>
      </c>
      <c r="Q54" s="17">
        <f>AVERAGE(J7:K7)-1</f>
        <v>-0.33996061632580399</v>
      </c>
    </row>
    <row r="55" spans="1:21" x14ac:dyDescent="0.25">
      <c r="A55">
        <v>0.46500000000000002</v>
      </c>
      <c r="B55">
        <f>COUNTIFS(Table2[Ratio Pos], "&gt;="&amp;A55, Table2[Ratio Pos], "&lt;"&amp;A56)</f>
        <v>59</v>
      </c>
      <c r="C55">
        <f>COUNTIFS(Table2[Ratio Neg], "&gt;="&amp;A55, Table2[Ratio Neg], "&lt;"&amp;A56)</f>
        <v>0</v>
      </c>
    </row>
    <row r="56" spans="1:21" x14ac:dyDescent="0.25">
      <c r="A56">
        <v>0.47</v>
      </c>
      <c r="B56">
        <f>COUNTIFS(Table2[Ratio Pos], "&gt;="&amp;A56, Table2[Ratio Pos], "&lt;"&amp;A57)</f>
        <v>40</v>
      </c>
      <c r="C56">
        <f>COUNTIFS(Table2[Ratio Neg], "&gt;="&amp;A56, Table2[Ratio Neg], "&lt;"&amp;A57)</f>
        <v>0</v>
      </c>
      <c r="P56" t="s">
        <v>23</v>
      </c>
      <c r="Q56">
        <f>COUNTIF(Table2[Local GradMean Neg], "&gt;"&amp;Q54)</f>
        <v>4000</v>
      </c>
    </row>
    <row r="57" spans="1:21" x14ac:dyDescent="0.25">
      <c r="A57">
        <v>0.47499999999999998</v>
      </c>
      <c r="B57">
        <f>COUNTIFS(Table2[Ratio Pos], "&gt;="&amp;A57, Table2[Ratio Pos], "&lt;"&amp;A58)</f>
        <v>47</v>
      </c>
      <c r="C57">
        <f>COUNTIFS(Table2[Ratio Neg], "&gt;="&amp;A57, Table2[Ratio Neg], "&lt;"&amp;A58)</f>
        <v>0</v>
      </c>
      <c r="P57" t="s">
        <v>24</v>
      </c>
      <c r="Q57">
        <f>COUNTIF(Table2[Local GradMean Pos], "&lt;"&amp;Q54)</f>
        <v>0</v>
      </c>
    </row>
    <row r="58" spans="1:21" x14ac:dyDescent="0.25">
      <c r="A58">
        <v>0.48</v>
      </c>
      <c r="B58">
        <f>COUNTIFS(Table2[Ratio Pos], "&gt;="&amp;A58, Table2[Ratio Pos], "&lt;"&amp;A59)</f>
        <v>50</v>
      </c>
      <c r="C58">
        <f>COUNTIFS(Table2[Ratio Neg], "&gt;="&amp;A58, Table2[Ratio Neg], "&lt;"&amp;A59)</f>
        <v>0</v>
      </c>
    </row>
    <row r="59" spans="1:21" x14ac:dyDescent="0.25">
      <c r="A59">
        <v>0.48499999999999999</v>
      </c>
      <c r="B59">
        <f>COUNTIFS(Table2[Ratio Pos], "&gt;="&amp;A59, Table2[Ratio Pos], "&lt;"&amp;A60)</f>
        <v>46</v>
      </c>
      <c r="C59">
        <f>COUNTIFS(Table2[Ratio Neg], "&gt;="&amp;A59, Table2[Ratio Neg], "&lt;"&amp;A60)</f>
        <v>0</v>
      </c>
    </row>
    <row r="60" spans="1:21" x14ac:dyDescent="0.25">
      <c r="A60">
        <v>0.49</v>
      </c>
      <c r="B60">
        <f>COUNTIFS(Table2[Ratio Pos], "&gt;="&amp;A60, Table2[Ratio Pos], "&lt;"&amp;A61)</f>
        <v>39</v>
      </c>
      <c r="C60">
        <f>COUNTIFS(Table2[Ratio Neg], "&gt;="&amp;A60, Table2[Ratio Neg], "&lt;"&amp;A61)</f>
        <v>0</v>
      </c>
      <c r="P60" t="s">
        <v>22</v>
      </c>
    </row>
    <row r="61" spans="1:21" x14ac:dyDescent="0.25">
      <c r="A61">
        <v>0.495</v>
      </c>
      <c r="B61">
        <f>COUNTIFS(Table2[Ratio Pos], "&gt;="&amp;A61, Table2[Ratio Pos], "&lt;"&amp;A62)</f>
        <v>37</v>
      </c>
      <c r="C61">
        <f>COUNTIFS(Table2[Ratio Neg], "&gt;="&amp;A61, Table2[Ratio Neg], "&lt;"&amp;A62)</f>
        <v>0</v>
      </c>
      <c r="P61" s="29" t="s">
        <v>14</v>
      </c>
      <c r="Q61">
        <f>SUM(Q56:Q57)</f>
        <v>4000</v>
      </c>
    </row>
    <row r="62" spans="1:21" x14ac:dyDescent="0.25">
      <c r="A62">
        <v>0.5</v>
      </c>
      <c r="B62">
        <f>COUNTIFS(Table2[Ratio Pos], "&gt;="&amp;A62, Table2[Ratio Pos], "&lt;"&amp;A63)</f>
        <v>40</v>
      </c>
      <c r="C62">
        <f>COUNTIFS(Table2[Ratio Neg], "&gt;="&amp;A62, Table2[Ratio Neg], "&lt;"&amp;A63)</f>
        <v>0</v>
      </c>
      <c r="P62" s="29" t="s">
        <v>15</v>
      </c>
      <c r="Q62">
        <f>Q61/8000*100</f>
        <v>50</v>
      </c>
    </row>
    <row r="63" spans="1:21" x14ac:dyDescent="0.25">
      <c r="A63">
        <v>0.505</v>
      </c>
      <c r="B63">
        <f>COUNTIFS(Table2[Ratio Pos], "&gt;="&amp;A63, Table2[Ratio Pos], "&lt;"&amp;A64)</f>
        <v>42</v>
      </c>
      <c r="C63">
        <f>COUNTIFS(Table2[Ratio Neg], "&gt;="&amp;A63, Table2[Ratio Neg], "&lt;"&amp;A64)</f>
        <v>0</v>
      </c>
    </row>
    <row r="64" spans="1:21" x14ac:dyDescent="0.25">
      <c r="A64">
        <v>0.51</v>
      </c>
      <c r="B64">
        <f>COUNTIFS(Table2[Ratio Pos], "&gt;="&amp;A64, Table2[Ratio Pos], "&lt;"&amp;A65)</f>
        <v>22</v>
      </c>
      <c r="C64">
        <f>COUNTIFS(Table2[Ratio Neg], "&gt;="&amp;A64, Table2[Ratio Neg], "&lt;"&amp;A65)</f>
        <v>0</v>
      </c>
    </row>
    <row r="65" spans="1:3" x14ac:dyDescent="0.25">
      <c r="A65">
        <v>0.51500000000000001</v>
      </c>
      <c r="B65">
        <f>COUNTIFS(Table2[Ratio Pos], "&gt;="&amp;A65, Table2[Ratio Pos], "&lt;"&amp;A66)</f>
        <v>26</v>
      </c>
      <c r="C65">
        <f>COUNTIFS(Table2[Ratio Neg], "&gt;="&amp;A65, Table2[Ratio Neg], "&lt;"&amp;A66)</f>
        <v>1</v>
      </c>
    </row>
    <row r="66" spans="1:3" x14ac:dyDescent="0.25">
      <c r="A66">
        <v>0.52</v>
      </c>
      <c r="B66">
        <f>COUNTIFS(Table2[Ratio Pos], "&gt;="&amp;A66, Table2[Ratio Pos], "&lt;"&amp;A67)</f>
        <v>25</v>
      </c>
      <c r="C66">
        <f>COUNTIFS(Table2[Ratio Neg], "&gt;="&amp;A66, Table2[Ratio Neg], "&lt;"&amp;A67)</f>
        <v>0</v>
      </c>
    </row>
    <row r="67" spans="1:3" x14ac:dyDescent="0.25">
      <c r="A67">
        <v>0.52500000000000002</v>
      </c>
      <c r="B67">
        <f>COUNTIFS(Table2[Ratio Pos], "&gt;="&amp;A67, Table2[Ratio Pos], "&lt;"&amp;A68)</f>
        <v>25</v>
      </c>
      <c r="C67">
        <f>COUNTIFS(Table2[Ratio Neg], "&gt;="&amp;A67, Table2[Ratio Neg], "&lt;"&amp;A68)</f>
        <v>0</v>
      </c>
    </row>
    <row r="68" spans="1:3" x14ac:dyDescent="0.25">
      <c r="A68">
        <v>0.53</v>
      </c>
      <c r="B68">
        <f>COUNTIFS(Table2[Ratio Pos], "&gt;="&amp;A68, Table2[Ratio Pos], "&lt;"&amp;A69)</f>
        <v>14</v>
      </c>
      <c r="C68">
        <f>COUNTIFS(Table2[Ratio Neg], "&gt;="&amp;A68, Table2[Ratio Neg], "&lt;"&amp;A69)</f>
        <v>0</v>
      </c>
    </row>
    <row r="69" spans="1:3" x14ac:dyDescent="0.25">
      <c r="A69">
        <v>0.53500000000000003</v>
      </c>
      <c r="B69">
        <f>COUNTIFS(Table2[Ratio Pos], "&gt;="&amp;A69, Table2[Ratio Pos], "&lt;"&amp;A70)</f>
        <v>16</v>
      </c>
      <c r="C69">
        <f>COUNTIFS(Table2[Ratio Neg], "&gt;="&amp;A69, Table2[Ratio Neg], "&lt;"&amp;A70)</f>
        <v>0</v>
      </c>
    </row>
    <row r="70" spans="1:3" x14ac:dyDescent="0.25">
      <c r="A70">
        <v>0.54</v>
      </c>
      <c r="B70">
        <f>COUNTIFS(Table2[Ratio Pos], "&gt;="&amp;A70, Table2[Ratio Pos], "&lt;"&amp;A71)</f>
        <v>19</v>
      </c>
      <c r="C70">
        <f>COUNTIFS(Table2[Ratio Neg], "&gt;="&amp;A70, Table2[Ratio Neg], "&lt;"&amp;A71)</f>
        <v>0</v>
      </c>
    </row>
    <row r="71" spans="1:3" x14ac:dyDescent="0.25">
      <c r="A71">
        <v>0.54500000000000004</v>
      </c>
      <c r="B71">
        <f>COUNTIFS(Table2[Ratio Pos], "&gt;="&amp;A71, Table2[Ratio Pos], "&lt;"&amp;A72)</f>
        <v>21</v>
      </c>
      <c r="C71">
        <f>COUNTIFS(Table2[Ratio Neg], "&gt;="&amp;A71, Table2[Ratio Neg], "&lt;"&amp;A72)</f>
        <v>0</v>
      </c>
    </row>
    <row r="72" spans="1:3" x14ac:dyDescent="0.25">
      <c r="A72">
        <v>0.55000000000000004</v>
      </c>
      <c r="B72">
        <f>COUNTIFS(Table2[Ratio Pos], "&gt;="&amp;A72, Table2[Ratio Pos], "&lt;"&amp;A73)</f>
        <v>23</v>
      </c>
      <c r="C72">
        <f>COUNTIFS(Table2[Ratio Neg], "&gt;="&amp;A72, Table2[Ratio Neg], "&lt;"&amp;A73)</f>
        <v>0</v>
      </c>
    </row>
    <row r="73" spans="1:3" x14ac:dyDescent="0.25">
      <c r="A73">
        <v>0.55500000000000005</v>
      </c>
      <c r="B73">
        <f>COUNTIFS(Table2[Ratio Pos], "&gt;="&amp;A73, Table2[Ratio Pos], "&lt;"&amp;A74)</f>
        <v>11</v>
      </c>
      <c r="C73">
        <f>COUNTIFS(Table2[Ratio Neg], "&gt;="&amp;A73, Table2[Ratio Neg], "&lt;"&amp;A74)</f>
        <v>0</v>
      </c>
    </row>
    <row r="74" spans="1:3" x14ac:dyDescent="0.25">
      <c r="A74">
        <v>0.56000000000000005</v>
      </c>
      <c r="B74">
        <f>COUNTIFS(Table2[Ratio Pos], "&gt;="&amp;A74, Table2[Ratio Pos], "&lt;"&amp;A75)</f>
        <v>20</v>
      </c>
      <c r="C74">
        <f>COUNTIFS(Table2[Ratio Neg], "&gt;="&amp;A74, Table2[Ratio Neg], "&lt;"&amp;A75)</f>
        <v>0</v>
      </c>
    </row>
    <row r="75" spans="1:3" x14ac:dyDescent="0.25">
      <c r="A75">
        <v>0.56499999999999995</v>
      </c>
      <c r="B75">
        <f>COUNTIFS(Table2[Ratio Pos], "&gt;="&amp;A75, Table2[Ratio Pos], "&lt;"&amp;A76)</f>
        <v>16</v>
      </c>
      <c r="C75">
        <f>COUNTIFS(Table2[Ratio Neg], "&gt;="&amp;A75, Table2[Ratio Neg], "&lt;"&amp;A76)</f>
        <v>0</v>
      </c>
    </row>
    <row r="76" spans="1:3" x14ac:dyDescent="0.25">
      <c r="A76">
        <v>0.56999999999999995</v>
      </c>
      <c r="B76">
        <f>COUNTIFS(Table2[Ratio Pos], "&gt;="&amp;A76, Table2[Ratio Pos], "&lt;"&amp;A77)</f>
        <v>14</v>
      </c>
      <c r="C76">
        <f>COUNTIFS(Table2[Ratio Neg], "&gt;="&amp;A76, Table2[Ratio Neg], "&lt;"&amp;A77)</f>
        <v>0</v>
      </c>
    </row>
    <row r="77" spans="1:3" x14ac:dyDescent="0.25">
      <c r="A77">
        <v>0.57499999999999996</v>
      </c>
      <c r="B77">
        <f>COUNTIFS(Table2[Ratio Pos], "&gt;="&amp;A77, Table2[Ratio Pos], "&lt;"&amp;A78)</f>
        <v>18</v>
      </c>
      <c r="C77">
        <f>COUNTIFS(Table2[Ratio Neg], "&gt;="&amp;A77, Table2[Ratio Neg], "&lt;"&amp;A78)</f>
        <v>0</v>
      </c>
    </row>
    <row r="78" spans="1:3" x14ac:dyDescent="0.25">
      <c r="A78">
        <v>0.57999999999999996</v>
      </c>
      <c r="B78">
        <f>COUNTIFS(Table2[Ratio Pos], "&gt;="&amp;A78, Table2[Ratio Pos], "&lt;"&amp;A79)</f>
        <v>15</v>
      </c>
      <c r="C78">
        <f>COUNTIFS(Table2[Ratio Neg], "&gt;="&amp;A78, Table2[Ratio Neg], "&lt;"&amp;A79)</f>
        <v>0</v>
      </c>
    </row>
    <row r="79" spans="1:3" x14ac:dyDescent="0.25">
      <c r="A79">
        <v>0.58499999999999996</v>
      </c>
      <c r="B79">
        <f>COUNTIFS(Table2[Ratio Pos], "&gt;="&amp;A79, Table2[Ratio Pos], "&lt;"&amp;A80)</f>
        <v>13</v>
      </c>
      <c r="C79">
        <f>COUNTIFS(Table2[Ratio Neg], "&gt;="&amp;A79, Table2[Ratio Neg], "&lt;"&amp;A80)</f>
        <v>2</v>
      </c>
    </row>
    <row r="80" spans="1:3" x14ac:dyDescent="0.25">
      <c r="A80">
        <v>0.59</v>
      </c>
      <c r="B80">
        <f>COUNTIFS(Table2[Ratio Pos], "&gt;="&amp;A80, Table2[Ratio Pos], "&lt;"&amp;A81)</f>
        <v>15</v>
      </c>
      <c r="C80">
        <f>COUNTIFS(Table2[Ratio Neg], "&gt;="&amp;A80, Table2[Ratio Neg], "&lt;"&amp;A81)</f>
        <v>1</v>
      </c>
    </row>
    <row r="81" spans="1:3" x14ac:dyDescent="0.25">
      <c r="A81">
        <v>0.59499999999999997</v>
      </c>
      <c r="B81">
        <f>COUNTIFS(Table2[Ratio Pos], "&gt;="&amp;A81, Table2[Ratio Pos], "&lt;"&amp;A82)</f>
        <v>14</v>
      </c>
      <c r="C81">
        <f>COUNTIFS(Table2[Ratio Neg], "&gt;="&amp;A81, Table2[Ratio Neg], "&lt;"&amp;A82)</f>
        <v>1</v>
      </c>
    </row>
    <row r="82" spans="1:3" x14ac:dyDescent="0.25">
      <c r="A82">
        <v>0.6</v>
      </c>
      <c r="B82">
        <f>COUNTIFS(Table2[Ratio Pos], "&gt;="&amp;A82, Table2[Ratio Pos], "&lt;"&amp;A83)</f>
        <v>10</v>
      </c>
      <c r="C82">
        <f>COUNTIFS(Table2[Ratio Neg], "&gt;="&amp;A82, Table2[Ratio Neg], "&lt;"&amp;A83)</f>
        <v>0</v>
      </c>
    </row>
    <row r="83" spans="1:3" x14ac:dyDescent="0.25">
      <c r="A83">
        <v>0.60499999999999998</v>
      </c>
      <c r="B83">
        <f>COUNTIFS(Table2[Ratio Pos], "&gt;="&amp;A83, Table2[Ratio Pos], "&lt;"&amp;A84)</f>
        <v>10</v>
      </c>
      <c r="C83">
        <f>COUNTIFS(Table2[Ratio Neg], "&gt;="&amp;A83, Table2[Ratio Neg], "&lt;"&amp;A84)</f>
        <v>0</v>
      </c>
    </row>
    <row r="84" spans="1:3" x14ac:dyDescent="0.25">
      <c r="A84">
        <v>0.61</v>
      </c>
      <c r="B84">
        <f>COUNTIFS(Table2[Ratio Pos], "&gt;="&amp;A84, Table2[Ratio Pos], "&lt;"&amp;A85)</f>
        <v>8</v>
      </c>
      <c r="C84">
        <f>COUNTIFS(Table2[Ratio Neg], "&gt;="&amp;A84, Table2[Ratio Neg], "&lt;"&amp;A85)</f>
        <v>0</v>
      </c>
    </row>
    <row r="85" spans="1:3" x14ac:dyDescent="0.25">
      <c r="A85">
        <v>0.61499999999999999</v>
      </c>
      <c r="B85">
        <f>COUNTIFS(Table2[Ratio Pos], "&gt;="&amp;A85, Table2[Ratio Pos], "&lt;"&amp;A86)</f>
        <v>10</v>
      </c>
      <c r="C85">
        <f>COUNTIFS(Table2[Ratio Neg], "&gt;="&amp;A85, Table2[Ratio Neg], "&lt;"&amp;A86)</f>
        <v>0</v>
      </c>
    </row>
    <row r="86" spans="1:3" x14ac:dyDescent="0.25">
      <c r="A86">
        <v>0.62</v>
      </c>
      <c r="B86">
        <f>COUNTIFS(Table2[Ratio Pos], "&gt;="&amp;A86, Table2[Ratio Pos], "&lt;"&amp;A87)</f>
        <v>8</v>
      </c>
      <c r="C86">
        <f>COUNTIFS(Table2[Ratio Neg], "&gt;="&amp;A86, Table2[Ratio Neg], "&lt;"&amp;A87)</f>
        <v>0</v>
      </c>
    </row>
    <row r="87" spans="1:3" x14ac:dyDescent="0.25">
      <c r="A87">
        <v>0.625</v>
      </c>
      <c r="B87">
        <f>COUNTIFS(Table2[Ratio Pos], "&gt;="&amp;A87, Table2[Ratio Pos], "&lt;"&amp;A88)</f>
        <v>16</v>
      </c>
      <c r="C87">
        <f>COUNTIFS(Table2[Ratio Neg], "&gt;="&amp;A87, Table2[Ratio Neg], "&lt;"&amp;A88)</f>
        <v>1</v>
      </c>
    </row>
    <row r="88" spans="1:3" x14ac:dyDescent="0.25">
      <c r="A88">
        <v>0.63</v>
      </c>
      <c r="B88">
        <f>COUNTIFS(Table2[Ratio Pos], "&gt;="&amp;A88, Table2[Ratio Pos], "&lt;"&amp;A89)</f>
        <v>8</v>
      </c>
      <c r="C88">
        <f>COUNTIFS(Table2[Ratio Neg], "&gt;="&amp;A88, Table2[Ratio Neg], "&lt;"&amp;A89)</f>
        <v>0</v>
      </c>
    </row>
    <row r="89" spans="1:3" x14ac:dyDescent="0.25">
      <c r="A89">
        <v>0.63500000000000001</v>
      </c>
      <c r="B89">
        <f>COUNTIFS(Table2[Ratio Pos], "&gt;="&amp;A89, Table2[Ratio Pos], "&lt;"&amp;A90)</f>
        <v>12</v>
      </c>
      <c r="C89">
        <f>COUNTIFS(Table2[Ratio Neg], "&gt;="&amp;A89, Table2[Ratio Neg], "&lt;"&amp;A90)</f>
        <v>1</v>
      </c>
    </row>
    <row r="90" spans="1:3" x14ac:dyDescent="0.25">
      <c r="A90">
        <v>0.64</v>
      </c>
      <c r="B90">
        <f>COUNTIFS(Table2[Ratio Pos], "&gt;="&amp;A90, Table2[Ratio Pos], "&lt;"&amp;A91)</f>
        <v>6</v>
      </c>
      <c r="C90">
        <f>COUNTIFS(Table2[Ratio Neg], "&gt;="&amp;A90, Table2[Ratio Neg], "&lt;"&amp;A91)</f>
        <v>1</v>
      </c>
    </row>
    <row r="91" spans="1:3" x14ac:dyDescent="0.25">
      <c r="A91">
        <v>0.64500000000000002</v>
      </c>
      <c r="B91">
        <f>COUNTIFS(Table2[Ratio Pos], "&gt;="&amp;A91, Table2[Ratio Pos], "&lt;"&amp;A92)</f>
        <v>3</v>
      </c>
      <c r="C91">
        <f>COUNTIFS(Table2[Ratio Neg], "&gt;="&amp;A91, Table2[Ratio Neg], "&lt;"&amp;A92)</f>
        <v>0</v>
      </c>
    </row>
    <row r="92" spans="1:3" x14ac:dyDescent="0.25">
      <c r="A92">
        <v>0.65</v>
      </c>
      <c r="B92">
        <f>COUNTIFS(Table2[Ratio Pos], "&gt;="&amp;A92, Table2[Ratio Pos], "&lt;"&amp;A93)</f>
        <v>4</v>
      </c>
      <c r="C92">
        <f>COUNTIFS(Table2[Ratio Neg], "&gt;="&amp;A92, Table2[Ratio Neg], "&lt;"&amp;A93)</f>
        <v>1</v>
      </c>
    </row>
    <row r="93" spans="1:3" x14ac:dyDescent="0.25">
      <c r="A93">
        <v>0.65500000000000003</v>
      </c>
      <c r="B93">
        <f>COUNTIFS(Table2[Ratio Pos], "&gt;="&amp;A93, Table2[Ratio Pos], "&lt;"&amp;A94)</f>
        <v>8</v>
      </c>
      <c r="C93">
        <f>COUNTIFS(Table2[Ratio Neg], "&gt;="&amp;A93, Table2[Ratio Neg], "&lt;"&amp;A94)</f>
        <v>0</v>
      </c>
    </row>
    <row r="94" spans="1:3" x14ac:dyDescent="0.25">
      <c r="A94">
        <v>0.66</v>
      </c>
      <c r="B94">
        <f>COUNTIFS(Table2[Ratio Pos], "&gt;="&amp;A94, Table2[Ratio Pos], "&lt;"&amp;A95)</f>
        <v>4</v>
      </c>
      <c r="C94">
        <f>COUNTIFS(Table2[Ratio Neg], "&gt;="&amp;A94, Table2[Ratio Neg], "&lt;"&amp;A95)</f>
        <v>1</v>
      </c>
    </row>
    <row r="95" spans="1:3" x14ac:dyDescent="0.25">
      <c r="A95">
        <v>0.66500000000000004</v>
      </c>
      <c r="B95">
        <f>COUNTIFS(Table2[Ratio Pos], "&gt;="&amp;A95, Table2[Ratio Pos], "&lt;"&amp;A96)</f>
        <v>11</v>
      </c>
      <c r="C95">
        <f>COUNTIFS(Table2[Ratio Neg], "&gt;="&amp;A95, Table2[Ratio Neg], "&lt;"&amp;A96)</f>
        <v>0</v>
      </c>
    </row>
    <row r="96" spans="1:3" x14ac:dyDescent="0.25">
      <c r="A96">
        <v>0.67</v>
      </c>
      <c r="B96">
        <f>COUNTIFS(Table2[Ratio Pos], "&gt;="&amp;A96, Table2[Ratio Pos], "&lt;"&amp;A97)</f>
        <v>9</v>
      </c>
      <c r="C96">
        <f>COUNTIFS(Table2[Ratio Neg], "&gt;="&amp;A96, Table2[Ratio Neg], "&lt;"&amp;A97)</f>
        <v>0</v>
      </c>
    </row>
    <row r="97" spans="1:3" x14ac:dyDescent="0.25">
      <c r="A97">
        <v>0.67500000000000004</v>
      </c>
      <c r="B97">
        <f>COUNTIFS(Table2[Ratio Pos], "&gt;="&amp;A97, Table2[Ratio Pos], "&lt;"&amp;A98)</f>
        <v>3</v>
      </c>
      <c r="C97">
        <f>COUNTIFS(Table2[Ratio Neg], "&gt;="&amp;A97, Table2[Ratio Neg], "&lt;"&amp;A98)</f>
        <v>1</v>
      </c>
    </row>
    <row r="98" spans="1:3" x14ac:dyDescent="0.25">
      <c r="A98">
        <v>0.68</v>
      </c>
      <c r="B98">
        <f>COUNTIFS(Table2[Ratio Pos], "&gt;="&amp;A98, Table2[Ratio Pos], "&lt;"&amp;A99)</f>
        <v>3</v>
      </c>
      <c r="C98">
        <f>COUNTIFS(Table2[Ratio Neg], "&gt;="&amp;A98, Table2[Ratio Neg], "&lt;"&amp;A99)</f>
        <v>0</v>
      </c>
    </row>
    <row r="99" spans="1:3" x14ac:dyDescent="0.25">
      <c r="A99">
        <v>0.68500000000000005</v>
      </c>
      <c r="B99">
        <f>COUNTIFS(Table2[Ratio Pos], "&gt;="&amp;A99, Table2[Ratio Pos], "&lt;"&amp;A100)</f>
        <v>3</v>
      </c>
      <c r="C99">
        <f>COUNTIFS(Table2[Ratio Neg], "&gt;="&amp;A99, Table2[Ratio Neg], "&lt;"&amp;A100)</f>
        <v>3</v>
      </c>
    </row>
    <row r="100" spans="1:3" x14ac:dyDescent="0.25">
      <c r="A100">
        <v>0.69</v>
      </c>
      <c r="B100">
        <f>COUNTIFS(Table2[Ratio Pos], "&gt;="&amp;A100, Table2[Ratio Pos], "&lt;"&amp;A101)</f>
        <v>3</v>
      </c>
      <c r="C100">
        <f>COUNTIFS(Table2[Ratio Neg], "&gt;="&amp;A100, Table2[Ratio Neg], "&lt;"&amp;A101)</f>
        <v>0</v>
      </c>
    </row>
    <row r="101" spans="1:3" x14ac:dyDescent="0.25">
      <c r="A101">
        <v>0.69499999999999995</v>
      </c>
      <c r="B101">
        <f>COUNTIFS(Table2[Ratio Pos], "&gt;="&amp;A101, Table2[Ratio Pos], "&lt;"&amp;A102)</f>
        <v>7</v>
      </c>
      <c r="C101">
        <f>COUNTIFS(Table2[Ratio Neg], "&gt;="&amp;A101, Table2[Ratio Neg], "&lt;"&amp;A102)</f>
        <v>4</v>
      </c>
    </row>
    <row r="102" spans="1:3" x14ac:dyDescent="0.25">
      <c r="A102">
        <v>0.7</v>
      </c>
      <c r="B102">
        <f>COUNTIFS(Table2[Ratio Pos], "&gt;="&amp;A102, Table2[Ratio Pos], "&lt;"&amp;A103)</f>
        <v>1</v>
      </c>
      <c r="C102">
        <f>COUNTIFS(Table2[Ratio Neg], "&gt;="&amp;A102, Table2[Ratio Neg], "&lt;"&amp;A103)</f>
        <v>2</v>
      </c>
    </row>
    <row r="103" spans="1:3" x14ac:dyDescent="0.25">
      <c r="A103">
        <v>0.70499999999999996</v>
      </c>
      <c r="B103">
        <f>COUNTIFS(Table2[Ratio Pos], "&gt;="&amp;A103, Table2[Ratio Pos], "&lt;"&amp;A104)</f>
        <v>3</v>
      </c>
      <c r="C103">
        <f>COUNTIFS(Table2[Ratio Neg], "&gt;="&amp;A103, Table2[Ratio Neg], "&lt;"&amp;A104)</f>
        <v>1</v>
      </c>
    </row>
    <row r="104" spans="1:3" x14ac:dyDescent="0.25">
      <c r="A104">
        <v>0.71</v>
      </c>
      <c r="B104">
        <f>COUNTIFS(Table2[Ratio Pos], "&gt;="&amp;A104, Table2[Ratio Pos], "&lt;"&amp;A105)</f>
        <v>1</v>
      </c>
      <c r="C104">
        <f>COUNTIFS(Table2[Ratio Neg], "&gt;="&amp;A104, Table2[Ratio Neg], "&lt;"&amp;A105)</f>
        <v>0</v>
      </c>
    </row>
    <row r="105" spans="1:3" x14ac:dyDescent="0.25">
      <c r="A105">
        <v>0.71499999999999997</v>
      </c>
      <c r="B105">
        <f>COUNTIFS(Table2[Ratio Pos], "&gt;="&amp;A105, Table2[Ratio Pos], "&lt;"&amp;A106)</f>
        <v>2</v>
      </c>
      <c r="C105">
        <f>COUNTIFS(Table2[Ratio Neg], "&gt;="&amp;A105, Table2[Ratio Neg], "&lt;"&amp;A106)</f>
        <v>2</v>
      </c>
    </row>
    <row r="106" spans="1:3" x14ac:dyDescent="0.25">
      <c r="A106">
        <v>0.72</v>
      </c>
      <c r="B106">
        <f>COUNTIFS(Table2[Ratio Pos], "&gt;="&amp;A106, Table2[Ratio Pos], "&lt;"&amp;A107)</f>
        <v>3</v>
      </c>
      <c r="C106">
        <f>COUNTIFS(Table2[Ratio Neg], "&gt;="&amp;A106, Table2[Ratio Neg], "&lt;"&amp;A107)</f>
        <v>2</v>
      </c>
    </row>
    <row r="107" spans="1:3" x14ac:dyDescent="0.25">
      <c r="A107">
        <v>0.72499999999999998</v>
      </c>
      <c r="B107">
        <f>COUNTIFS(Table2[Ratio Pos], "&gt;="&amp;A107, Table2[Ratio Pos], "&lt;"&amp;A108)</f>
        <v>1</v>
      </c>
      <c r="C107">
        <f>COUNTIFS(Table2[Ratio Neg], "&gt;="&amp;A107, Table2[Ratio Neg], "&lt;"&amp;A108)</f>
        <v>2</v>
      </c>
    </row>
    <row r="108" spans="1:3" x14ac:dyDescent="0.25">
      <c r="A108">
        <v>0.73</v>
      </c>
      <c r="B108">
        <f>COUNTIFS(Table2[Ratio Pos], "&gt;="&amp;A108, Table2[Ratio Pos], "&lt;"&amp;A109)</f>
        <v>3</v>
      </c>
      <c r="C108">
        <f>COUNTIFS(Table2[Ratio Neg], "&gt;="&amp;A108, Table2[Ratio Neg], "&lt;"&amp;A109)</f>
        <v>2</v>
      </c>
    </row>
    <row r="109" spans="1:3" x14ac:dyDescent="0.25">
      <c r="A109">
        <v>0.73499999999999999</v>
      </c>
      <c r="B109">
        <f>COUNTIFS(Table2[Ratio Pos], "&gt;="&amp;A109, Table2[Ratio Pos], "&lt;"&amp;A110)</f>
        <v>2</v>
      </c>
      <c r="C109">
        <f>COUNTIFS(Table2[Ratio Neg], "&gt;="&amp;A109, Table2[Ratio Neg], "&lt;"&amp;A110)</f>
        <v>4</v>
      </c>
    </row>
    <row r="110" spans="1:3" x14ac:dyDescent="0.25">
      <c r="A110">
        <v>0.74</v>
      </c>
      <c r="B110">
        <f>COUNTIFS(Table2[Ratio Pos], "&gt;="&amp;A110, Table2[Ratio Pos], "&lt;"&amp;A111)</f>
        <v>1</v>
      </c>
      <c r="C110">
        <f>COUNTIFS(Table2[Ratio Neg], "&gt;="&amp;A110, Table2[Ratio Neg], "&lt;"&amp;A111)</f>
        <v>1</v>
      </c>
    </row>
    <row r="111" spans="1:3" x14ac:dyDescent="0.25">
      <c r="A111">
        <v>0.745</v>
      </c>
      <c r="B111">
        <f>COUNTIFS(Table2[Ratio Pos], "&gt;="&amp;A111, Table2[Ratio Pos], "&lt;"&amp;A112)</f>
        <v>0</v>
      </c>
      <c r="C111">
        <f>COUNTIFS(Table2[Ratio Neg], "&gt;="&amp;A111, Table2[Ratio Neg], "&lt;"&amp;A112)</f>
        <v>4</v>
      </c>
    </row>
    <row r="112" spans="1:3" x14ac:dyDescent="0.25">
      <c r="A112">
        <v>0.75</v>
      </c>
      <c r="B112">
        <f>COUNTIFS(Table2[Ratio Pos], "&gt;="&amp;A112, Table2[Ratio Pos], "&lt;"&amp;A113)</f>
        <v>0</v>
      </c>
      <c r="C112">
        <f>COUNTIFS(Table2[Ratio Neg], "&gt;="&amp;A112, Table2[Ratio Neg], "&lt;"&amp;A113)</f>
        <v>5</v>
      </c>
    </row>
    <row r="113" spans="1:3" x14ac:dyDescent="0.25">
      <c r="A113">
        <v>0.755</v>
      </c>
      <c r="B113">
        <f>COUNTIFS(Table2[Ratio Pos], "&gt;="&amp;A113, Table2[Ratio Pos], "&lt;"&amp;A114)</f>
        <v>2</v>
      </c>
      <c r="C113">
        <f>COUNTIFS(Table2[Ratio Neg], "&gt;="&amp;A113, Table2[Ratio Neg], "&lt;"&amp;A114)</f>
        <v>8</v>
      </c>
    </row>
    <row r="114" spans="1:3" x14ac:dyDescent="0.25">
      <c r="A114">
        <v>0.76</v>
      </c>
      <c r="B114">
        <f>COUNTIFS(Table2[Ratio Pos], "&gt;="&amp;A114, Table2[Ratio Pos], "&lt;"&amp;A115)</f>
        <v>0</v>
      </c>
      <c r="C114">
        <f>COUNTIFS(Table2[Ratio Neg], "&gt;="&amp;A114, Table2[Ratio Neg], "&lt;"&amp;A115)</f>
        <v>2</v>
      </c>
    </row>
    <row r="115" spans="1:3" x14ac:dyDescent="0.25">
      <c r="A115">
        <v>0.76500000000000001</v>
      </c>
      <c r="B115">
        <f>COUNTIFS(Table2[Ratio Pos], "&gt;="&amp;A115, Table2[Ratio Pos], "&lt;"&amp;A116)</f>
        <v>3</v>
      </c>
      <c r="C115">
        <f>COUNTIFS(Table2[Ratio Neg], "&gt;="&amp;A115, Table2[Ratio Neg], "&lt;"&amp;A116)</f>
        <v>1</v>
      </c>
    </row>
    <row r="116" spans="1:3" x14ac:dyDescent="0.25">
      <c r="A116">
        <v>0.77</v>
      </c>
      <c r="B116">
        <f>COUNTIFS(Table2[Ratio Pos], "&gt;="&amp;A116, Table2[Ratio Pos], "&lt;"&amp;A117)</f>
        <v>2</v>
      </c>
      <c r="C116">
        <f>COUNTIFS(Table2[Ratio Neg], "&gt;="&amp;A116, Table2[Ratio Neg], "&lt;"&amp;A117)</f>
        <v>9</v>
      </c>
    </row>
    <row r="117" spans="1:3" x14ac:dyDescent="0.25">
      <c r="A117">
        <v>0.77500000000000002</v>
      </c>
      <c r="B117">
        <f>COUNTIFS(Table2[Ratio Pos], "&gt;="&amp;A117, Table2[Ratio Pos], "&lt;"&amp;A118)</f>
        <v>1</v>
      </c>
      <c r="C117">
        <f>COUNTIFS(Table2[Ratio Neg], "&gt;="&amp;A117, Table2[Ratio Neg], "&lt;"&amp;A118)</f>
        <v>6</v>
      </c>
    </row>
    <row r="118" spans="1:3" x14ac:dyDescent="0.25">
      <c r="A118">
        <v>0.78</v>
      </c>
      <c r="B118">
        <f>COUNTIFS(Table2[Ratio Pos], "&gt;="&amp;A118, Table2[Ratio Pos], "&lt;"&amp;A119)</f>
        <v>3</v>
      </c>
      <c r="C118">
        <f>COUNTIFS(Table2[Ratio Neg], "&gt;="&amp;A118, Table2[Ratio Neg], "&lt;"&amp;A119)</f>
        <v>0</v>
      </c>
    </row>
    <row r="119" spans="1:3" x14ac:dyDescent="0.25">
      <c r="A119">
        <v>0.78500000000000003</v>
      </c>
      <c r="B119">
        <f>COUNTIFS(Table2[Ratio Pos], "&gt;="&amp;A119, Table2[Ratio Pos], "&lt;"&amp;A120)</f>
        <v>0</v>
      </c>
      <c r="C119">
        <f>COUNTIFS(Table2[Ratio Neg], "&gt;="&amp;A119, Table2[Ratio Neg], "&lt;"&amp;A120)</f>
        <v>4</v>
      </c>
    </row>
    <row r="120" spans="1:3" x14ac:dyDescent="0.25">
      <c r="A120">
        <v>0.79</v>
      </c>
      <c r="B120">
        <f>COUNTIFS(Table2[Ratio Pos], "&gt;="&amp;A120, Table2[Ratio Pos], "&lt;"&amp;A121)</f>
        <v>0</v>
      </c>
      <c r="C120">
        <f>COUNTIFS(Table2[Ratio Neg], "&gt;="&amp;A120, Table2[Ratio Neg], "&lt;"&amp;A121)</f>
        <v>11</v>
      </c>
    </row>
    <row r="121" spans="1:3" x14ac:dyDescent="0.25">
      <c r="A121">
        <v>0.79500000000000004</v>
      </c>
      <c r="B121">
        <f>COUNTIFS(Table2[Ratio Pos], "&gt;="&amp;A121, Table2[Ratio Pos], "&lt;"&amp;A122)</f>
        <v>3</v>
      </c>
      <c r="C121">
        <f>COUNTIFS(Table2[Ratio Neg], "&gt;="&amp;A121, Table2[Ratio Neg], "&lt;"&amp;A122)</f>
        <v>11</v>
      </c>
    </row>
    <row r="122" spans="1:3" x14ac:dyDescent="0.25">
      <c r="A122">
        <v>0.8</v>
      </c>
      <c r="B122">
        <f>COUNTIFS(Table2[Ratio Pos], "&gt;="&amp;A122, Table2[Ratio Pos], "&lt;"&amp;A123)</f>
        <v>2</v>
      </c>
      <c r="C122">
        <f>COUNTIFS(Table2[Ratio Neg], "&gt;="&amp;A122, Table2[Ratio Neg], "&lt;"&amp;A123)</f>
        <v>6</v>
      </c>
    </row>
    <row r="123" spans="1:3" x14ac:dyDescent="0.25">
      <c r="A123">
        <v>0.80500000000000005</v>
      </c>
      <c r="B123">
        <f>COUNTIFS(Table2[Ratio Pos], "&gt;="&amp;A123, Table2[Ratio Pos], "&lt;"&amp;A124)</f>
        <v>1</v>
      </c>
      <c r="C123">
        <f>COUNTIFS(Table2[Ratio Neg], "&gt;="&amp;A123, Table2[Ratio Neg], "&lt;"&amp;A124)</f>
        <v>9</v>
      </c>
    </row>
    <row r="124" spans="1:3" x14ac:dyDescent="0.25">
      <c r="A124">
        <v>0.81</v>
      </c>
      <c r="B124">
        <f>COUNTIFS(Table2[Ratio Pos], "&gt;="&amp;A124, Table2[Ratio Pos], "&lt;"&amp;A125)</f>
        <v>1</v>
      </c>
      <c r="C124">
        <f>COUNTIFS(Table2[Ratio Neg], "&gt;="&amp;A124, Table2[Ratio Neg], "&lt;"&amp;A125)</f>
        <v>9</v>
      </c>
    </row>
    <row r="125" spans="1:3" x14ac:dyDescent="0.25">
      <c r="A125">
        <v>0.81499999999999995</v>
      </c>
      <c r="B125">
        <f>COUNTIFS(Table2[Ratio Pos], "&gt;="&amp;A125, Table2[Ratio Pos], "&lt;"&amp;A126)</f>
        <v>4</v>
      </c>
      <c r="C125">
        <f>COUNTIFS(Table2[Ratio Neg], "&gt;="&amp;A125, Table2[Ratio Neg], "&lt;"&amp;A126)</f>
        <v>6</v>
      </c>
    </row>
    <row r="126" spans="1:3" x14ac:dyDescent="0.25">
      <c r="A126">
        <v>0.82</v>
      </c>
      <c r="B126">
        <f>COUNTIFS(Table2[Ratio Pos], "&gt;="&amp;A126, Table2[Ratio Pos], "&lt;"&amp;A127)</f>
        <v>0</v>
      </c>
      <c r="C126">
        <f>COUNTIFS(Table2[Ratio Neg], "&gt;="&amp;A126, Table2[Ratio Neg], "&lt;"&amp;A127)</f>
        <v>16</v>
      </c>
    </row>
    <row r="127" spans="1:3" x14ac:dyDescent="0.25">
      <c r="A127">
        <v>0.82499999999999996</v>
      </c>
      <c r="B127">
        <f>COUNTIFS(Table2[Ratio Pos], "&gt;="&amp;A127, Table2[Ratio Pos], "&lt;"&amp;A128)</f>
        <v>1</v>
      </c>
      <c r="C127">
        <f>COUNTIFS(Table2[Ratio Neg], "&gt;="&amp;A127, Table2[Ratio Neg], "&lt;"&amp;A128)</f>
        <v>11</v>
      </c>
    </row>
    <row r="128" spans="1:3" x14ac:dyDescent="0.25">
      <c r="A128">
        <v>0.83</v>
      </c>
      <c r="B128">
        <f>COUNTIFS(Table2[Ratio Pos], "&gt;="&amp;A128, Table2[Ratio Pos], "&lt;"&amp;A129)</f>
        <v>3</v>
      </c>
      <c r="C128">
        <f>COUNTIFS(Table2[Ratio Neg], "&gt;="&amp;A128, Table2[Ratio Neg], "&lt;"&amp;A129)</f>
        <v>24</v>
      </c>
    </row>
    <row r="129" spans="1:3" x14ac:dyDescent="0.25">
      <c r="A129">
        <v>0.83499999999999996</v>
      </c>
      <c r="B129">
        <f>COUNTIFS(Table2[Ratio Pos], "&gt;="&amp;A129, Table2[Ratio Pos], "&lt;"&amp;A130)</f>
        <v>2</v>
      </c>
      <c r="C129">
        <f>COUNTIFS(Table2[Ratio Neg], "&gt;="&amp;A129, Table2[Ratio Neg], "&lt;"&amp;A130)</f>
        <v>20</v>
      </c>
    </row>
    <row r="130" spans="1:3" x14ac:dyDescent="0.25">
      <c r="A130">
        <v>0.84</v>
      </c>
      <c r="B130">
        <f>COUNTIFS(Table2[Ratio Pos], "&gt;="&amp;A130, Table2[Ratio Pos], "&lt;"&amp;A131)</f>
        <v>0</v>
      </c>
      <c r="C130">
        <f>COUNTIFS(Table2[Ratio Neg], "&gt;="&amp;A130, Table2[Ratio Neg], "&lt;"&amp;A131)</f>
        <v>24</v>
      </c>
    </row>
    <row r="131" spans="1:3" x14ac:dyDescent="0.25">
      <c r="A131">
        <v>0.84499999999999997</v>
      </c>
      <c r="B131">
        <f>COUNTIFS(Table2[Ratio Pos], "&gt;="&amp;A131, Table2[Ratio Pos], "&lt;"&amp;A132)</f>
        <v>1</v>
      </c>
      <c r="C131">
        <f>COUNTIFS(Table2[Ratio Neg], "&gt;="&amp;A131, Table2[Ratio Neg], "&lt;"&amp;A132)</f>
        <v>24</v>
      </c>
    </row>
    <row r="132" spans="1:3" x14ac:dyDescent="0.25">
      <c r="A132">
        <v>0.85</v>
      </c>
      <c r="B132">
        <f>COUNTIFS(Table2[Ratio Pos], "&gt;="&amp;A132, Table2[Ratio Pos], "&lt;"&amp;A133)</f>
        <v>1</v>
      </c>
      <c r="C132">
        <f>COUNTIFS(Table2[Ratio Neg], "&gt;="&amp;A132, Table2[Ratio Neg], "&lt;"&amp;A133)</f>
        <v>37</v>
      </c>
    </row>
    <row r="133" spans="1:3" x14ac:dyDescent="0.25">
      <c r="A133">
        <v>0.85499999999999998</v>
      </c>
      <c r="B133">
        <f>COUNTIFS(Table2[Ratio Pos], "&gt;="&amp;A133, Table2[Ratio Pos], "&lt;"&amp;A134)</f>
        <v>1</v>
      </c>
      <c r="C133">
        <f>COUNTIFS(Table2[Ratio Neg], "&gt;="&amp;A133, Table2[Ratio Neg], "&lt;"&amp;A134)</f>
        <v>45</v>
      </c>
    </row>
    <row r="134" spans="1:3" x14ac:dyDescent="0.25">
      <c r="A134">
        <v>0.86</v>
      </c>
      <c r="B134">
        <f>COUNTIFS(Table2[Ratio Pos], "&gt;="&amp;A134, Table2[Ratio Pos], "&lt;"&amp;A135)</f>
        <v>2</v>
      </c>
      <c r="C134">
        <f>COUNTIFS(Table2[Ratio Neg], "&gt;="&amp;A134, Table2[Ratio Neg], "&lt;"&amp;A135)</f>
        <v>54</v>
      </c>
    </row>
    <row r="135" spans="1:3" x14ac:dyDescent="0.25">
      <c r="A135">
        <v>0.86499999999999999</v>
      </c>
      <c r="B135">
        <f>COUNTIFS(Table2[Ratio Pos], "&gt;="&amp;A135, Table2[Ratio Pos], "&lt;"&amp;A136)</f>
        <v>1</v>
      </c>
      <c r="C135">
        <f>COUNTIFS(Table2[Ratio Neg], "&gt;="&amp;A135, Table2[Ratio Neg], "&lt;"&amp;A136)</f>
        <v>51</v>
      </c>
    </row>
    <row r="136" spans="1:3" x14ac:dyDescent="0.25">
      <c r="A136">
        <v>0.87</v>
      </c>
      <c r="B136">
        <f>COUNTIFS(Table2[Ratio Pos], "&gt;="&amp;A136, Table2[Ratio Pos], "&lt;"&amp;A137)</f>
        <v>0</v>
      </c>
      <c r="C136">
        <f>COUNTIFS(Table2[Ratio Neg], "&gt;="&amp;A136, Table2[Ratio Neg], "&lt;"&amp;A137)</f>
        <v>51</v>
      </c>
    </row>
    <row r="137" spans="1:3" x14ac:dyDescent="0.25">
      <c r="A137">
        <v>0.875</v>
      </c>
      <c r="B137">
        <f>COUNTIFS(Table2[Ratio Pos], "&gt;="&amp;A137, Table2[Ratio Pos], "&lt;"&amp;A138)</f>
        <v>1</v>
      </c>
      <c r="C137">
        <f>COUNTIFS(Table2[Ratio Neg], "&gt;="&amp;A137, Table2[Ratio Neg], "&lt;"&amp;A138)</f>
        <v>66</v>
      </c>
    </row>
    <row r="138" spans="1:3" x14ac:dyDescent="0.25">
      <c r="A138">
        <v>0.88</v>
      </c>
      <c r="B138">
        <f>COUNTIFS(Table2[Ratio Pos], "&gt;="&amp;A138, Table2[Ratio Pos], "&lt;"&amp;A139)</f>
        <v>0</v>
      </c>
      <c r="C138">
        <f>COUNTIFS(Table2[Ratio Neg], "&gt;="&amp;A138, Table2[Ratio Neg], "&lt;"&amp;A139)</f>
        <v>74</v>
      </c>
    </row>
    <row r="139" spans="1:3" x14ac:dyDescent="0.25">
      <c r="A139">
        <v>0.88500000000000001</v>
      </c>
      <c r="B139">
        <f>COUNTIFS(Table2[Ratio Pos], "&gt;="&amp;A139, Table2[Ratio Pos], "&lt;"&amp;A140)</f>
        <v>1</v>
      </c>
      <c r="C139">
        <f>COUNTIFS(Table2[Ratio Neg], "&gt;="&amp;A139, Table2[Ratio Neg], "&lt;"&amp;A140)</f>
        <v>82</v>
      </c>
    </row>
    <row r="140" spans="1:3" x14ac:dyDescent="0.25">
      <c r="A140">
        <v>0.89</v>
      </c>
      <c r="B140">
        <f>COUNTIFS(Table2[Ratio Pos], "&gt;="&amp;A140, Table2[Ratio Pos], "&lt;"&amp;A141)</f>
        <v>1</v>
      </c>
      <c r="C140">
        <f>COUNTIFS(Table2[Ratio Neg], "&gt;="&amp;A140, Table2[Ratio Neg], "&lt;"&amp;A141)</f>
        <v>106</v>
      </c>
    </row>
    <row r="141" spans="1:3" x14ac:dyDescent="0.25">
      <c r="A141">
        <v>0.89500000000000002</v>
      </c>
      <c r="B141">
        <f>COUNTIFS(Table2[Ratio Pos], "&gt;="&amp;A141, Table2[Ratio Pos], "&lt;"&amp;A142)</f>
        <v>1</v>
      </c>
      <c r="C141">
        <f>COUNTIFS(Table2[Ratio Neg], "&gt;="&amp;A141, Table2[Ratio Neg], "&lt;"&amp;A142)</f>
        <v>135</v>
      </c>
    </row>
    <row r="142" spans="1:3" x14ac:dyDescent="0.25">
      <c r="A142">
        <v>0.9</v>
      </c>
      <c r="B142">
        <f>COUNTIFS(Table2[Ratio Pos], "&gt;="&amp;A142, Table2[Ratio Pos], "&lt;"&amp;A143)</f>
        <v>1</v>
      </c>
      <c r="C142">
        <f>COUNTIFS(Table2[Ratio Neg], "&gt;="&amp;A142, Table2[Ratio Neg], "&lt;"&amp;A143)</f>
        <v>138</v>
      </c>
    </row>
    <row r="143" spans="1:3" x14ac:dyDescent="0.25">
      <c r="A143">
        <v>0.90500000000000003</v>
      </c>
      <c r="B143">
        <f>COUNTIFS(Table2[Ratio Pos], "&gt;="&amp;A143, Table2[Ratio Pos], "&lt;"&amp;A144)</f>
        <v>1</v>
      </c>
      <c r="C143">
        <f>COUNTIFS(Table2[Ratio Neg], "&gt;="&amp;A143, Table2[Ratio Neg], "&lt;"&amp;A144)</f>
        <v>144</v>
      </c>
    </row>
    <row r="144" spans="1:3" x14ac:dyDescent="0.25">
      <c r="A144">
        <v>0.91</v>
      </c>
      <c r="B144">
        <f>COUNTIFS(Table2[Ratio Pos], "&gt;="&amp;A144, Table2[Ratio Pos], "&lt;"&amp;A145)</f>
        <v>0</v>
      </c>
      <c r="C144">
        <f>COUNTIFS(Table2[Ratio Neg], "&gt;="&amp;A144, Table2[Ratio Neg], "&lt;"&amp;A145)</f>
        <v>173</v>
      </c>
    </row>
    <row r="145" spans="1:3" x14ac:dyDescent="0.25">
      <c r="A145">
        <v>0.91500000000000004</v>
      </c>
      <c r="B145">
        <f>COUNTIFS(Table2[Ratio Pos], "&gt;="&amp;A145, Table2[Ratio Pos], "&lt;"&amp;A146)</f>
        <v>1</v>
      </c>
      <c r="C145">
        <f>COUNTIFS(Table2[Ratio Neg], "&gt;="&amp;A145, Table2[Ratio Neg], "&lt;"&amp;A146)</f>
        <v>179</v>
      </c>
    </row>
    <row r="146" spans="1:3" x14ac:dyDescent="0.25">
      <c r="A146">
        <v>0.92</v>
      </c>
      <c r="B146">
        <f>COUNTIFS(Table2[Ratio Pos], "&gt;="&amp;A146, Table2[Ratio Pos], "&lt;"&amp;A147)</f>
        <v>0</v>
      </c>
      <c r="C146">
        <f>COUNTIFS(Table2[Ratio Neg], "&gt;="&amp;A146, Table2[Ratio Neg], "&lt;"&amp;A147)</f>
        <v>216</v>
      </c>
    </row>
    <row r="147" spans="1:3" x14ac:dyDescent="0.25">
      <c r="A147">
        <v>0.92500000000000004</v>
      </c>
      <c r="B147">
        <f>COUNTIFS(Table2[Ratio Pos], "&gt;="&amp;A147, Table2[Ratio Pos], "&lt;"&amp;A148)</f>
        <v>0</v>
      </c>
      <c r="C147">
        <f>COUNTIFS(Table2[Ratio Neg], "&gt;="&amp;A147, Table2[Ratio Neg], "&lt;"&amp;A148)</f>
        <v>247</v>
      </c>
    </row>
    <row r="148" spans="1:3" x14ac:dyDescent="0.25">
      <c r="A148">
        <v>0.93</v>
      </c>
      <c r="B148">
        <f>COUNTIFS(Table2[Ratio Pos], "&gt;="&amp;A148, Table2[Ratio Pos], "&lt;"&amp;A149)</f>
        <v>1</v>
      </c>
      <c r="C148">
        <f>COUNTIFS(Table2[Ratio Neg], "&gt;="&amp;A148, Table2[Ratio Neg], "&lt;"&amp;A149)</f>
        <v>275</v>
      </c>
    </row>
    <row r="149" spans="1:3" x14ac:dyDescent="0.25">
      <c r="A149">
        <v>0.93500000000000005</v>
      </c>
      <c r="B149">
        <f>COUNTIFS(Table2[Ratio Pos], "&gt;="&amp;A149, Table2[Ratio Pos], "&lt;"&amp;A150)</f>
        <v>0</v>
      </c>
      <c r="C149">
        <f>COUNTIFS(Table2[Ratio Neg], "&gt;="&amp;A149, Table2[Ratio Neg], "&lt;"&amp;A150)</f>
        <v>262</v>
      </c>
    </row>
    <row r="150" spans="1:3" x14ac:dyDescent="0.25">
      <c r="A150">
        <v>0.94</v>
      </c>
      <c r="B150">
        <f>COUNTIFS(Table2[Ratio Pos], "&gt;="&amp;A150, Table2[Ratio Pos], "&lt;"&amp;A151)</f>
        <v>0</v>
      </c>
      <c r="C150">
        <f>COUNTIFS(Table2[Ratio Neg], "&gt;="&amp;A150, Table2[Ratio Neg], "&lt;"&amp;A151)</f>
        <v>290</v>
      </c>
    </row>
    <row r="151" spans="1:3" x14ac:dyDescent="0.25">
      <c r="A151">
        <v>0.94499999999999995</v>
      </c>
      <c r="B151">
        <f>COUNTIFS(Table2[Ratio Pos], "&gt;="&amp;A151, Table2[Ratio Pos], "&lt;"&amp;A152)</f>
        <v>1</v>
      </c>
      <c r="C151">
        <f>COUNTIFS(Table2[Ratio Neg], "&gt;="&amp;A151, Table2[Ratio Neg], "&lt;"&amp;A152)</f>
        <v>275</v>
      </c>
    </row>
    <row r="152" spans="1:3" x14ac:dyDescent="0.25">
      <c r="A152">
        <v>0.95</v>
      </c>
      <c r="B152">
        <f>COUNTIFS(Table2[Ratio Pos], "&gt;="&amp;A152, Table2[Ratio Pos], "&lt;"&amp;A153)</f>
        <v>0</v>
      </c>
      <c r="C152">
        <f>COUNTIFS(Table2[Ratio Neg], "&gt;="&amp;A152, Table2[Ratio Neg], "&lt;"&amp;A153)</f>
        <v>261</v>
      </c>
    </row>
    <row r="153" spans="1:3" x14ac:dyDescent="0.25">
      <c r="A153">
        <v>0.95499999999999996</v>
      </c>
      <c r="B153">
        <f>COUNTIFS(Table2[Ratio Pos], "&gt;="&amp;A153, Table2[Ratio Pos], "&lt;"&amp;A154)</f>
        <v>0</v>
      </c>
      <c r="C153">
        <f>COUNTIFS(Table2[Ratio Neg], "&gt;="&amp;A153, Table2[Ratio Neg], "&lt;"&amp;A154)</f>
        <v>215</v>
      </c>
    </row>
    <row r="154" spans="1:3" x14ac:dyDescent="0.25">
      <c r="A154">
        <v>0.96</v>
      </c>
      <c r="B154">
        <f>COUNTIFS(Table2[Ratio Pos], "&gt;="&amp;A154, Table2[Ratio Pos], "&lt;"&amp;A155)</f>
        <v>0</v>
      </c>
      <c r="C154">
        <f>COUNTIFS(Table2[Ratio Neg], "&gt;="&amp;A154, Table2[Ratio Neg], "&lt;"&amp;A155)</f>
        <v>162</v>
      </c>
    </row>
    <row r="155" spans="1:3" x14ac:dyDescent="0.25">
      <c r="A155">
        <v>0.96499999999999997</v>
      </c>
      <c r="B155">
        <f>COUNTIFS(Table2[Ratio Pos], "&gt;="&amp;A155, Table2[Ratio Pos], "&lt;"&amp;A156)</f>
        <v>0</v>
      </c>
      <c r="C155">
        <f>COUNTIFS(Table2[Ratio Neg], "&gt;="&amp;A155, Table2[Ratio Neg], "&lt;"&amp;A156)</f>
        <v>121</v>
      </c>
    </row>
    <row r="156" spans="1:3" x14ac:dyDescent="0.25">
      <c r="A156">
        <v>0.97</v>
      </c>
      <c r="B156">
        <f>COUNTIFS(Table2[Ratio Pos], "&gt;="&amp;A156, Table2[Ratio Pos], "&lt;"&amp;A157)</f>
        <v>0</v>
      </c>
      <c r="C156">
        <f>COUNTIFS(Table2[Ratio Neg], "&gt;="&amp;A156, Table2[Ratio Neg], "&lt;"&amp;A157)</f>
        <v>70</v>
      </c>
    </row>
    <row r="157" spans="1:3" x14ac:dyDescent="0.25">
      <c r="A157">
        <v>0.97499999999999998</v>
      </c>
      <c r="B157">
        <f>COUNTIFS(Table2[Ratio Pos], "&gt;="&amp;A157, Table2[Ratio Pos], "&lt;"&amp;A158)</f>
        <v>0</v>
      </c>
      <c r="C157">
        <f>COUNTIFS(Table2[Ratio Neg], "&gt;="&amp;A157, Table2[Ratio Neg], "&lt;"&amp;A158)</f>
        <v>24</v>
      </c>
    </row>
    <row r="158" spans="1:3" x14ac:dyDescent="0.25">
      <c r="A158">
        <v>0.98</v>
      </c>
      <c r="B158">
        <f>COUNTIFS(Table2[Ratio Pos], "&gt;="&amp;A158, Table2[Ratio Pos], "&lt;"&amp;A159)</f>
        <v>0</v>
      </c>
      <c r="C158">
        <f>COUNTIFS(Table2[Ratio Neg], "&gt;="&amp;A158, Table2[Ratio Neg], "&lt;"&amp;A159)</f>
        <v>3</v>
      </c>
    </row>
    <row r="159" spans="1:3" x14ac:dyDescent="0.25">
      <c r="A159">
        <v>0.98499999999999999</v>
      </c>
      <c r="B159">
        <f>COUNTIFS(Table2[Ratio Pos], "&gt;="&amp;A159, Table2[Ratio Pos], "&lt;"&amp;A160)</f>
        <v>0</v>
      </c>
      <c r="C159">
        <f>COUNTIFS(Table2[Ratio Neg], "&gt;="&amp;A159, Table2[Ratio Neg], "&lt;"&amp;A160)</f>
        <v>0</v>
      </c>
    </row>
    <row r="160" spans="1:3" x14ac:dyDescent="0.25">
      <c r="A160">
        <v>0.99</v>
      </c>
      <c r="B160">
        <f>COUNTIFS(Table2[Ratio Pos], "&gt;="&amp;A160, Table2[Ratio Pos], "&lt;"&amp;A161)</f>
        <v>0</v>
      </c>
      <c r="C160">
        <f>COUNTIFS(Table2[Ratio Neg], "&gt;="&amp;A160, Table2[Ratio Neg], "&lt;"&amp;A161)</f>
        <v>0</v>
      </c>
    </row>
    <row r="161" spans="1:3" x14ac:dyDescent="0.25">
      <c r="A161">
        <v>0.995</v>
      </c>
      <c r="B161">
        <f>COUNTIFS(Table2[Ratio Pos], "&gt;="&amp;A161, Table2[Ratio Pos], "&lt;"&amp;A162)</f>
        <v>0</v>
      </c>
      <c r="C161">
        <f>COUNTIFS(Table2[Ratio Neg], "&gt;="&amp;A161, Table2[Ratio Neg], "&lt;"&amp;A162)</f>
        <v>0</v>
      </c>
    </row>
    <row r="162" spans="1:3" x14ac:dyDescent="0.25">
      <c r="A162">
        <v>1</v>
      </c>
      <c r="B162">
        <f>COUNTIFS(Table2[Ratio Pos], "&gt;="&amp;A162, Table2[Ratio Pos], "&lt;"&amp;#REF!)</f>
        <v>0</v>
      </c>
      <c r="C162">
        <f>COUNTIFS(Table2[Ratio Neg], "&gt;="&amp;A162, Table2[Ratio Neg], "&lt;"&amp;#REF!)</f>
        <v>0</v>
      </c>
    </row>
  </sheetData>
  <mergeCells count="17"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  <mergeCell ref="J9:K9"/>
    <mergeCell ref="L9:M9"/>
    <mergeCell ref="I3:I4"/>
    <mergeCell ref="J3:K3"/>
    <mergeCell ref="L3:M3"/>
    <mergeCell ref="J8:K8"/>
    <mergeCell ref="L8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Mean, St.d - Local Intensity</vt:lpstr>
      <vt:lpstr>Mean - Local Gradients</vt:lpstr>
      <vt:lpstr>Ratios - Local vs.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Meyer</dc:creator>
  <cp:lastModifiedBy>Louis Meyer</cp:lastModifiedBy>
  <dcterms:created xsi:type="dcterms:W3CDTF">2019-05-16T13:46:19Z</dcterms:created>
  <dcterms:modified xsi:type="dcterms:W3CDTF">2019-05-19T18:53:21Z</dcterms:modified>
</cp:coreProperties>
</file>