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jbca\Documents\Models\OptiPlant-World\"/>
    </mc:Choice>
  </mc:AlternateContent>
  <bookViews>
    <workbookView xWindow="28680" yWindow="-120" windowWidth="29040" windowHeight="17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5" i="1"/>
  <c r="G6" i="1"/>
  <c r="H7" i="1" l="1"/>
  <c r="H6" i="1"/>
  <c r="H5" i="1"/>
  <c r="E5" i="1"/>
  <c r="F5" i="1" s="1"/>
  <c r="E7" i="1"/>
  <c r="F7" i="1" s="1"/>
  <c r="E6" i="1"/>
  <c r="F6" i="1" l="1"/>
</calcChain>
</file>

<file path=xl/sharedStrings.xml><?xml version="1.0" encoding="utf-8"?>
<sst xmlns="http://schemas.openxmlformats.org/spreadsheetml/2006/main" count="53" uniqueCount="27">
  <si>
    <t>Biochar</t>
  </si>
  <si>
    <t>Process heat</t>
  </si>
  <si>
    <t>District heating</t>
  </si>
  <si>
    <t>Selling price</t>
  </si>
  <si>
    <t>Unit</t>
  </si>
  <si>
    <t>€/MWh</t>
  </si>
  <si>
    <t>Base Case</t>
  </si>
  <si>
    <t>Pessimistic Case</t>
  </si>
  <si>
    <t>Optimistic Case</t>
  </si>
  <si>
    <t>€/t</t>
  </si>
  <si>
    <t>SOEC</t>
  </si>
  <si>
    <t>Price Data</t>
  </si>
  <si>
    <t>year</t>
  </si>
  <si>
    <t>DME plant capital cost</t>
  </si>
  <si>
    <t>DME plant fixed O&amp;M</t>
  </si>
  <si>
    <t>Plant</t>
  </si>
  <si>
    <t>Variation</t>
  </si>
  <si>
    <t>Variable</t>
  </si>
  <si>
    <t>Wheat-1st</t>
  </si>
  <si>
    <t>Wheat-2st</t>
  </si>
  <si>
    <t>Bamboo-1st</t>
  </si>
  <si>
    <t>Bamboo-2st</t>
  </si>
  <si>
    <t>Biomass</t>
  </si>
  <si>
    <t>Biomass price</t>
  </si>
  <si>
    <t>€/(kg_DME/h)</t>
  </si>
  <si>
    <t>€/(kg_DME/h)/year</t>
  </si>
  <si>
    <t>Capital cost DME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</si>
</sst>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E17" sqref="E17"/>
    </sheetView>
  </sheetViews>
  <sheetFormatPr defaultRowHeight="14.5" x14ac:dyDescent="0.35"/>
  <cols>
    <col min="1" max="1" width="15.54296875" bestFit="1" customWidth="1"/>
    <col min="2" max="2" width="14" customWidth="1"/>
    <col min="3" max="3" width="12.1796875" bestFit="1" customWidth="1"/>
    <col min="4" max="4" width="14.54296875" bestFit="1" customWidth="1"/>
    <col min="5" max="8" width="14.54296875" customWidth="1"/>
    <col min="9" max="9" width="20.7265625" bestFit="1" customWidth="1"/>
    <col min="10" max="16" width="20.7265625" customWidth="1"/>
  </cols>
  <sheetData>
    <row r="1" spans="1:17" x14ac:dyDescent="0.35">
      <c r="A1" s="1" t="s">
        <v>16</v>
      </c>
      <c r="B1" s="1" t="s">
        <v>0</v>
      </c>
      <c r="C1" s="1" t="s">
        <v>1</v>
      </c>
      <c r="D1" s="1" t="s">
        <v>2</v>
      </c>
      <c r="E1" s="4" t="s">
        <v>22</v>
      </c>
      <c r="F1" s="4"/>
      <c r="G1" s="4"/>
      <c r="H1" s="4"/>
      <c r="I1" s="4" t="s">
        <v>26</v>
      </c>
      <c r="J1" s="4"/>
      <c r="K1" s="4"/>
      <c r="L1" s="4"/>
      <c r="M1" s="4"/>
      <c r="N1" s="4"/>
      <c r="O1" s="4"/>
      <c r="P1" s="4"/>
      <c r="Q1" s="1" t="s">
        <v>10</v>
      </c>
    </row>
    <row r="2" spans="1:17" x14ac:dyDescent="0.35">
      <c r="A2" s="1" t="s">
        <v>15</v>
      </c>
      <c r="B2" s="1"/>
      <c r="C2" s="1"/>
      <c r="D2" s="1"/>
      <c r="E2" s="1" t="s">
        <v>18</v>
      </c>
      <c r="F2" s="1" t="s">
        <v>19</v>
      </c>
      <c r="G2" s="1" t="s">
        <v>20</v>
      </c>
      <c r="H2" s="1" t="s">
        <v>21</v>
      </c>
      <c r="I2" s="4" t="s">
        <v>18</v>
      </c>
      <c r="J2" s="4"/>
      <c r="K2" s="4" t="s">
        <v>19</v>
      </c>
      <c r="L2" s="4"/>
      <c r="M2" s="4" t="s">
        <v>20</v>
      </c>
      <c r="N2" s="4"/>
      <c r="O2" s="4" t="s">
        <v>21</v>
      </c>
      <c r="P2" s="4"/>
      <c r="Q2" s="1"/>
    </row>
    <row r="3" spans="1:17" x14ac:dyDescent="0.35">
      <c r="A3" s="1" t="s">
        <v>17</v>
      </c>
      <c r="B3" s="1" t="s">
        <v>3</v>
      </c>
      <c r="C3" s="1" t="s">
        <v>3</v>
      </c>
      <c r="D3" s="1" t="s">
        <v>3</v>
      </c>
      <c r="E3" s="1" t="s">
        <v>23</v>
      </c>
      <c r="F3" s="1" t="s">
        <v>23</v>
      </c>
      <c r="G3" s="1" t="s">
        <v>23</v>
      </c>
      <c r="H3" s="1" t="s">
        <v>23</v>
      </c>
      <c r="I3" s="1" t="s">
        <v>13</v>
      </c>
      <c r="J3" s="1" t="s">
        <v>14</v>
      </c>
      <c r="K3" s="1" t="s">
        <v>13</v>
      </c>
      <c r="L3" s="1" t="s">
        <v>14</v>
      </c>
      <c r="M3" s="1" t="s">
        <v>13</v>
      </c>
      <c r="N3" s="1" t="s">
        <v>14</v>
      </c>
      <c r="O3" s="1" t="s">
        <v>13</v>
      </c>
      <c r="P3" s="1" t="s">
        <v>14</v>
      </c>
      <c r="Q3" s="1" t="s">
        <v>11</v>
      </c>
    </row>
    <row r="4" spans="1:17" x14ac:dyDescent="0.35">
      <c r="A4" s="1" t="s">
        <v>4</v>
      </c>
      <c r="B4" t="s">
        <v>9</v>
      </c>
      <c r="C4" t="s">
        <v>5</v>
      </c>
      <c r="D4" t="s">
        <v>5</v>
      </c>
      <c r="E4" t="s">
        <v>9</v>
      </c>
      <c r="F4" t="s">
        <v>9</v>
      </c>
      <c r="G4" t="s">
        <v>9</v>
      </c>
      <c r="H4" t="s">
        <v>9</v>
      </c>
      <c r="I4" t="s">
        <v>24</v>
      </c>
      <c r="J4" t="s">
        <v>25</v>
      </c>
      <c r="K4" t="s">
        <v>24</v>
      </c>
      <c r="L4" t="s">
        <v>25</v>
      </c>
      <c r="M4" t="s">
        <v>24</v>
      </c>
      <c r="N4" t="s">
        <v>25</v>
      </c>
      <c r="O4" t="s">
        <v>24</v>
      </c>
      <c r="P4" t="s">
        <v>25</v>
      </c>
      <c r="Q4" t="s">
        <v>12</v>
      </c>
    </row>
    <row r="5" spans="1:17" x14ac:dyDescent="0.35">
      <c r="A5" t="s">
        <v>7</v>
      </c>
      <c r="B5">
        <v>0</v>
      </c>
      <c r="C5">
        <v>20</v>
      </c>
      <c r="D5">
        <v>0</v>
      </c>
      <c r="E5">
        <f>9.1*14.5</f>
        <v>131.94999999999999</v>
      </c>
      <c r="F5" s="3">
        <f>E5</f>
        <v>131.94999999999999</v>
      </c>
      <c r="G5" s="2">
        <f>200/1.053</f>
        <v>189.93352326685661</v>
      </c>
      <c r="H5" s="2">
        <f>G5</f>
        <v>189.93352326685661</v>
      </c>
      <c r="I5">
        <v>20860.61</v>
      </c>
      <c r="J5">
        <v>1698.86</v>
      </c>
      <c r="K5">
        <v>15142.26</v>
      </c>
      <c r="L5">
        <v>1348.76</v>
      </c>
      <c r="M5">
        <v>16131.25</v>
      </c>
      <c r="N5">
        <v>1410.01</v>
      </c>
      <c r="O5">
        <v>12444.9</v>
      </c>
      <c r="P5">
        <v>1186</v>
      </c>
      <c r="Q5">
        <v>2020</v>
      </c>
    </row>
    <row r="6" spans="1:17" x14ac:dyDescent="0.35">
      <c r="A6" t="s">
        <v>6</v>
      </c>
      <c r="B6">
        <v>118.5</v>
      </c>
      <c r="C6">
        <v>33.5</v>
      </c>
      <c r="D6">
        <v>20</v>
      </c>
      <c r="E6">
        <f>6.4*14.5</f>
        <v>92.800000000000011</v>
      </c>
      <c r="F6" s="3">
        <f t="shared" ref="F6:F7" si="0">E6</f>
        <v>92.800000000000011</v>
      </c>
      <c r="G6" s="2">
        <f>150/1.053</f>
        <v>142.45014245014247</v>
      </c>
      <c r="H6" s="2">
        <f>G6</f>
        <v>142.45014245014247</v>
      </c>
      <c r="I6">
        <v>16688.490000000002</v>
      </c>
      <c r="J6">
        <v>1448.53</v>
      </c>
      <c r="K6">
        <v>12113.81</v>
      </c>
      <c r="L6">
        <v>1167.05</v>
      </c>
      <c r="M6">
        <v>12905</v>
      </c>
      <c r="N6">
        <v>1216.44</v>
      </c>
      <c r="O6">
        <v>9955.92</v>
      </c>
      <c r="P6">
        <v>1036.6600000000001</v>
      </c>
      <c r="Q6">
        <v>2030</v>
      </c>
    </row>
    <row r="7" spans="1:17" x14ac:dyDescent="0.35">
      <c r="A7" t="s">
        <v>8</v>
      </c>
      <c r="B7">
        <v>160</v>
      </c>
      <c r="C7">
        <v>67</v>
      </c>
      <c r="D7">
        <v>33.5</v>
      </c>
      <c r="E7">
        <f>5*14.5</f>
        <v>72.5</v>
      </c>
      <c r="F7" s="3">
        <f t="shared" si="0"/>
        <v>72.5</v>
      </c>
      <c r="G7" s="2">
        <f>100/1.053</f>
        <v>94.966761633428305</v>
      </c>
      <c r="H7" s="2">
        <f>G7</f>
        <v>94.966761633428305</v>
      </c>
      <c r="I7">
        <v>12516.37</v>
      </c>
      <c r="J7">
        <v>1198.2</v>
      </c>
      <c r="K7">
        <v>9085.35</v>
      </c>
      <c r="L7">
        <v>985.35</v>
      </c>
      <c r="M7">
        <v>9678.75</v>
      </c>
      <c r="N7">
        <v>1022.86</v>
      </c>
      <c r="O7">
        <v>7466.94</v>
      </c>
      <c r="P7">
        <v>887.32</v>
      </c>
      <c r="Q7">
        <v>2050</v>
      </c>
    </row>
  </sheetData>
  <mergeCells count="6">
    <mergeCell ref="E1:H1"/>
    <mergeCell ref="I1:P1"/>
    <mergeCell ref="I2:J2"/>
    <mergeCell ref="K2:L2"/>
    <mergeCell ref="M2:N2"/>
    <mergeCell ref="O2:P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Kofler</dc:creator>
  <cp:lastModifiedBy>Nicolas Jean Bernard Campion</cp:lastModifiedBy>
  <dcterms:created xsi:type="dcterms:W3CDTF">2023-08-02T13:14:12Z</dcterms:created>
  <dcterms:modified xsi:type="dcterms:W3CDTF">2023-08-04T09:56:42Z</dcterms:modified>
</cp:coreProperties>
</file>