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tudk-my.sharepoint.com/personal/s203679_dtu_dk/Documents/Dokumenter/DTU_Man/h2_system_dynamics/model_considerations/model_validation_historical_data/"/>
    </mc:Choice>
  </mc:AlternateContent>
  <xr:revisionPtr revIDLastSave="2" documentId="8_{E770452A-D586-4E1A-8751-CF94DADC564E}" xr6:coauthVersionLast="47" xr6:coauthVersionMax="47" xr10:uidLastSave="{3C39AA7D-7EA9-42F9-B8FF-F34A32421C39}"/>
  <bookViews>
    <workbookView xWindow="-120" yWindow="-120" windowWidth="29040" windowHeight="16440" activeTab="4" xr2:uid="{00000000-000D-0000-FFFF-FFFF00000000}"/>
  </bookViews>
  <sheets>
    <sheet name="Summary" sheetId="1" r:id="rId1"/>
    <sheet name="Structure" sheetId="2" r:id="rId2"/>
    <sheet name="Total" sheetId="3" r:id="rId3"/>
    <sheet name="Renewables" sheetId="4" r:id="rId4"/>
    <sheet name="Renewables share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2" i="6" l="1"/>
  <c r="S52" i="6"/>
  <c r="B45" i="6"/>
  <c r="I44" i="6"/>
  <c r="H44" i="6" s="1"/>
  <c r="G44" i="6" s="1"/>
  <c r="F44" i="6" s="1"/>
  <c r="E44" i="6" s="1"/>
  <c r="D44" i="6" s="1"/>
  <c r="C44" i="6" s="1"/>
  <c r="B44" i="6" s="1"/>
  <c r="J44" i="6"/>
  <c r="K44" i="6"/>
  <c r="T44" i="6"/>
  <c r="S44" i="6"/>
  <c r="S43" i="6"/>
  <c r="T43" i="6" s="1"/>
  <c r="R43" i="6"/>
  <c r="R51" i="6"/>
  <c r="S51" i="6"/>
  <c r="T51" i="6" s="1"/>
  <c r="Q51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L44" i="6"/>
  <c r="M44" i="6"/>
  <c r="N44" i="6"/>
  <c r="O44" i="6"/>
  <c r="P44" i="6"/>
  <c r="Q44" i="6"/>
  <c r="R44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S48" i="6"/>
  <c r="T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B12" i="6"/>
  <c r="T53" i="4"/>
  <c r="S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B53" i="4"/>
  <c r="T53" i="3"/>
  <c r="S53" i="3"/>
  <c r="R53" i="4"/>
  <c r="B53" i="3"/>
  <c r="Q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C53" i="3"/>
  <c r="R53" i="3"/>
  <c r="Q53" i="4"/>
</calcChain>
</file>

<file path=xl/sharedStrings.xml><?xml version="1.0" encoding="utf-8"?>
<sst xmlns="http://schemas.openxmlformats.org/spreadsheetml/2006/main" count="524" uniqueCount="99">
  <si>
    <t>Use of renewables for heating and cooling - details [nrg_ind_urhcd__custom_12772026]</t>
  </si>
  <si>
    <t>Open product page</t>
  </si>
  <si>
    <t>Open in Data Browser</t>
  </si>
  <si>
    <t xml:space="preserve">Description: </t>
  </si>
  <si>
    <t>-</t>
  </si>
  <si>
    <t xml:space="preserve">Last update of data: </t>
  </si>
  <si>
    <t>19/07/2024 23:00</t>
  </si>
  <si>
    <t xml:space="preserve">Last change of data structure: </t>
  </si>
  <si>
    <t>25/04/2024 11:00</t>
  </si>
  <si>
    <t>Institutional source(s)</t>
  </si>
  <si>
    <t>Eurostat</t>
  </si>
  <si>
    <t>Contents</t>
  </si>
  <si>
    <t>Time frequency</t>
  </si>
  <si>
    <t>Standard international energy product classification (SIEC)</t>
  </si>
  <si>
    <t>Energy balance</t>
  </si>
  <si>
    <t>Unit of measure</t>
  </si>
  <si>
    <t>Sheet 1</t>
  </si>
  <si>
    <t>Annual</t>
  </si>
  <si>
    <t>Total</t>
  </si>
  <si>
    <t>Gross final consumption - heating and cooling - energy use</t>
  </si>
  <si>
    <t>Thousand tonnes of oil equivalent</t>
  </si>
  <si>
    <t>Sheet 2</t>
  </si>
  <si>
    <t>Renewables and biofuels</t>
  </si>
  <si>
    <t>Structure</t>
  </si>
  <si>
    <t>Dimension</t>
  </si>
  <si>
    <t>Position</t>
  </si>
  <si>
    <t>Label</t>
  </si>
  <si>
    <t>Geopolitical entity (reporting)</t>
  </si>
  <si>
    <t>European Union - 27 countries (from 2020)</t>
  </si>
  <si>
    <t>Euro area – 20 countries (from 2023)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</si>
  <si>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</si>
  <si>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</si>
  <si>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</si>
  <si>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</si>
  <si>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</si>
  <si>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</si>
  <si>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</si>
  <si>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</si>
  <si>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</si>
  <si>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</si>
  <si>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</si>
  <si>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</si>
  <si>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</si>
  <si>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</si>
  <si>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</si>
  <si>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</si>
  <si>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</si>
  <si>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</si>
  <si>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</si>
  <si>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</si>
  <si>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</si>
  <si>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</si>
  <si>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</si>
  <si>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</si>
  <si>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</si>
  <si>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</si>
  <si>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</si>
  <si>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Iceland</t>
  </si>
  <si>
    <t>Norway</t>
  </si>
  <si>
    <t>United Kingdom</t>
  </si>
  <si>
    <t>Bosnia and Herzegovina</t>
  </si>
  <si>
    <t>Montenegro</t>
  </si>
  <si>
    <t>Moldova</t>
  </si>
  <si>
    <t>North Macedonia</t>
  </si>
  <si>
    <t>Georgia</t>
  </si>
  <si>
    <t>Albania</t>
  </si>
  <si>
    <t>Serbia</t>
  </si>
  <si>
    <t>Türkiye</t>
  </si>
  <si>
    <t>Kosovo*</t>
  </si>
  <si>
    <t>Time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</si>
  <si>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</si>
  <si>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</si>
  <si>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</si>
  <si>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</si>
  <si>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</si>
  <si>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</si>
  <si>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</si>
  <si>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</si>
  <si>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</si>
  <si>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</si>
  <si>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</si>
  <si>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</si>
  <si>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</si>
  <si>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</si>
  <si>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</si>
  <si>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</si>
  <si>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</si>
  <si>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</si>
  <si>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</si>
  <si>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Data extracted on 05/09/2024 11:22:12 from [ESTAT]</t>
  </si>
  <si>
    <t xml:space="preserve">Dataset: </t>
  </si>
  <si>
    <t xml:space="preserve">Last updated: </t>
  </si>
  <si>
    <t>TIME</t>
  </si>
  <si>
    <t>GEO (Labels)</t>
  </si>
  <si>
    <t/>
  </si>
  <si>
    <t>:</t>
  </si>
  <si>
    <t>Special value</t>
  </si>
  <si>
    <t>not available</t>
  </si>
  <si>
    <t>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</si>
</sst>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##########"/>
    <numFmt numFmtId="166" formatCode="#,##0.000"/>
  </numFmts>
  <fonts count="10" x14ac:knownFonts="1">
    <font>
      <sz val="11"/>
      <color indexed="8"/>
      <name val="Aptos Narrow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  <font>
      <sz val="11"/>
      <color indexed="8"/>
      <name val="Aptos Narrow"/>
      <family val="2"/>
      <scheme val="minor"/>
    </font>
    <font>
      <sz val="9"/>
      <color indexed="8"/>
      <name val="Aptos Narrow"/>
      <family val="2"/>
      <scheme val="minor"/>
    </font>
    <font>
      <sz val="9"/>
      <name val="Arial"/>
      <family val="2"/>
    </font>
    <font>
      <b/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</fills>
  <borders count="3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thin">
        <color rgb="FFB0B0B0"/>
      </left>
      <right style="thin">
        <color rgb="FFB0B0B0"/>
      </right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right" vertical="center" shrinkToFit="1"/>
    </xf>
    <xf numFmtId="164" fontId="2" fillId="6" borderId="0" xfId="0" applyNumberFormat="1" applyFont="1" applyFill="1" applyAlignment="1">
      <alignment horizontal="right" vertical="center" shrinkToFit="1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166" fontId="2" fillId="0" borderId="0" xfId="0" applyNumberFormat="1" applyFont="1" applyAlignment="1">
      <alignment horizontal="right" vertical="center" shrinkToFit="1"/>
    </xf>
    <xf numFmtId="166" fontId="2" fillId="6" borderId="0" xfId="0" applyNumberFormat="1" applyFont="1" applyFill="1" applyAlignment="1">
      <alignment horizontal="right" vertical="center" shrinkToFit="1"/>
    </xf>
    <xf numFmtId="0" fontId="2" fillId="0" borderId="0" xfId="0" applyFont="1" applyAlignment="1">
      <alignment horizontal="left" vertical="top" wrapText="1"/>
    </xf>
    <xf numFmtId="0" fontId="0" fillId="0" borderId="0" xfId="0"/>
    <xf numFmtId="164" fontId="7" fillId="0" borderId="0" xfId="0" applyNumberFormat="1" applyFont="1"/>
    <xf numFmtId="9" fontId="2" fillId="6" borderId="0" xfId="1" applyFont="1" applyFill="1" applyAlignment="1">
      <alignment horizontal="right" vertical="center" shrinkToFit="1"/>
    </xf>
    <xf numFmtId="9" fontId="8" fillId="6" borderId="0" xfId="1" quotePrefix="1" applyFont="1" applyFill="1" applyAlignment="1">
      <alignment horizontal="right" vertical="center" shrinkToFit="1"/>
    </xf>
    <xf numFmtId="0" fontId="9" fillId="4" borderId="2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3.8874683970121067E-2"/>
          <c:y val="6.3209169054441267E-2"/>
          <c:w val="0.94722984853840964"/>
          <c:h val="0.61922718829200785"/>
        </c:manualLayout>
      </c:layout>
      <c:lineChart>
        <c:grouping val="standard"/>
        <c:varyColors val="0"/>
        <c:ser>
          <c:idx val="0"/>
          <c:order val="0"/>
          <c:tx>
            <c:strRef>
              <c:f>'Renewables share'!$A$12</c:f>
              <c:strCache>
                <c:ptCount val="1"/>
                <c:pt idx="0">
                  <c:v>European Union - 27 countries (from 2020)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'Renewables share'!$B$12:$T$12</c:f>
              <c:numCache>
                <c:formatCode>0%</c:formatCode>
                <c:ptCount val="19"/>
                <c:pt idx="0">
                  <c:v>0.11734641073274561</c:v>
                </c:pt>
                <c:pt idx="1">
                  <c:v>0.12436669647589781</c:v>
                </c:pt>
                <c:pt idx="2">
                  <c:v>0.13210142029868091</c:v>
                </c:pt>
                <c:pt idx="3">
                  <c:v>0.14819286368847315</c:v>
                </c:pt>
                <c:pt idx="4">
                  <c:v>0.15324952042843362</c:v>
                </c:pt>
                <c:pt idx="5">
                  <c:v>0.16785917913112933</c:v>
                </c:pt>
                <c:pt idx="6">
                  <c:v>0.16994581391912744</c:v>
                </c:pt>
                <c:pt idx="7">
                  <c:v>0.17415364309525896</c:v>
                </c:pt>
                <c:pt idx="8">
                  <c:v>0.18581516411633786</c:v>
                </c:pt>
                <c:pt idx="9">
                  <c:v>0.19044213621930536</c:v>
                </c:pt>
                <c:pt idx="10">
                  <c:v>0.19929074233690358</c:v>
                </c:pt>
                <c:pt idx="11">
                  <c:v>0.20307423467183497</c:v>
                </c:pt>
                <c:pt idx="12">
                  <c:v>0.20400233156266984</c:v>
                </c:pt>
                <c:pt idx="13">
                  <c:v>0.20819196174391572</c:v>
                </c:pt>
                <c:pt idx="14">
                  <c:v>0.21604052872922316</c:v>
                </c:pt>
                <c:pt idx="15">
                  <c:v>0.22432482104378107</c:v>
                </c:pt>
                <c:pt idx="16">
                  <c:v>0.22983371670317718</c:v>
                </c:pt>
                <c:pt idx="17">
                  <c:v>0.22932331369578382</c:v>
                </c:pt>
                <c:pt idx="18">
                  <c:v>0.24857689182941553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A1-4B83-938B-03D109B3CE32}"/>
            </c:ext>
          </c:extLst>
        </c:ser>
        <c:ser>
          <c:idx val="1"/>
          <c:order val="1"/>
          <c:tx>
            <c:strRef>
              <c:f>'Renewables share'!$A$13</c:f>
              <c:strCache>
                <c:ptCount val="1"/>
                <c:pt idx="0">
                  <c:v>Euro area – 20 countries (from 2023)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'Renewables share'!$B$13:$T$13</c:f>
              <c:numCache>
                <c:formatCode>0%</c:formatCode>
                <c:ptCount val="19"/>
                <c:pt idx="0">
                  <c:v>0.10381403846930519</c:v>
                </c:pt>
                <c:pt idx="1">
                  <c:v>0.10997798749769408</c:v>
                </c:pt>
                <c:pt idx="2">
                  <c:v>0.11772478607813509</c:v>
                </c:pt>
                <c:pt idx="3">
                  <c:v>0.13402153988060705</c:v>
                </c:pt>
                <c:pt idx="4">
                  <c:v>0.13833428061119074</c:v>
                </c:pt>
                <c:pt idx="5">
                  <c:v>0.15083912592844559</c:v>
                </c:pt>
                <c:pt idx="6">
                  <c:v>0.15248431498588791</c:v>
                </c:pt>
                <c:pt idx="7">
                  <c:v>0.15474544036163654</c:v>
                </c:pt>
                <c:pt idx="8">
                  <c:v>0.16655095110947193</c:v>
                </c:pt>
                <c:pt idx="9">
                  <c:v>0.17078740335307374</c:v>
                </c:pt>
                <c:pt idx="10">
                  <c:v>0.17972192083686214</c:v>
                </c:pt>
                <c:pt idx="11">
                  <c:v>0.18347876272909611</c:v>
                </c:pt>
                <c:pt idx="12">
                  <c:v>0.18379658840574231</c:v>
                </c:pt>
                <c:pt idx="13">
                  <c:v>0.18932458942514679</c:v>
                </c:pt>
                <c:pt idx="14">
                  <c:v>0.19261529446288914</c:v>
                </c:pt>
                <c:pt idx="15">
                  <c:v>0.20037080080490299</c:v>
                </c:pt>
                <c:pt idx="16">
                  <c:v>0.20429333029491883</c:v>
                </c:pt>
                <c:pt idx="17">
                  <c:v>0.2055419862608229</c:v>
                </c:pt>
                <c:pt idx="18">
                  <c:v>0.22465567920260934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A1-4B83-938B-03D109B3CE32}"/>
            </c:ext>
          </c:extLst>
        </c:ser>
        <c:ser>
          <c:idx val="2"/>
          <c:order val="2"/>
          <c:tx>
            <c:strRef>
              <c:f>'Renewables share'!$A$14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'Renewables share'!$B$14:$T$14</c:f>
              <c:numCache>
                <c:formatCode>0%</c:formatCode>
                <c:ptCount val="19"/>
                <c:pt idx="0">
                  <c:v>2.9265272951173593E-2</c:v>
                </c:pt>
                <c:pt idx="1">
                  <c:v>3.4180745565209981E-2</c:v>
                </c:pt>
                <c:pt idx="2">
                  <c:v>3.8121173088410995E-2</c:v>
                </c:pt>
                <c:pt idx="3">
                  <c:v>4.7128651255626597E-2</c:v>
                </c:pt>
                <c:pt idx="4">
                  <c:v>5.1213332695715368E-2</c:v>
                </c:pt>
                <c:pt idx="5">
                  <c:v>6.087199085900219E-2</c:v>
                </c:pt>
                <c:pt idx="6">
                  <c:v>6.7098399574758869E-2</c:v>
                </c:pt>
                <c:pt idx="7">
                  <c:v>6.7179810994205003E-2</c:v>
                </c:pt>
                <c:pt idx="8">
                  <c:v>7.1083132682060499E-2</c:v>
                </c:pt>
                <c:pt idx="9">
                  <c:v>7.6385801918102028E-2</c:v>
                </c:pt>
                <c:pt idx="10">
                  <c:v>7.7512357389721329E-2</c:v>
                </c:pt>
                <c:pt idx="11">
                  <c:v>7.9420305172043709E-2</c:v>
                </c:pt>
                <c:pt idx="12">
                  <c:v>8.2465277548403687E-2</c:v>
                </c:pt>
                <c:pt idx="13">
                  <c:v>8.2000977823718332E-2</c:v>
                </c:pt>
                <c:pt idx="14">
                  <c:v>8.289564582130389E-2</c:v>
                </c:pt>
                <c:pt idx="15">
                  <c:v>8.3187175852186407E-2</c:v>
                </c:pt>
                <c:pt idx="16">
                  <c:v>8.4465890846424627E-2</c:v>
                </c:pt>
                <c:pt idx="17">
                  <c:v>9.2249855407750145E-2</c:v>
                </c:pt>
                <c:pt idx="18">
                  <c:v>0.10443574729246204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A1-4B83-938B-03D109B3CE32}"/>
            </c:ext>
          </c:extLst>
        </c:ser>
        <c:ser>
          <c:idx val="3"/>
          <c:order val="3"/>
          <c:tx>
            <c:strRef>
              <c:f>'Renewables share'!$A$15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'Renewables share'!$B$15:$T$15</c:f>
              <c:numCache>
                <c:formatCode>0%</c:formatCode>
                <c:ptCount val="19"/>
                <c:pt idx="0">
                  <c:v>0.14056009415337239</c:v>
                </c:pt>
                <c:pt idx="1">
                  <c:v>0.14256643800524507</c:v>
                </c:pt>
                <c:pt idx="2">
                  <c:v>0.14790224705700697</c:v>
                </c:pt>
                <c:pt idx="3">
                  <c:v>0.13862458183303963</c:v>
                </c:pt>
                <c:pt idx="4">
                  <c:v>0.17262248241239644</c:v>
                </c:pt>
                <c:pt idx="5">
                  <c:v>0.21638890308104786</c:v>
                </c:pt>
                <c:pt idx="6">
                  <c:v>0.2433355332791847</c:v>
                </c:pt>
                <c:pt idx="7">
                  <c:v>0.24768413012850066</c:v>
                </c:pt>
                <c:pt idx="8">
                  <c:v>0.27241019766069657</c:v>
                </c:pt>
                <c:pt idx="9">
                  <c:v>0.29234357323033688</c:v>
                </c:pt>
                <c:pt idx="10">
                  <c:v>0.28518472377441573</c:v>
                </c:pt>
                <c:pt idx="11">
                  <c:v>0.28903458475637006</c:v>
                </c:pt>
                <c:pt idx="12">
                  <c:v>0.29989589018135165</c:v>
                </c:pt>
                <c:pt idx="13">
                  <c:v>0.29854477597445483</c:v>
                </c:pt>
                <c:pt idx="14">
                  <c:v>0.33250413837615961</c:v>
                </c:pt>
                <c:pt idx="15">
                  <c:v>0.35423453836817342</c:v>
                </c:pt>
                <c:pt idx="16">
                  <c:v>0.37178214886414573</c:v>
                </c:pt>
                <c:pt idx="17">
                  <c:v>0.30023553318246893</c:v>
                </c:pt>
                <c:pt idx="18">
                  <c:v>0.31667878362455815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A1-4B83-938B-03D109B3CE32}"/>
            </c:ext>
          </c:extLst>
        </c:ser>
        <c:ser>
          <c:idx val="4"/>
          <c:order val="4"/>
          <c:tx>
            <c:strRef>
              <c:f>'Renewables share'!$A$16</c:f>
              <c:strCache>
                <c:ptCount val="1"/>
                <c:pt idx="0">
                  <c:v>Czechia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'Renewables share'!$B$16:$T$16</c:f>
              <c:numCache>
                <c:formatCode>0%</c:formatCode>
                <c:ptCount val="19"/>
                <c:pt idx="0">
                  <c:v>9.9175066788562888E-2</c:v>
                </c:pt>
                <c:pt idx="1">
                  <c:v>0.10835321185308687</c:v>
                </c:pt>
                <c:pt idx="2">
                  <c:v>0.11233918497769148</c:v>
                </c:pt>
                <c:pt idx="3">
                  <c:v>0.1237004610093473</c:v>
                </c:pt>
                <c:pt idx="4">
                  <c:v>0.1291790729250881</c:v>
                </c:pt>
                <c:pt idx="5">
                  <c:v>0.14259958193332437</c:v>
                </c:pt>
                <c:pt idx="6">
                  <c:v>0.14095788873481988</c:v>
                </c:pt>
                <c:pt idx="7">
                  <c:v>0.1538833157011251</c:v>
                </c:pt>
                <c:pt idx="8">
                  <c:v>0.16248568769088939</c:v>
                </c:pt>
                <c:pt idx="9">
                  <c:v>0.17706297559740805</c:v>
                </c:pt>
                <c:pt idx="10">
                  <c:v>0.19527638839441042</c:v>
                </c:pt>
                <c:pt idx="11">
                  <c:v>0.19787297813350904</c:v>
                </c:pt>
                <c:pt idx="12">
                  <c:v>0.19878748371469795</c:v>
                </c:pt>
                <c:pt idx="13">
                  <c:v>0.19727504161349407</c:v>
                </c:pt>
                <c:pt idx="14">
                  <c:v>0.20642204178098753</c:v>
                </c:pt>
                <c:pt idx="15">
                  <c:v>0.22631623949709564</c:v>
                </c:pt>
                <c:pt idx="16">
                  <c:v>0.2353481794825602</c:v>
                </c:pt>
                <c:pt idx="17">
                  <c:v>0.24347466831923983</c:v>
                </c:pt>
                <c:pt idx="18">
                  <c:v>0.25802524928567261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A1-4B83-938B-03D109B3CE32}"/>
            </c:ext>
          </c:extLst>
        </c:ser>
        <c:ser>
          <c:idx val="5"/>
          <c:order val="5"/>
          <c:tx>
            <c:strRef>
              <c:f>'Renewables share'!$A$17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'Renewables share'!$B$17:$T$17</c:f>
              <c:numCache>
                <c:formatCode>0%</c:formatCode>
                <c:ptCount val="19"/>
                <c:pt idx="0">
                  <c:v>0.20501019147165839</c:v>
                </c:pt>
                <c:pt idx="1">
                  <c:v>0.22612356589890759</c:v>
                </c:pt>
                <c:pt idx="2">
                  <c:v>0.23660558301137011</c:v>
                </c:pt>
                <c:pt idx="3">
                  <c:v>0.26706646816046031</c:v>
                </c:pt>
                <c:pt idx="4">
                  <c:v>0.27963532704871163</c:v>
                </c:pt>
                <c:pt idx="5">
                  <c:v>0.29403163103135765</c:v>
                </c:pt>
                <c:pt idx="6">
                  <c:v>0.30368842395467749</c:v>
                </c:pt>
                <c:pt idx="7">
                  <c:v>0.31889239809719727</c:v>
                </c:pt>
                <c:pt idx="8">
                  <c:v>0.3320119279180373</c:v>
                </c:pt>
                <c:pt idx="9">
                  <c:v>0.3467867722175389</c:v>
                </c:pt>
                <c:pt idx="10">
                  <c:v>0.38014184582764143</c:v>
                </c:pt>
                <c:pt idx="11">
                  <c:v>0.3953585231147228</c:v>
                </c:pt>
                <c:pt idx="12">
                  <c:v>0.41077946473860794</c:v>
                </c:pt>
                <c:pt idx="13">
                  <c:v>0.44063070310050112</c:v>
                </c:pt>
                <c:pt idx="14">
                  <c:v>0.44968246295267983</c:v>
                </c:pt>
                <c:pt idx="15">
                  <c:v>0.47302384917033352</c:v>
                </c:pt>
                <c:pt idx="16">
                  <c:v>0.51073093002132319</c:v>
                </c:pt>
                <c:pt idx="17">
                  <c:v>0.49198622671422904</c:v>
                </c:pt>
                <c:pt idx="18">
                  <c:v>0.5011003847971377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A1-4B83-938B-03D109B3CE32}"/>
            </c:ext>
          </c:extLst>
        </c:ser>
        <c:ser>
          <c:idx val="6"/>
          <c:order val="6"/>
          <c:tx>
            <c:strRef>
              <c:f>'Renewables share'!$A$18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'Renewables share'!$B$18:$T$18</c:f>
              <c:numCache>
                <c:formatCode>0%</c:formatCode>
                <c:ptCount val="19"/>
                <c:pt idx="0">
                  <c:v>7.1981666286896603E-2</c:v>
                </c:pt>
                <c:pt idx="1">
                  <c:v>7.7107805783273711E-2</c:v>
                </c:pt>
                <c:pt idx="2">
                  <c:v>8.4100243645879494E-2</c:v>
                </c:pt>
                <c:pt idx="3">
                  <c:v>0.10249410159860492</c:v>
                </c:pt>
                <c:pt idx="4">
                  <c:v>0.10330061932217145</c:v>
                </c:pt>
                <c:pt idx="5">
                  <c:v>0.1115458810032908</c:v>
                </c:pt>
                <c:pt idx="6">
                  <c:v>0.12055280722196184</c:v>
                </c:pt>
                <c:pt idx="7">
                  <c:v>0.12606975875373097</c:v>
                </c:pt>
                <c:pt idx="8">
                  <c:v>0.1342309171003789</c:v>
                </c:pt>
                <c:pt idx="9">
                  <c:v>0.13408307395633223</c:v>
                </c:pt>
                <c:pt idx="10">
                  <c:v>0.13409383991641588</c:v>
                </c:pt>
                <c:pt idx="11">
                  <c:v>0.13432190250390705</c:v>
                </c:pt>
                <c:pt idx="12">
                  <c:v>0.13031742712258765</c:v>
                </c:pt>
                <c:pt idx="13">
                  <c:v>0.13369009405016774</c:v>
                </c:pt>
                <c:pt idx="14">
                  <c:v>0.14220224667557552</c:v>
                </c:pt>
                <c:pt idx="15">
                  <c:v>0.14503763085643745</c:v>
                </c:pt>
                <c:pt idx="16">
                  <c:v>0.144814869052628</c:v>
                </c:pt>
                <c:pt idx="17">
                  <c:v>0.1551950902608874</c:v>
                </c:pt>
                <c:pt idx="18">
                  <c:v>0.17484709795867795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A1-4B83-938B-03D109B3CE32}"/>
            </c:ext>
          </c:extLst>
        </c:ser>
        <c:ser>
          <c:idx val="7"/>
          <c:order val="7"/>
          <c:tx>
            <c:strRef>
              <c:f>'Renewables share'!$A$19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'Renewables share'!$B$19:$T$19</c:f>
              <c:numCache>
                <c:formatCode>0%</c:formatCode>
                <c:ptCount val="19"/>
                <c:pt idx="0">
                  <c:v>0.33360513164607042</c:v>
                </c:pt>
                <c:pt idx="1">
                  <c:v>0.32368841145051908</c:v>
                </c:pt>
                <c:pt idx="2">
                  <c:v>0.30837979271344629</c:v>
                </c:pt>
                <c:pt idx="3">
                  <c:v>0.33037467061875886</c:v>
                </c:pt>
                <c:pt idx="4">
                  <c:v>0.35997427292472478</c:v>
                </c:pt>
                <c:pt idx="5">
                  <c:v>0.42027830460632204</c:v>
                </c:pt>
                <c:pt idx="6">
                  <c:v>0.43162103458202122</c:v>
                </c:pt>
                <c:pt idx="7">
                  <c:v>0.44549667176390717</c:v>
                </c:pt>
                <c:pt idx="8">
                  <c:v>0.4321811335935683</c:v>
                </c:pt>
                <c:pt idx="9">
                  <c:v>0.43111723040678018</c:v>
                </c:pt>
                <c:pt idx="10">
                  <c:v>0.44934245719828919</c:v>
                </c:pt>
                <c:pt idx="11">
                  <c:v>0.5003125391493819</c:v>
                </c:pt>
                <c:pt idx="12">
                  <c:v>0.51764797674255447</c:v>
                </c:pt>
                <c:pt idx="13">
                  <c:v>0.52216692002955722</c:v>
                </c:pt>
                <c:pt idx="14">
                  <c:v>0.53671488750076202</c:v>
                </c:pt>
                <c:pt idx="15">
                  <c:v>0.52193374460894881</c:v>
                </c:pt>
                <c:pt idx="16">
                  <c:v>0.58833550963664405</c:v>
                </c:pt>
                <c:pt idx="17">
                  <c:v>0.61345008756567432</c:v>
                </c:pt>
                <c:pt idx="18">
                  <c:v>0.65444405716277443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A1-4B83-938B-03D109B3CE32}"/>
            </c:ext>
          </c:extLst>
        </c:ser>
        <c:ser>
          <c:idx val="8"/>
          <c:order val="8"/>
          <c:tx>
            <c:strRef>
              <c:f>'Renewables share'!$A$20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'Renewables share'!$B$20:$T$20</c:f>
              <c:numCache>
                <c:formatCode>0%</c:formatCode>
                <c:ptCount val="19"/>
                <c:pt idx="0">
                  <c:v>2.8727578502381664E-2</c:v>
                </c:pt>
                <c:pt idx="1">
                  <c:v>3.4417196151857107E-2</c:v>
                </c:pt>
                <c:pt idx="2">
                  <c:v>3.5917117674575588E-2</c:v>
                </c:pt>
                <c:pt idx="3">
                  <c:v>3.7858730825617623E-2</c:v>
                </c:pt>
                <c:pt idx="4">
                  <c:v>3.5128094428879805E-2</c:v>
                </c:pt>
                <c:pt idx="5">
                  <c:v>4.1808362774692472E-2</c:v>
                </c:pt>
                <c:pt idx="6">
                  <c:v>4.2805698535828836E-2</c:v>
                </c:pt>
                <c:pt idx="7">
                  <c:v>4.6572549047386717E-2</c:v>
                </c:pt>
                <c:pt idx="8">
                  <c:v>4.8492508171647859E-2</c:v>
                </c:pt>
                <c:pt idx="9">
                  <c:v>5.1852688708981347E-2</c:v>
                </c:pt>
                <c:pt idx="10">
                  <c:v>6.261334586573028E-2</c:v>
                </c:pt>
                <c:pt idx="11">
                  <c:v>6.1839951466794656E-2</c:v>
                </c:pt>
                <c:pt idx="12">
                  <c:v>6.2428509167605985E-2</c:v>
                </c:pt>
                <c:pt idx="13">
                  <c:v>6.6240294184660778E-2</c:v>
                </c:pt>
                <c:pt idx="14">
                  <c:v>6.380711143716189E-2</c:v>
                </c:pt>
                <c:pt idx="15">
                  <c:v>6.3437584828790652E-2</c:v>
                </c:pt>
                <c:pt idx="16">
                  <c:v>6.2642008017573678E-2</c:v>
                </c:pt>
                <c:pt idx="17">
                  <c:v>4.9314029209078833E-2</c:v>
                </c:pt>
                <c:pt idx="18">
                  <c:v>6.3007116631159057E-2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A1-4B83-938B-03D109B3CE32}"/>
            </c:ext>
          </c:extLst>
        </c:ser>
        <c:ser>
          <c:idx val="9"/>
          <c:order val="9"/>
          <c:tx>
            <c:strRef>
              <c:f>'Renewables share'!$A$21</c:f>
              <c:strCache>
                <c:ptCount val="1"/>
                <c:pt idx="0">
                  <c:v>Greece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'Renewables share'!$B$21:$T$21</c:f>
              <c:numCache>
                <c:formatCode>0%</c:formatCode>
                <c:ptCount val="19"/>
                <c:pt idx="0">
                  <c:v>0.13465191177600352</c:v>
                </c:pt>
                <c:pt idx="1">
                  <c:v>0.13384372091840088</c:v>
                </c:pt>
                <c:pt idx="2">
                  <c:v>0.13095278422782905</c:v>
                </c:pt>
                <c:pt idx="3">
                  <c:v>0.14675425854934165</c:v>
                </c:pt>
                <c:pt idx="4">
                  <c:v>0.14718484640897517</c:v>
                </c:pt>
                <c:pt idx="5">
                  <c:v>0.17247406908523177</c:v>
                </c:pt>
                <c:pt idx="6">
                  <c:v>0.18657566531997016</c:v>
                </c:pt>
                <c:pt idx="7">
                  <c:v>0.20111389352130091</c:v>
                </c:pt>
                <c:pt idx="8">
                  <c:v>0.24121834904371306</c:v>
                </c:pt>
                <c:pt idx="9">
                  <c:v>0.27417540695412002</c:v>
                </c:pt>
                <c:pt idx="10">
                  <c:v>0.27870233222899871</c:v>
                </c:pt>
                <c:pt idx="11">
                  <c:v>0.26556551691724845</c:v>
                </c:pt>
                <c:pt idx="12">
                  <c:v>0.25422307121893495</c:v>
                </c:pt>
                <c:pt idx="13">
                  <c:v>0.28246394672482117</c:v>
                </c:pt>
                <c:pt idx="14">
                  <c:v>0.30122782855340696</c:v>
                </c:pt>
                <c:pt idx="15">
                  <c:v>0.30048329875459229</c:v>
                </c:pt>
                <c:pt idx="16">
                  <c:v>0.31940552194255006</c:v>
                </c:pt>
                <c:pt idx="17">
                  <c:v>0.3108108108108108</c:v>
                </c:pt>
                <c:pt idx="18">
                  <c:v>0.3061348227901593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3A1-4B83-938B-03D109B3CE32}"/>
            </c:ext>
          </c:extLst>
        </c:ser>
        <c:ser>
          <c:idx val="10"/>
          <c:order val="10"/>
          <c:tx>
            <c:strRef>
              <c:f>'Renewables share'!$A$22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'Renewables share'!$B$22:$T$22</c:f>
              <c:numCache>
                <c:formatCode>0%</c:formatCode>
                <c:ptCount val="19"/>
                <c:pt idx="0">
                  <c:v>9.5498480554422935E-2</c:v>
                </c:pt>
                <c:pt idx="1">
                  <c:v>9.4090663474301353E-2</c:v>
                </c:pt>
                <c:pt idx="2">
                  <c:v>0.11376348273820519</c:v>
                </c:pt>
                <c:pt idx="3">
                  <c:v>0.11245581126276025</c:v>
                </c:pt>
                <c:pt idx="4">
                  <c:v>0.1161849260488966</c:v>
                </c:pt>
                <c:pt idx="5">
                  <c:v>0.13217507190128194</c:v>
                </c:pt>
                <c:pt idx="6">
                  <c:v>0.12498034321324987</c:v>
                </c:pt>
                <c:pt idx="7">
                  <c:v>0.13469364695866909</c:v>
                </c:pt>
                <c:pt idx="8">
                  <c:v>0.13968635844439192</c:v>
                </c:pt>
                <c:pt idx="9">
                  <c:v>0.13967059668580303</c:v>
                </c:pt>
                <c:pt idx="10">
                  <c:v>0.15556697876127315</c:v>
                </c:pt>
                <c:pt idx="11">
                  <c:v>0.16850472953648002</c:v>
                </c:pt>
                <c:pt idx="12">
                  <c:v>0.15897971837551295</c:v>
                </c:pt>
                <c:pt idx="13">
                  <c:v>0.16205157395170536</c:v>
                </c:pt>
                <c:pt idx="14">
                  <c:v>0.16135458801641553</c:v>
                </c:pt>
                <c:pt idx="15">
                  <c:v>0.17202853905391641</c:v>
                </c:pt>
                <c:pt idx="16">
                  <c:v>0.17966264905710408</c:v>
                </c:pt>
                <c:pt idx="17">
                  <c:v>0.17391289758637929</c:v>
                </c:pt>
                <c:pt idx="18">
                  <c:v>0.20040212752662165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3A1-4B83-938B-03D109B3CE32}"/>
            </c:ext>
          </c:extLst>
        </c:ser>
        <c:ser>
          <c:idx val="11"/>
          <c:order val="11"/>
          <c:tx>
            <c:strRef>
              <c:f>'Renewables share'!$A$23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'Renewables share'!$B$23:$T$23</c:f>
              <c:numCache>
                <c:formatCode>0%</c:formatCode>
                <c:ptCount val="19"/>
                <c:pt idx="0">
                  <c:v>0.12531297840860492</c:v>
                </c:pt>
                <c:pt idx="1">
                  <c:v>0.12362697425952719</c:v>
                </c:pt>
                <c:pt idx="2">
                  <c:v>0.11696465483313692</c:v>
                </c:pt>
                <c:pt idx="3">
                  <c:v>0.12787461044406337</c:v>
                </c:pt>
                <c:pt idx="4">
                  <c:v>0.13282711908400896</c:v>
                </c:pt>
                <c:pt idx="5">
                  <c:v>0.15037828022634189</c:v>
                </c:pt>
                <c:pt idx="6">
                  <c:v>0.1616039575380594</c:v>
                </c:pt>
                <c:pt idx="7">
                  <c:v>0.15263256065019587</c:v>
                </c:pt>
                <c:pt idx="8">
                  <c:v>0.16588778831847542</c:v>
                </c:pt>
                <c:pt idx="9">
                  <c:v>0.17608177476117454</c:v>
                </c:pt>
                <c:pt idx="10">
                  <c:v>0.18047307709323318</c:v>
                </c:pt>
                <c:pt idx="11">
                  <c:v>0.18879421664248092</c:v>
                </c:pt>
                <c:pt idx="12">
                  <c:v>0.2011953795206326</c:v>
                </c:pt>
                <c:pt idx="13">
                  <c:v>0.20599445913786424</c:v>
                </c:pt>
                <c:pt idx="14">
                  <c:v>0.21216384418427719</c:v>
                </c:pt>
                <c:pt idx="15">
                  <c:v>0.22359865723503963</c:v>
                </c:pt>
                <c:pt idx="16">
                  <c:v>0.23368475949375458</c:v>
                </c:pt>
                <c:pt idx="17">
                  <c:v>0.23937598938647553</c:v>
                </c:pt>
                <c:pt idx="18">
                  <c:v>0.26321296128993404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3A1-4B83-938B-03D109B3CE32}"/>
            </c:ext>
          </c:extLst>
        </c:ser>
        <c:ser>
          <c:idx val="12"/>
          <c:order val="12"/>
          <c:tx>
            <c:strRef>
              <c:f>'Renewables share'!$A$24</c:f>
              <c:strCache>
                <c:ptCount val="1"/>
                <c:pt idx="0">
                  <c:v>Croatia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'Renewables share'!$B$24:$T$24</c:f>
              <c:numCache>
                <c:formatCode>0%</c:formatCode>
                <c:ptCount val="19"/>
                <c:pt idx="0">
                  <c:v>0.29405990058448123</c:v>
                </c:pt>
                <c:pt idx="1">
                  <c:v>0.3000162168723603</c:v>
                </c:pt>
                <c:pt idx="2">
                  <c:v>0.29069269639936063</c:v>
                </c:pt>
                <c:pt idx="3">
                  <c:v>0.29301297862610065</c:v>
                </c:pt>
                <c:pt idx="4">
                  <c:v>0.28818056389943897</c:v>
                </c:pt>
                <c:pt idx="5">
                  <c:v>0.31297746187537007</c:v>
                </c:pt>
                <c:pt idx="6">
                  <c:v>0.32880927625965695</c:v>
                </c:pt>
                <c:pt idx="7">
                  <c:v>0.33820343460306862</c:v>
                </c:pt>
                <c:pt idx="8">
                  <c:v>0.3655419797962236</c:v>
                </c:pt>
                <c:pt idx="9">
                  <c:v>0.37307605080589029</c:v>
                </c:pt>
                <c:pt idx="10">
                  <c:v>0.3621898951999436</c:v>
                </c:pt>
                <c:pt idx="11">
                  <c:v>0.38619448134849882</c:v>
                </c:pt>
                <c:pt idx="12">
                  <c:v>0.37636405893938374</c:v>
                </c:pt>
                <c:pt idx="13">
                  <c:v>0.36627185059981093</c:v>
                </c:pt>
                <c:pt idx="14">
                  <c:v>0.36650161171607254</c:v>
                </c:pt>
                <c:pt idx="15">
                  <c:v>0.36791491559645956</c:v>
                </c:pt>
                <c:pt idx="16">
                  <c:v>0.36928375131151159</c:v>
                </c:pt>
                <c:pt idx="17">
                  <c:v>0.38007573550830176</c:v>
                </c:pt>
                <c:pt idx="18">
                  <c:v>0.37212873303876409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3A1-4B83-938B-03D109B3CE32}"/>
            </c:ext>
          </c:extLst>
        </c:ser>
        <c:ser>
          <c:idx val="13"/>
          <c:order val="13"/>
          <c:tx>
            <c:strRef>
              <c:f>'Renewables share'!$A$25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'Renewables share'!$B$25:$T$25</c:f>
              <c:numCache>
                <c:formatCode>0%</c:formatCode>
                <c:ptCount val="19"/>
                <c:pt idx="0">
                  <c:v>5.713232431561753E-2</c:v>
                </c:pt>
                <c:pt idx="1">
                  <c:v>8.2229081873515811E-2</c:v>
                </c:pt>
                <c:pt idx="2">
                  <c:v>0.10093516974096402</c:v>
                </c:pt>
                <c:pt idx="3">
                  <c:v>0.13334427085969358</c:v>
                </c:pt>
                <c:pt idx="4">
                  <c:v>0.1531115491241587</c:v>
                </c:pt>
                <c:pt idx="5">
                  <c:v>0.16430745013613762</c:v>
                </c:pt>
                <c:pt idx="6">
                  <c:v>0.15642057476998625</c:v>
                </c:pt>
                <c:pt idx="7">
                  <c:v>0.13818418326148207</c:v>
                </c:pt>
                <c:pt idx="8">
                  <c:v>0.16983523434772471</c:v>
                </c:pt>
                <c:pt idx="9">
                  <c:v>0.18092221005683209</c:v>
                </c:pt>
                <c:pt idx="10">
                  <c:v>0.1891429420097793</c:v>
                </c:pt>
                <c:pt idx="11">
                  <c:v>0.19254719518589491</c:v>
                </c:pt>
                <c:pt idx="12">
                  <c:v>0.1888737518426227</c:v>
                </c:pt>
                <c:pt idx="13">
                  <c:v>0.20083035758318243</c:v>
                </c:pt>
                <c:pt idx="14">
                  <c:v>0.19279017281881886</c:v>
                </c:pt>
                <c:pt idx="15">
                  <c:v>0.19698867343814744</c:v>
                </c:pt>
                <c:pt idx="16">
                  <c:v>0.19949391033137681</c:v>
                </c:pt>
                <c:pt idx="17">
                  <c:v>0.19335496367361496</c:v>
                </c:pt>
                <c:pt idx="18">
                  <c:v>0.20566221429082962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3A1-4B83-938B-03D109B3CE32}"/>
            </c:ext>
          </c:extLst>
        </c:ser>
        <c:ser>
          <c:idx val="14"/>
          <c:order val="14"/>
          <c:tx>
            <c:strRef>
              <c:f>'Renewables share'!$A$26</c:f>
              <c:strCache>
                <c:ptCount val="1"/>
                <c:pt idx="0">
                  <c:v>Cyprus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'Renewables share'!$B$26:$T$26</c:f>
              <c:numCache>
                <c:formatCode>0%</c:formatCode>
                <c:ptCount val="19"/>
                <c:pt idx="0">
                  <c:v>9.2639758576073372E-2</c:v>
                </c:pt>
                <c:pt idx="1">
                  <c:v>9.9698435032416766E-2</c:v>
                </c:pt>
                <c:pt idx="2">
                  <c:v>0.10434273298745081</c:v>
                </c:pt>
                <c:pt idx="3">
                  <c:v>0.13063976372373212</c:v>
                </c:pt>
                <c:pt idx="4">
                  <c:v>0.14468940323661161</c:v>
                </c:pt>
                <c:pt idx="5">
                  <c:v>0.17313382415769968</c:v>
                </c:pt>
                <c:pt idx="6">
                  <c:v>0.18812834619824059</c:v>
                </c:pt>
                <c:pt idx="7">
                  <c:v>0.19977115963774139</c:v>
                </c:pt>
                <c:pt idx="8">
                  <c:v>0.21764276806513091</c:v>
                </c:pt>
                <c:pt idx="9">
                  <c:v>0.2253707556882156</c:v>
                </c:pt>
                <c:pt idx="10">
                  <c:v>0.22186177456406211</c:v>
                </c:pt>
                <c:pt idx="11">
                  <c:v>0.24065828677218301</c:v>
                </c:pt>
                <c:pt idx="12">
                  <c:v>0.24690201093667313</c:v>
                </c:pt>
                <c:pt idx="13">
                  <c:v>0.26419811310911284</c:v>
                </c:pt>
                <c:pt idx="14">
                  <c:v>0.37164526830769107</c:v>
                </c:pt>
                <c:pt idx="15">
                  <c:v>0.3505097407800255</c:v>
                </c:pt>
                <c:pt idx="16">
                  <c:v>0.37116949800622712</c:v>
                </c:pt>
                <c:pt idx="17">
                  <c:v>0.42595584275713516</c:v>
                </c:pt>
                <c:pt idx="18">
                  <c:v>0.41560258877033407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3A1-4B83-938B-03D109B3CE32}"/>
            </c:ext>
          </c:extLst>
        </c:ser>
        <c:ser>
          <c:idx val="15"/>
          <c:order val="15"/>
          <c:tx>
            <c:strRef>
              <c:f>'Renewables share'!$A$27</c:f>
              <c:strCache>
                <c:ptCount val="1"/>
                <c:pt idx="0">
                  <c:v>Latvia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'Renewables share'!$B$27:$T$27</c:f>
              <c:numCache>
                <c:formatCode>0%</c:formatCode>
                <c:ptCount val="19"/>
                <c:pt idx="0">
                  <c:v>0.42487812546713261</c:v>
                </c:pt>
                <c:pt idx="1">
                  <c:v>0.42679140724770387</c:v>
                </c:pt>
                <c:pt idx="2">
                  <c:v>0.42594482419832813</c:v>
                </c:pt>
                <c:pt idx="3">
                  <c:v>0.42362950943691347</c:v>
                </c:pt>
                <c:pt idx="4">
                  <c:v>0.42936870352167295</c:v>
                </c:pt>
                <c:pt idx="5">
                  <c:v>0.47887128173558219</c:v>
                </c:pt>
                <c:pt idx="6">
                  <c:v>0.4074476995465604</c:v>
                </c:pt>
                <c:pt idx="7">
                  <c:v>0.44710065893249468</c:v>
                </c:pt>
                <c:pt idx="8">
                  <c:v>0.47264605572960861</c:v>
                </c:pt>
                <c:pt idx="9">
                  <c:v>0.49650477791149189</c:v>
                </c:pt>
                <c:pt idx="10">
                  <c:v>0.52150269031193819</c:v>
                </c:pt>
                <c:pt idx="11">
                  <c:v>0.51737544394216095</c:v>
                </c:pt>
                <c:pt idx="12">
                  <c:v>0.5181240696304934</c:v>
                </c:pt>
                <c:pt idx="13">
                  <c:v>0.54581698161973313</c:v>
                </c:pt>
                <c:pt idx="14">
                  <c:v>0.55413192734059025</c:v>
                </c:pt>
                <c:pt idx="15">
                  <c:v>0.57749139962618845</c:v>
                </c:pt>
                <c:pt idx="16">
                  <c:v>0.57093531606050973</c:v>
                </c:pt>
                <c:pt idx="17">
                  <c:v>0.57366062250729821</c:v>
                </c:pt>
                <c:pt idx="18">
                  <c:v>0.6098629903837971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3A1-4B83-938B-03D109B3CE32}"/>
            </c:ext>
          </c:extLst>
        </c:ser>
        <c:ser>
          <c:idx val="16"/>
          <c:order val="16"/>
          <c:tx>
            <c:strRef>
              <c:f>'Renewables share'!$A$28</c:f>
              <c:strCache>
                <c:ptCount val="1"/>
                <c:pt idx="0">
                  <c:v>Lithuania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'Renewables share'!$B$28:$T$28</c:f>
              <c:numCache>
                <c:formatCode>0%</c:formatCode>
                <c:ptCount val="19"/>
                <c:pt idx="0">
                  <c:v>0.30439412269962468</c:v>
                </c:pt>
                <c:pt idx="1">
                  <c:v>0.29317873101176833</c:v>
                </c:pt>
                <c:pt idx="2">
                  <c:v>0.29226909980642835</c:v>
                </c:pt>
                <c:pt idx="3">
                  <c:v>0.2909445511345865</c:v>
                </c:pt>
                <c:pt idx="4">
                  <c:v>0.31992129069022013</c:v>
                </c:pt>
                <c:pt idx="5">
                  <c:v>0.33720342270288239</c:v>
                </c:pt>
                <c:pt idx="6">
                  <c:v>0.32533958561635112</c:v>
                </c:pt>
                <c:pt idx="7">
                  <c:v>0.3278795759851218</c:v>
                </c:pt>
                <c:pt idx="8">
                  <c:v>0.3453506241624808</c:v>
                </c:pt>
                <c:pt idx="9">
                  <c:v>0.36873067090436246</c:v>
                </c:pt>
                <c:pt idx="10">
                  <c:v>0.40627766356270406</c:v>
                </c:pt>
                <c:pt idx="11">
                  <c:v>0.46080605910443917</c:v>
                </c:pt>
                <c:pt idx="12">
                  <c:v>0.46563359540192484</c:v>
                </c:pt>
                <c:pt idx="13">
                  <c:v>0.46495190392078728</c:v>
                </c:pt>
                <c:pt idx="14">
                  <c:v>0.46016420805391944</c:v>
                </c:pt>
                <c:pt idx="15">
                  <c:v>0.47371627982071179</c:v>
                </c:pt>
                <c:pt idx="16">
                  <c:v>0.50350298918658021</c:v>
                </c:pt>
                <c:pt idx="17">
                  <c:v>0.48625056196613226</c:v>
                </c:pt>
                <c:pt idx="18">
                  <c:v>0.51540433844776368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3A1-4B83-938B-03D109B3CE32}"/>
            </c:ext>
          </c:extLst>
        </c:ser>
        <c:ser>
          <c:idx val="17"/>
          <c:order val="17"/>
          <c:tx>
            <c:strRef>
              <c:f>'Renewables share'!$A$29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'Renewables share'!$B$29:$T$29</c:f>
              <c:numCache>
                <c:formatCode>0%</c:formatCode>
                <c:ptCount val="19"/>
                <c:pt idx="0">
                  <c:v>1.8223775977131474E-2</c:v>
                </c:pt>
                <c:pt idx="1">
                  <c:v>3.6121088608669805E-2</c:v>
                </c:pt>
                <c:pt idx="2">
                  <c:v>3.6297285387874918E-2</c:v>
                </c:pt>
                <c:pt idx="3">
                  <c:v>4.3543187844266508E-2</c:v>
                </c:pt>
                <c:pt idx="4">
                  <c:v>4.5711538228716805E-2</c:v>
                </c:pt>
                <c:pt idx="5">
                  <c:v>4.6288026253515108E-2</c:v>
                </c:pt>
                <c:pt idx="6">
                  <c:v>4.7035297910799967E-2</c:v>
                </c:pt>
                <c:pt idx="7">
                  <c:v>4.7356063807564616E-2</c:v>
                </c:pt>
                <c:pt idx="8">
                  <c:v>4.9321488756832961E-2</c:v>
                </c:pt>
                <c:pt idx="9">
                  <c:v>5.3302890566856276E-2</c:v>
                </c:pt>
                <c:pt idx="10">
                  <c:v>7.0699692321313942E-2</c:v>
                </c:pt>
                <c:pt idx="11">
                  <c:v>6.8575300342370915E-2</c:v>
                </c:pt>
                <c:pt idx="12">
                  <c:v>7.0581516076586623E-2</c:v>
                </c:pt>
                <c:pt idx="13">
                  <c:v>7.4494772138722923E-2</c:v>
                </c:pt>
                <c:pt idx="14">
                  <c:v>8.3616209340359821E-2</c:v>
                </c:pt>
                <c:pt idx="15">
                  <c:v>8.687024315964445E-2</c:v>
                </c:pt>
                <c:pt idx="16">
                  <c:v>0.12614162010308058</c:v>
                </c:pt>
                <c:pt idx="17">
                  <c:v>0.12899017134904758</c:v>
                </c:pt>
                <c:pt idx="18">
                  <c:v>0.15412806678204216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3A1-4B83-938B-03D109B3CE32}"/>
            </c:ext>
          </c:extLst>
        </c:ser>
        <c:ser>
          <c:idx val="18"/>
          <c:order val="18"/>
          <c:tx>
            <c:strRef>
              <c:f>'Renewables share'!$A$30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'Renewables share'!$B$30:$T$30</c:f>
              <c:numCache>
                <c:formatCode>0%</c:formatCode>
                <c:ptCount val="19"/>
                <c:pt idx="0">
                  <c:v>6.4496764904695844E-2</c:v>
                </c:pt>
                <c:pt idx="1">
                  <c:v>9.935155294994559E-2</c:v>
                </c:pt>
                <c:pt idx="2">
                  <c:v>0.1138033664182956</c:v>
                </c:pt>
                <c:pt idx="3">
                  <c:v>0.13543690422567917</c:v>
                </c:pt>
                <c:pt idx="4">
                  <c:v>0.11970342940797156</c:v>
                </c:pt>
                <c:pt idx="5">
                  <c:v>0.17018588832675757</c:v>
                </c:pt>
                <c:pt idx="6">
                  <c:v>0.18077301824606967</c:v>
                </c:pt>
                <c:pt idx="7">
                  <c:v>0.20042823910551111</c:v>
                </c:pt>
                <c:pt idx="8">
                  <c:v>0.23313404451232847</c:v>
                </c:pt>
                <c:pt idx="9">
                  <c:v>0.23698907133688904</c:v>
                </c:pt>
                <c:pt idx="10">
                  <c:v>0.21283187367592959</c:v>
                </c:pt>
                <c:pt idx="11">
                  <c:v>0.21334867102375932</c:v>
                </c:pt>
                <c:pt idx="12">
                  <c:v>0.21026611232108935</c:v>
                </c:pt>
                <c:pt idx="13">
                  <c:v>0.19902160744969941</c:v>
                </c:pt>
                <c:pt idx="14">
                  <c:v>0.18204103055599274</c:v>
                </c:pt>
                <c:pt idx="15">
                  <c:v>0.18159673236688287</c:v>
                </c:pt>
                <c:pt idx="16">
                  <c:v>0.17720053111707956</c:v>
                </c:pt>
                <c:pt idx="17">
                  <c:v>0.17898564878112297</c:v>
                </c:pt>
                <c:pt idx="18">
                  <c:v>0.20347714777353423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3A1-4B83-938B-03D109B3CE32}"/>
            </c:ext>
          </c:extLst>
        </c:ser>
        <c:ser>
          <c:idx val="19"/>
          <c:order val="19"/>
          <c:tx>
            <c:strRef>
              <c:f>'Renewables share'!$A$31</c:f>
              <c:strCache>
                <c:ptCount val="1"/>
                <c:pt idx="0">
                  <c:v>Malta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'Renewables share'!$B$31:$T$31</c:f>
              <c:numCache>
                <c:formatCode>0%</c:formatCode>
                <c:ptCount val="19"/>
                <c:pt idx="0">
                  <c:v>1.0349222533775173E-2</c:v>
                </c:pt>
                <c:pt idx="1">
                  <c:v>1.0269350390235316E-2</c:v>
                </c:pt>
                <c:pt idx="2">
                  <c:v>1.3627720261990281E-2</c:v>
                </c:pt>
                <c:pt idx="3">
                  <c:v>1.5066345455240718E-2</c:v>
                </c:pt>
                <c:pt idx="4">
                  <c:v>1.6965303338876331E-2</c:v>
                </c:pt>
                <c:pt idx="5">
                  <c:v>2.009453713496363E-2</c:v>
                </c:pt>
                <c:pt idx="6">
                  <c:v>7.2817988740181375E-2</c:v>
                </c:pt>
                <c:pt idx="7">
                  <c:v>0.1202680067001675</c:v>
                </c:pt>
                <c:pt idx="8">
                  <c:v>0.13396694214876034</c:v>
                </c:pt>
                <c:pt idx="9">
                  <c:v>0.1539925219219459</c:v>
                </c:pt>
                <c:pt idx="10">
                  <c:v>0.1502772826302238</c:v>
                </c:pt>
                <c:pt idx="11">
                  <c:v>0.14639156223314639</c:v>
                </c:pt>
                <c:pt idx="12">
                  <c:v>0.16854253081210854</c:v>
                </c:pt>
                <c:pt idx="13">
                  <c:v>0.19314409513936615</c:v>
                </c:pt>
                <c:pt idx="14">
                  <c:v>0.22825555355350202</c:v>
                </c:pt>
                <c:pt idx="15">
                  <c:v>0.2360171598385773</c:v>
                </c:pt>
                <c:pt idx="16">
                  <c:v>0.23026641263960088</c:v>
                </c:pt>
                <c:pt idx="17">
                  <c:v>0.32747456059204438</c:v>
                </c:pt>
                <c:pt idx="18">
                  <c:v>0.37969094922737306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3A1-4B83-938B-03D109B3CE32}"/>
            </c:ext>
          </c:extLst>
        </c:ser>
        <c:ser>
          <c:idx val="20"/>
          <c:order val="20"/>
          <c:tx>
            <c:strRef>
              <c:f>'Renewables share'!$A$32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'Renewables share'!$B$32:$T$32</c:f>
              <c:numCache>
                <c:formatCode>0%</c:formatCode>
                <c:ptCount val="19"/>
                <c:pt idx="0">
                  <c:v>2.1776889726586004E-2</c:v>
                </c:pt>
                <c:pt idx="1">
                  <c:v>2.3786325388298987E-2</c:v>
                </c:pt>
                <c:pt idx="2">
                  <c:v>2.6996464200944523E-2</c:v>
                </c:pt>
                <c:pt idx="3">
                  <c:v>2.9138109290926865E-2</c:v>
                </c:pt>
                <c:pt idx="4">
                  <c:v>3.0242317641669077E-2</c:v>
                </c:pt>
                <c:pt idx="5">
                  <c:v>3.3702249242821315E-2</c:v>
                </c:pt>
                <c:pt idx="6">
                  <c:v>3.0997976830434943E-2</c:v>
                </c:pt>
                <c:pt idx="7">
                  <c:v>3.6878678838362641E-2</c:v>
                </c:pt>
                <c:pt idx="8">
                  <c:v>3.7684291799829996E-2</c:v>
                </c:pt>
                <c:pt idx="9">
                  <c:v>4.0020324480349624E-2</c:v>
                </c:pt>
                <c:pt idx="10">
                  <c:v>4.9252969338509409E-2</c:v>
                </c:pt>
                <c:pt idx="11">
                  <c:v>5.2783374311066424E-2</c:v>
                </c:pt>
                <c:pt idx="12">
                  <c:v>5.191712668784676E-2</c:v>
                </c:pt>
                <c:pt idx="13">
                  <c:v>5.749585902441897E-2</c:v>
                </c:pt>
                <c:pt idx="14">
                  <c:v>6.1597274086333809E-2</c:v>
                </c:pt>
                <c:pt idx="15">
                  <c:v>7.2168780651288358E-2</c:v>
                </c:pt>
                <c:pt idx="16">
                  <c:v>8.0530376807251475E-2</c:v>
                </c:pt>
                <c:pt idx="17">
                  <c:v>7.8262149887307036E-2</c:v>
                </c:pt>
                <c:pt idx="18">
                  <c:v>8.5887080938854055E-2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3A1-4B83-938B-03D109B3CE32}"/>
            </c:ext>
          </c:extLst>
        </c:ser>
        <c:ser>
          <c:idx val="21"/>
          <c:order val="21"/>
          <c:tx>
            <c:strRef>
              <c:f>'Renewables share'!$A$33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'Renewables share'!$B$33:$T$33</c:f>
              <c:numCache>
                <c:formatCode>0%</c:formatCode>
                <c:ptCount val="19"/>
                <c:pt idx="0">
                  <c:v>0.2016515487630193</c:v>
                </c:pt>
                <c:pt idx="1">
                  <c:v>0.2281715155269686</c:v>
                </c:pt>
                <c:pt idx="2">
                  <c:v>0.24490726486067035</c:v>
                </c:pt>
                <c:pt idx="3">
                  <c:v>0.27141591716477137</c:v>
                </c:pt>
                <c:pt idx="4">
                  <c:v>0.27194589701216265</c:v>
                </c:pt>
                <c:pt idx="5">
                  <c:v>0.29625882683904775</c:v>
                </c:pt>
                <c:pt idx="6">
                  <c:v>0.30959092488497086</c:v>
                </c:pt>
                <c:pt idx="7">
                  <c:v>0.31516691568059507</c:v>
                </c:pt>
                <c:pt idx="8">
                  <c:v>0.33076567070370988</c:v>
                </c:pt>
                <c:pt idx="9">
                  <c:v>0.33222130965902019</c:v>
                </c:pt>
                <c:pt idx="10">
                  <c:v>0.33375109144534543</c:v>
                </c:pt>
                <c:pt idx="11">
                  <c:v>0.33231056204260118</c:v>
                </c:pt>
                <c:pt idx="12">
                  <c:v>0.3347961798886625</c:v>
                </c:pt>
                <c:pt idx="13">
                  <c:v>0.33669655516809244</c:v>
                </c:pt>
                <c:pt idx="14">
                  <c:v>0.34178051656852082</c:v>
                </c:pt>
                <c:pt idx="15">
                  <c:v>0.33928622644855744</c:v>
                </c:pt>
                <c:pt idx="16">
                  <c:v>0.34994966366635377</c:v>
                </c:pt>
                <c:pt idx="17">
                  <c:v>0.33005608394852831</c:v>
                </c:pt>
                <c:pt idx="18">
                  <c:v>0.3057873405650256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3A1-4B83-938B-03D109B3CE32}"/>
            </c:ext>
          </c:extLst>
        </c:ser>
        <c:ser>
          <c:idx val="22"/>
          <c:order val="22"/>
          <c:tx>
            <c:strRef>
              <c:f>'Renewables share'!$A$34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'Renewables share'!$B$34:$T$34</c:f>
              <c:numCache>
                <c:formatCode>0%</c:formatCode>
                <c:ptCount val="19"/>
                <c:pt idx="0">
                  <c:v>0.10206572122995018</c:v>
                </c:pt>
                <c:pt idx="1">
                  <c:v>0.10160790312180941</c:v>
                </c:pt>
                <c:pt idx="2">
                  <c:v>0.10168197458913025</c:v>
                </c:pt>
                <c:pt idx="3">
                  <c:v>0.10459734401861381</c:v>
                </c:pt>
                <c:pt idx="4">
                  <c:v>0.10845833379804912</c:v>
                </c:pt>
                <c:pt idx="5">
                  <c:v>0.11607421718585954</c:v>
                </c:pt>
                <c:pt idx="6">
                  <c:v>0.11812315647209802</c:v>
                </c:pt>
                <c:pt idx="7">
                  <c:v>0.13240218585394967</c:v>
                </c:pt>
                <c:pt idx="8">
                  <c:v>0.13497185402296763</c:v>
                </c:pt>
                <c:pt idx="9">
                  <c:v>0.14265286203963051</c:v>
                </c:pt>
                <c:pt idx="10">
                  <c:v>0.14236640588695568</c:v>
                </c:pt>
                <c:pt idx="11">
                  <c:v>0.14794841062391034</c:v>
                </c:pt>
                <c:pt idx="12">
                  <c:v>0.14918565194142758</c:v>
                </c:pt>
                <c:pt idx="13">
                  <c:v>0.14779292029207014</c:v>
                </c:pt>
                <c:pt idx="14">
                  <c:v>0.21472942496648303</c:v>
                </c:pt>
                <c:pt idx="15">
                  <c:v>0.22004942139949818</c:v>
                </c:pt>
                <c:pt idx="16">
                  <c:v>0.22143454858449768</c:v>
                </c:pt>
                <c:pt idx="17">
                  <c:v>0.21003229813664595</c:v>
                </c:pt>
                <c:pt idx="18">
                  <c:v>0.22730260221841755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3A1-4B83-938B-03D109B3CE32}"/>
            </c:ext>
          </c:extLst>
        </c:ser>
        <c:ser>
          <c:idx val="23"/>
          <c:order val="23"/>
          <c:tx>
            <c:strRef>
              <c:f>'Renewables share'!$A$35</c:f>
              <c:strCache>
                <c:ptCount val="1"/>
                <c:pt idx="0">
                  <c:v>Portugal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'Renewables share'!$B$35:$T$35</c:f>
              <c:numCache>
                <c:formatCode>0%</c:formatCode>
                <c:ptCount val="19"/>
                <c:pt idx="0">
                  <c:v>0.32490429895559425</c:v>
                </c:pt>
                <c:pt idx="1">
                  <c:v>0.32074803721412837</c:v>
                </c:pt>
                <c:pt idx="2">
                  <c:v>0.34234246952730879</c:v>
                </c:pt>
                <c:pt idx="3">
                  <c:v>0.34951279744499708</c:v>
                </c:pt>
                <c:pt idx="4">
                  <c:v>0.37450803086128392</c:v>
                </c:pt>
                <c:pt idx="5">
                  <c:v>0.37931006763632968</c:v>
                </c:pt>
                <c:pt idx="6">
                  <c:v>0.33814122625742321</c:v>
                </c:pt>
                <c:pt idx="7">
                  <c:v>0.3518380041396803</c:v>
                </c:pt>
                <c:pt idx="8">
                  <c:v>0.33152876134121728</c:v>
                </c:pt>
                <c:pt idx="9">
                  <c:v>0.3462836470485452</c:v>
                </c:pt>
                <c:pt idx="10">
                  <c:v>0.40454149304226894</c:v>
                </c:pt>
                <c:pt idx="11">
                  <c:v>0.40099944940708537</c:v>
                </c:pt>
                <c:pt idx="12">
                  <c:v>0.41614479019507344</c:v>
                </c:pt>
                <c:pt idx="13">
                  <c:v>0.41021864285155113</c:v>
                </c:pt>
                <c:pt idx="14">
                  <c:v>0.40923842751689415</c:v>
                </c:pt>
                <c:pt idx="15">
                  <c:v>0.41656845020139138</c:v>
                </c:pt>
                <c:pt idx="16">
                  <c:v>0.4154639300491007</c:v>
                </c:pt>
                <c:pt idx="17">
                  <c:v>0.426814483968735</c:v>
                </c:pt>
                <c:pt idx="18">
                  <c:v>0.45544586242876633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3A1-4B83-938B-03D109B3CE32}"/>
            </c:ext>
          </c:extLst>
        </c:ser>
        <c:ser>
          <c:idx val="24"/>
          <c:order val="24"/>
          <c:tx>
            <c:strRef>
              <c:f>'Renewables share'!$A$36</c:f>
              <c:strCache>
                <c:ptCount val="1"/>
                <c:pt idx="0">
                  <c:v>Romania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'Renewables share'!$B$36:$T$36</c:f>
              <c:numCache>
                <c:formatCode>0%</c:formatCode>
                <c:ptCount val="19"/>
                <c:pt idx="0">
                  <c:v>0.1733695754875815</c:v>
                </c:pt>
                <c:pt idx="1">
                  <c:v>0.17927957939579667</c:v>
                </c:pt>
                <c:pt idx="2">
                  <c:v>0.17582053038181969</c:v>
                </c:pt>
                <c:pt idx="3">
                  <c:v>0.19465150516688184</c:v>
                </c:pt>
                <c:pt idx="4">
                  <c:v>0.23166555367098796</c:v>
                </c:pt>
                <c:pt idx="5">
                  <c:v>0.26433433831689646</c:v>
                </c:pt>
                <c:pt idx="6">
                  <c:v>0.27227105360191906</c:v>
                </c:pt>
                <c:pt idx="7">
                  <c:v>0.24305838739187971</c:v>
                </c:pt>
                <c:pt idx="8">
                  <c:v>0.25744503189010098</c:v>
                </c:pt>
                <c:pt idx="9">
                  <c:v>0.26195106280886332</c:v>
                </c:pt>
                <c:pt idx="10">
                  <c:v>0.26738659484295885</c:v>
                </c:pt>
                <c:pt idx="11">
                  <c:v>0.25886292185775517</c:v>
                </c:pt>
                <c:pt idx="12">
                  <c:v>0.26864705759395935</c:v>
                </c:pt>
                <c:pt idx="13">
                  <c:v>0.26580754955858593</c:v>
                </c:pt>
                <c:pt idx="14">
                  <c:v>0.2543350651993454</c:v>
                </c:pt>
                <c:pt idx="15">
                  <c:v>0.25739028048081841</c:v>
                </c:pt>
                <c:pt idx="16">
                  <c:v>0.25326513015983892</c:v>
                </c:pt>
                <c:pt idx="17">
                  <c:v>0.24572659610880321</c:v>
                </c:pt>
                <c:pt idx="18">
                  <c:v>0.26250965777393992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3A1-4B83-938B-03D109B3CE32}"/>
            </c:ext>
          </c:extLst>
        </c:ser>
        <c:ser>
          <c:idx val="25"/>
          <c:order val="25"/>
          <c:tx>
            <c:strRef>
              <c:f>'Renewables share'!$A$37</c:f>
              <c:strCache>
                <c:ptCount val="1"/>
                <c:pt idx="0">
                  <c:v>Slovenia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'Renewables share'!$B$37:$T$37</c:f>
              <c:numCache>
                <c:formatCode>0%</c:formatCode>
                <c:ptCount val="19"/>
                <c:pt idx="0">
                  <c:v>0.22823851574332529</c:v>
                </c:pt>
                <c:pt idx="1">
                  <c:v>0.26403801042438646</c:v>
                </c:pt>
                <c:pt idx="2">
                  <c:v>0.24353999467315302</c:v>
                </c:pt>
                <c:pt idx="3">
                  <c:v>0.29311070527871985</c:v>
                </c:pt>
                <c:pt idx="4">
                  <c:v>0.27527469306400015</c:v>
                </c:pt>
                <c:pt idx="5">
                  <c:v>0.28873601079053973</c:v>
                </c:pt>
                <c:pt idx="6">
                  <c:v>0.29537286583414224</c:v>
                </c:pt>
                <c:pt idx="7">
                  <c:v>0.31785102840013008</c:v>
                </c:pt>
                <c:pt idx="8">
                  <c:v>0.33145902087318441</c:v>
                </c:pt>
                <c:pt idx="9">
                  <c:v>0.35116476665677587</c:v>
                </c:pt>
                <c:pt idx="10">
                  <c:v>0.34640920483660964</c:v>
                </c:pt>
                <c:pt idx="11">
                  <c:v>0.36150282126426886</c:v>
                </c:pt>
                <c:pt idx="12">
                  <c:v>0.35562714230816517</c:v>
                </c:pt>
                <c:pt idx="13">
                  <c:v>0.34639222516219664</c:v>
                </c:pt>
                <c:pt idx="14">
                  <c:v>0.32336867604823888</c:v>
                </c:pt>
                <c:pt idx="15">
                  <c:v>0.32132319219129873</c:v>
                </c:pt>
                <c:pt idx="16">
                  <c:v>0.3214120173942559</c:v>
                </c:pt>
                <c:pt idx="17">
                  <c:v>0.35213883876446234</c:v>
                </c:pt>
                <c:pt idx="18">
                  <c:v>0.3398986408661599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3A1-4B83-938B-03D109B3CE32}"/>
            </c:ext>
          </c:extLst>
        </c:ser>
        <c:ser>
          <c:idx val="26"/>
          <c:order val="26"/>
          <c:tx>
            <c:strRef>
              <c:f>'Renewables share'!$A$38</c:f>
              <c:strCache>
                <c:ptCount val="1"/>
                <c:pt idx="0">
                  <c:v>Slovakia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'Renewables share'!$B$38:$T$38</c:f>
              <c:numCache>
                <c:formatCode>0%</c:formatCode>
                <c:ptCount val="19"/>
                <c:pt idx="0">
                  <c:v>5.0623771586594327E-2</c:v>
                </c:pt>
                <c:pt idx="1">
                  <c:v>5.0310434498458123E-2</c:v>
                </c:pt>
                <c:pt idx="2">
                  <c:v>4.4514421421541932E-2</c:v>
                </c:pt>
                <c:pt idx="3">
                  <c:v>6.2324548659305617E-2</c:v>
                </c:pt>
                <c:pt idx="4">
                  <c:v>6.0974166307683188E-2</c:v>
                </c:pt>
                <c:pt idx="5">
                  <c:v>8.1776425422987908E-2</c:v>
                </c:pt>
                <c:pt idx="6">
                  <c:v>7.898368494979717E-2</c:v>
                </c:pt>
                <c:pt idx="7">
                  <c:v>9.2577330435618735E-2</c:v>
                </c:pt>
                <c:pt idx="8">
                  <c:v>8.8032761398578185E-2</c:v>
                </c:pt>
                <c:pt idx="9">
                  <c:v>7.8751944731270757E-2</c:v>
                </c:pt>
                <c:pt idx="10">
                  <c:v>8.8653897876503893E-2</c:v>
                </c:pt>
                <c:pt idx="11">
                  <c:v>0.10791139869464038</c:v>
                </c:pt>
                <c:pt idx="12">
                  <c:v>9.8787814481316447E-2</c:v>
                </c:pt>
                <c:pt idx="13">
                  <c:v>9.8365433323197735E-2</c:v>
                </c:pt>
                <c:pt idx="14">
                  <c:v>0.10598758697546262</c:v>
                </c:pt>
                <c:pt idx="15">
                  <c:v>0.19695830253346963</c:v>
                </c:pt>
                <c:pt idx="16">
                  <c:v>0.19426733680328032</c:v>
                </c:pt>
                <c:pt idx="17">
                  <c:v>0.19521037506447569</c:v>
                </c:pt>
                <c:pt idx="18">
                  <c:v>0.1992253612810832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3A1-4B83-938B-03D109B3CE32}"/>
            </c:ext>
          </c:extLst>
        </c:ser>
        <c:ser>
          <c:idx val="27"/>
          <c:order val="27"/>
          <c:tx>
            <c:strRef>
              <c:f>'Renewables share'!$A$39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'Renewables share'!$B$39:$T$39</c:f>
              <c:numCache>
                <c:formatCode>0%</c:formatCode>
                <c:ptCount val="19"/>
                <c:pt idx="0">
                  <c:v>0.39503633871985316</c:v>
                </c:pt>
                <c:pt idx="1">
                  <c:v>0.39115851279176439</c:v>
                </c:pt>
                <c:pt idx="2">
                  <c:v>0.41408533296422589</c:v>
                </c:pt>
                <c:pt idx="3">
                  <c:v>0.41434269606624968</c:v>
                </c:pt>
                <c:pt idx="4">
                  <c:v>0.43078459264687657</c:v>
                </c:pt>
                <c:pt idx="5">
                  <c:v>0.42887719961001824</c:v>
                </c:pt>
                <c:pt idx="6">
                  <c:v>0.43972844304590547</c:v>
                </c:pt>
                <c:pt idx="7">
                  <c:v>0.45732357603781437</c:v>
                </c:pt>
                <c:pt idx="8">
                  <c:v>0.48230156720335449</c:v>
                </c:pt>
                <c:pt idx="9">
                  <c:v>0.50771970177333536</c:v>
                </c:pt>
                <c:pt idx="10">
                  <c:v>0.5195505964903474</c:v>
                </c:pt>
                <c:pt idx="11">
                  <c:v>0.52617741575787025</c:v>
                </c:pt>
                <c:pt idx="12">
                  <c:v>0.53703872603950642</c:v>
                </c:pt>
                <c:pt idx="13">
                  <c:v>0.54593271006495969</c:v>
                </c:pt>
                <c:pt idx="14">
                  <c:v>0.54905006479743579</c:v>
                </c:pt>
                <c:pt idx="15">
                  <c:v>0.56884246171620012</c:v>
                </c:pt>
                <c:pt idx="16">
                  <c:v>0.57621788247767669</c:v>
                </c:pt>
                <c:pt idx="17">
                  <c:v>0.52084165026224138</c:v>
                </c:pt>
                <c:pt idx="18">
                  <c:v>0.58546599458545856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3A1-4B83-938B-03D109B3CE32}"/>
            </c:ext>
          </c:extLst>
        </c:ser>
        <c:ser>
          <c:idx val="28"/>
          <c:order val="28"/>
          <c:tx>
            <c:strRef>
              <c:f>'Renewables share'!$A$40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'Renewables share'!$B$40:$T$40</c:f>
              <c:numCache>
                <c:formatCode>0%</c:formatCode>
                <c:ptCount val="19"/>
                <c:pt idx="0">
                  <c:v>0.45929039885159589</c:v>
                </c:pt>
                <c:pt idx="1">
                  <c:v>0.49022072483757234</c:v>
                </c:pt>
                <c:pt idx="2">
                  <c:v>0.5249558682695239</c:v>
                </c:pt>
                <c:pt idx="3">
                  <c:v>0.54465393079739244</c:v>
                </c:pt>
                <c:pt idx="4">
                  <c:v>0.55777719178412899</c:v>
                </c:pt>
                <c:pt idx="5">
                  <c:v>0.59203441779110755</c:v>
                </c:pt>
                <c:pt idx="6">
                  <c:v>0.57070093262726462</c:v>
                </c:pt>
                <c:pt idx="7">
                  <c:v>0.58519426524383356</c:v>
                </c:pt>
                <c:pt idx="8">
                  <c:v>0.60635035951893657</c:v>
                </c:pt>
                <c:pt idx="9">
                  <c:v>0.61708184030443081</c:v>
                </c:pt>
                <c:pt idx="10">
                  <c:v>0.62565797677490598</c:v>
                </c:pt>
                <c:pt idx="11">
                  <c:v>0.6323518996705072</c:v>
                </c:pt>
                <c:pt idx="12">
                  <c:v>0.63412279450782061</c:v>
                </c:pt>
                <c:pt idx="13">
                  <c:v>0.63620261209233542</c:v>
                </c:pt>
                <c:pt idx="14">
                  <c:v>0.63301130359243674</c:v>
                </c:pt>
                <c:pt idx="15">
                  <c:v>0.64393685121536237</c:v>
                </c:pt>
                <c:pt idx="16">
                  <c:v>0.66381044497018937</c:v>
                </c:pt>
                <c:pt idx="17">
                  <c:v>0.68760652392978439</c:v>
                </c:pt>
                <c:pt idx="18">
                  <c:v>0.69392096106468903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3A1-4B83-938B-03D109B3CE32}"/>
            </c:ext>
          </c:extLst>
        </c:ser>
        <c:ser>
          <c:idx val="29"/>
          <c:order val="29"/>
          <c:tx>
            <c:strRef>
              <c:f>'Renewables share'!$A$41</c:f>
              <c:strCache>
                <c:ptCount val="1"/>
                <c:pt idx="0">
                  <c:v>Iceland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'Renewables share'!$B$41:$T$41</c:f>
              <c:numCache>
                <c:formatCode>0%</c:formatCode>
                <c:ptCount val="19"/>
                <c:pt idx="0">
                  <c:v>0.52343174614895815</c:v>
                </c:pt>
                <c:pt idx="1">
                  <c:v>0.537252844145508</c:v>
                </c:pt>
                <c:pt idx="2">
                  <c:v>0.57194104871301576</c:v>
                </c:pt>
                <c:pt idx="3">
                  <c:v>0.60910428052499754</c:v>
                </c:pt>
                <c:pt idx="4">
                  <c:v>0.64080258949044433</c:v>
                </c:pt>
                <c:pt idx="5">
                  <c:v>0.6441184354865388</c:v>
                </c:pt>
                <c:pt idx="6">
                  <c:v>0.66187601378452754</c:v>
                </c:pt>
                <c:pt idx="7">
                  <c:v>0.68100241517756599</c:v>
                </c:pt>
                <c:pt idx="8">
                  <c:v>0.68750070950970044</c:v>
                </c:pt>
                <c:pt idx="9">
                  <c:v>0.65892842922195916</c:v>
                </c:pt>
                <c:pt idx="10">
                  <c:v>0.67024882898641858</c:v>
                </c:pt>
                <c:pt idx="11">
                  <c:v>0.69196331823936674</c:v>
                </c:pt>
                <c:pt idx="12">
                  <c:v>0.78245442416530964</c:v>
                </c:pt>
                <c:pt idx="13">
                  <c:v>0.78252625672166709</c:v>
                </c:pt>
                <c:pt idx="14">
                  <c:v>0.79948614409479446</c:v>
                </c:pt>
                <c:pt idx="15">
                  <c:v>0.80896356639851852</c:v>
                </c:pt>
                <c:pt idx="16">
                  <c:v>0.80504458658200662</c:v>
                </c:pt>
                <c:pt idx="17">
                  <c:v>0.79626471089885731</c:v>
                </c:pt>
                <c:pt idx="18">
                  <c:v>0.8355923252948424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3A1-4B83-938B-03D109B3CE32}"/>
            </c:ext>
          </c:extLst>
        </c:ser>
        <c:ser>
          <c:idx val="30"/>
          <c:order val="30"/>
          <c:tx>
            <c:strRef>
              <c:f>'Renewables share'!$A$42</c:f>
              <c:strCache>
                <c:ptCount val="1"/>
                <c:pt idx="0">
                  <c:v>Norway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'Renewables share'!$B$42:$T$42</c:f>
              <c:numCache>
                <c:formatCode>0%</c:formatCode>
                <c:ptCount val="19"/>
                <c:pt idx="0">
                  <c:v>0.25548744755236674</c:v>
                </c:pt>
                <c:pt idx="1">
                  <c:v>0.28836821112230088</c:v>
                </c:pt>
                <c:pt idx="2">
                  <c:v>0.28434844006625648</c:v>
                </c:pt>
                <c:pt idx="3">
                  <c:v>0.29325532511432029</c:v>
                </c:pt>
                <c:pt idx="4">
                  <c:v>0.30917516592455679</c:v>
                </c:pt>
                <c:pt idx="5">
                  <c:v>0.31814484420697248</c:v>
                </c:pt>
                <c:pt idx="6">
                  <c:v>0.33726577271764135</c:v>
                </c:pt>
                <c:pt idx="7">
                  <c:v>0.34670760219055602</c:v>
                </c:pt>
                <c:pt idx="8">
                  <c:v>0.33967556987903041</c:v>
                </c:pt>
                <c:pt idx="9">
                  <c:v>0.32757809803707205</c:v>
                </c:pt>
                <c:pt idx="10">
                  <c:v>0.30907022446679527</c:v>
                </c:pt>
                <c:pt idx="11">
                  <c:v>0.3267412050362134</c:v>
                </c:pt>
                <c:pt idx="12">
                  <c:v>0.3234627829188908</c:v>
                </c:pt>
                <c:pt idx="13">
                  <c:v>0.3246436900973339</c:v>
                </c:pt>
                <c:pt idx="14">
                  <c:v>0.33099032118183463</c:v>
                </c:pt>
                <c:pt idx="15">
                  <c:v>0.35383501028399222</c:v>
                </c:pt>
                <c:pt idx="16">
                  <c:v>0.36125595714979686</c:v>
                </c:pt>
                <c:pt idx="17">
                  <c:v>0.32303169937236831</c:v>
                </c:pt>
                <c:pt idx="18">
                  <c:v>0.34138316238448257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3A1-4B83-938B-03D109B3CE32}"/>
            </c:ext>
          </c:extLst>
        </c:ser>
        <c:ser>
          <c:idx val="31"/>
          <c:order val="31"/>
          <c:tx>
            <c:strRef>
              <c:f>'Renewables share'!$A$43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'Renewables share'!$B$43:$T$43</c:f>
              <c:numCache>
                <c:formatCode>0%</c:formatCode>
                <c:ptCount val="19"/>
                <c:pt idx="0">
                  <c:v>7.2812287416825867E-3</c:v>
                </c:pt>
                <c:pt idx="1">
                  <c:v>7.5121145844347856E-3</c:v>
                </c:pt>
                <c:pt idx="2">
                  <c:v>8.5459725570296245E-3</c:v>
                </c:pt>
                <c:pt idx="3">
                  <c:v>1.0000297971814228E-2</c:v>
                </c:pt>
                <c:pt idx="4">
                  <c:v>2.4222020509262254E-2</c:v>
                </c:pt>
                <c:pt idx="5">
                  <c:v>2.8942726733656342E-2</c:v>
                </c:pt>
                <c:pt idx="6">
                  <c:v>3.1988685936066137E-2</c:v>
                </c:pt>
                <c:pt idx="7">
                  <c:v>3.672947233409439E-2</c:v>
                </c:pt>
                <c:pt idx="8">
                  <c:v>3.8942170144665451E-2</c:v>
                </c:pt>
                <c:pt idx="9">
                  <c:v>4.7177996679725373E-2</c:v>
                </c:pt>
                <c:pt idx="10">
                  <c:v>5.4712904786473615E-2</c:v>
                </c:pt>
                <c:pt idx="11">
                  <c:v>6.2431426228781173E-2</c:v>
                </c:pt>
                <c:pt idx="12">
                  <c:v>6.6437025005551986E-2</c:v>
                </c:pt>
                <c:pt idx="13">
                  <c:v>6.9582313413447755E-2</c:v>
                </c:pt>
                <c:pt idx="14">
                  <c:v>7.5439870495410413E-2</c:v>
                </c:pt>
                <c:pt idx="15">
                  <c:v>7.8368650089877284E-2</c:v>
                </c:pt>
                <c:pt idx="16">
                  <c:v>7.8368650089877284E-2</c:v>
                </c:pt>
                <c:pt idx="17">
                  <c:v>7.8368650089877284E-2</c:v>
                </c:pt>
                <c:pt idx="18">
                  <c:v>7.8368650089877284E-2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A3A1-4B83-938B-03D109B3CE32}"/>
            </c:ext>
          </c:extLst>
        </c:ser>
        <c:ser>
          <c:idx val="32"/>
          <c:order val="32"/>
          <c:tx>
            <c:strRef>
              <c:f>'Renewables share'!$A$44</c:f>
              <c:strCache>
                <c:ptCount val="1"/>
                <c:pt idx="0">
                  <c:v>Bosnia and Herzegovina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'Renewables share'!$B$44:$T$44</c:f>
              <c:numCache>
                <c:formatCode>0%</c:formatCode>
                <c:ptCount val="19"/>
                <c:pt idx="0">
                  <c:v>0.23389910992254573</c:v>
                </c:pt>
                <c:pt idx="1">
                  <c:v>0.23867256114545482</c:v>
                </c:pt>
                <c:pt idx="2">
                  <c:v>0.24354342974026003</c:v>
                </c:pt>
                <c:pt idx="3">
                  <c:v>0.24851370381659188</c:v>
                </c:pt>
                <c:pt idx="4">
                  <c:v>0.25358541205774682</c:v>
                </c:pt>
                <c:pt idx="5">
                  <c:v>0.25876062454872123</c:v>
                </c:pt>
                <c:pt idx="6">
                  <c:v>0.26404145362114412</c:v>
                </c:pt>
                <c:pt idx="7">
                  <c:v>0.26943005471545317</c:v>
                </c:pt>
                <c:pt idx="8">
                  <c:v>0.27492862726066652</c:v>
                </c:pt>
                <c:pt idx="9">
                  <c:v>0.28053941557210871</c:v>
                </c:pt>
                <c:pt idx="10">
                  <c:v>0.28626470976745788</c:v>
                </c:pt>
                <c:pt idx="11">
                  <c:v>0.32767720588329557</c:v>
                </c:pt>
                <c:pt idx="12">
                  <c:v>0.32329221801445251</c:v>
                </c:pt>
                <c:pt idx="13">
                  <c:v>0.28739251877672617</c:v>
                </c:pt>
                <c:pt idx="14">
                  <c:v>0.52684540737129326</c:v>
                </c:pt>
                <c:pt idx="15">
                  <c:v>0.55873204155240008</c:v>
                </c:pt>
                <c:pt idx="16">
                  <c:v>0.5662336805425523</c:v>
                </c:pt>
                <c:pt idx="17">
                  <c:v>0.5662336805425523</c:v>
                </c:pt>
                <c:pt idx="18">
                  <c:v>0.5662336805425523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A3A1-4B83-938B-03D109B3CE32}"/>
            </c:ext>
          </c:extLst>
        </c:ser>
        <c:ser>
          <c:idx val="33"/>
          <c:order val="33"/>
          <c:tx>
            <c:strRef>
              <c:f>'Renewables share'!$A$45</c:f>
              <c:strCache>
                <c:ptCount val="1"/>
                <c:pt idx="0">
                  <c:v>Montenegro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'Renewables share'!$B$45:$T$45</c:f>
              <c:numCache>
                <c:formatCode>0%</c:formatCode>
                <c:ptCount val="19"/>
                <c:pt idx="0">
                  <c:v>0.52906596512749271</c:v>
                </c:pt>
                <c:pt idx="1">
                  <c:v>0.52906596512749271</c:v>
                </c:pt>
                <c:pt idx="2">
                  <c:v>0.51358580238896712</c:v>
                </c:pt>
                <c:pt idx="3">
                  <c:v>0.49126191703169281</c:v>
                </c:pt>
                <c:pt idx="4">
                  <c:v>0.46007900605672863</c:v>
                </c:pt>
                <c:pt idx="5">
                  <c:v>0.62077380234219015</c:v>
                </c:pt>
                <c:pt idx="6">
                  <c:v>0.76477964716947067</c:v>
                </c:pt>
                <c:pt idx="7">
                  <c:v>0.81291258275047373</c:v>
                </c:pt>
                <c:pt idx="8">
                  <c:v>0.79792964605381289</c:v>
                </c:pt>
                <c:pt idx="9">
                  <c:v>0.68491421052846635</c:v>
                </c:pt>
                <c:pt idx="10">
                  <c:v>0.67618196568068289</c:v>
                </c:pt>
                <c:pt idx="11">
                  <c:v>0.68542968718417241</c:v>
                </c:pt>
                <c:pt idx="12">
                  <c:v>0.69085194402918637</c:v>
                </c:pt>
                <c:pt idx="13">
                  <c:v>0.65678419552783773</c:v>
                </c:pt>
                <c:pt idx="14">
                  <c:v>0.64496702036134212</c:v>
                </c:pt>
                <c:pt idx="15">
                  <c:v>0.62647558050544905</c:v>
                </c:pt>
                <c:pt idx="16">
                  <c:v>0.64782583972320529</c:v>
                </c:pt>
                <c:pt idx="17">
                  <c:v>0.63507492912110164</c:v>
                </c:pt>
                <c:pt idx="18">
                  <c:v>0.64887152777777779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A3A1-4B83-938B-03D109B3CE32}"/>
            </c:ext>
          </c:extLst>
        </c:ser>
        <c:ser>
          <c:idx val="34"/>
          <c:order val="34"/>
          <c:tx>
            <c:strRef>
              <c:f>'Renewables share'!$A$46</c:f>
              <c:strCache>
                <c:ptCount val="1"/>
                <c:pt idx="0">
                  <c:v>Moldova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'Renewables share'!$B$46:$T$46</c:f>
              <c:numCache>
                <c:formatCode>0%</c:formatCode>
                <c:ptCount val="19"/>
                <c:pt idx="0">
                  <c:v>0.20158997087096611</c:v>
                </c:pt>
                <c:pt idx="1">
                  <c:v>0.17417235784330484</c:v>
                </c:pt>
                <c:pt idx="2">
                  <c:v>0.18398702233349509</c:v>
                </c:pt>
                <c:pt idx="3">
                  <c:v>0.17350468665188612</c:v>
                </c:pt>
                <c:pt idx="4">
                  <c:v>0.1901987608056892</c:v>
                </c:pt>
                <c:pt idx="5">
                  <c:v>0.21408333030622251</c:v>
                </c:pt>
                <c:pt idx="6">
                  <c:v>0.34578787466931354</c:v>
                </c:pt>
                <c:pt idx="7">
                  <c:v>0.36338652434012486</c:v>
                </c:pt>
                <c:pt idx="8">
                  <c:v>0.39024743803160256</c:v>
                </c:pt>
                <c:pt idx="9">
                  <c:v>0.40013811469992072</c:v>
                </c:pt>
                <c:pt idx="10">
                  <c:v>0.43634245679902112</c:v>
                </c:pt>
                <c:pt idx="11">
                  <c:v>0.4455668831536182</c:v>
                </c:pt>
                <c:pt idx="12">
                  <c:v>0.45543688573104479</c:v>
                </c:pt>
                <c:pt idx="13">
                  <c:v>0.46098819760517967</c:v>
                </c:pt>
                <c:pt idx="14">
                  <c:v>0.45056175064002063</c:v>
                </c:pt>
                <c:pt idx="15">
                  <c:v>0.40471525621574111</c:v>
                </c:pt>
                <c:pt idx="16">
                  <c:v>0.41173361723644203</c:v>
                </c:pt>
                <c:pt idx="17">
                  <c:v>0.36875551632833187</c:v>
                </c:pt>
                <c:pt idx="18">
                  <c:v>0.38389445605940453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A3A1-4B83-938B-03D109B3CE32}"/>
            </c:ext>
          </c:extLst>
        </c:ser>
        <c:ser>
          <c:idx val="35"/>
          <c:order val="35"/>
          <c:tx>
            <c:strRef>
              <c:f>'Renewables share'!$A$47</c:f>
              <c:strCache>
                <c:ptCount val="1"/>
                <c:pt idx="0">
                  <c:v>North Macedonia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'Renewables share'!$B$47:$T$47</c:f>
              <c:numCache>
                <c:formatCode>0%</c:formatCode>
                <c:ptCount val="19"/>
                <c:pt idx="0">
                  <c:v>0.23307868236547435</c:v>
                </c:pt>
                <c:pt idx="1">
                  <c:v>0.24681377995779963</c:v>
                </c:pt>
                <c:pt idx="2">
                  <c:v>0.24917249730118335</c:v>
                </c:pt>
                <c:pt idx="3">
                  <c:v>0.22491288573568388</c:v>
                </c:pt>
                <c:pt idx="4">
                  <c:v>0.24641752539179076</c:v>
                </c:pt>
                <c:pt idx="5">
                  <c:v>0.29207409604874318</c:v>
                </c:pt>
                <c:pt idx="6">
                  <c:v>0.26503520901308919</c:v>
                </c:pt>
                <c:pt idx="7">
                  <c:v>0.27338370844458632</c:v>
                </c:pt>
                <c:pt idx="8">
                  <c:v>0.29594743676596363</c:v>
                </c:pt>
                <c:pt idx="9">
                  <c:v>0.31762505921331574</c:v>
                </c:pt>
                <c:pt idx="10">
                  <c:v>0.34990425902286176</c:v>
                </c:pt>
                <c:pt idx="11">
                  <c:v>0.34473518192055752</c:v>
                </c:pt>
                <c:pt idx="12">
                  <c:v>0.30923582508650627</c:v>
                </c:pt>
                <c:pt idx="13">
                  <c:v>0.36300542676997394</c:v>
                </c:pt>
                <c:pt idx="14">
                  <c:v>0.32450446055085225</c:v>
                </c:pt>
                <c:pt idx="15">
                  <c:v>0.32065779925951937</c:v>
                </c:pt>
                <c:pt idx="16">
                  <c:v>0.3372909289291513</c:v>
                </c:pt>
                <c:pt idx="17">
                  <c:v>0.32329376854599406</c:v>
                </c:pt>
                <c:pt idx="18">
                  <c:v>0.37156931738212529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A3A1-4B83-938B-03D109B3CE32}"/>
            </c:ext>
          </c:extLst>
        </c:ser>
        <c:ser>
          <c:idx val="36"/>
          <c:order val="36"/>
          <c:tx>
            <c:strRef>
              <c:f>'Renewables share'!$A$48</c:f>
              <c:strCache>
                <c:ptCount val="1"/>
                <c:pt idx="0">
                  <c:v>Georgia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'Renewables share'!$B$48:$T$48</c:f>
              <c:numCache>
                <c:formatCode>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8.975171942832056E-3</c:v>
                </c:pt>
                <c:pt idx="18">
                  <c:v>8.6828685625028722E-3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A3A1-4B83-938B-03D109B3CE32}"/>
            </c:ext>
          </c:extLst>
        </c:ser>
        <c:ser>
          <c:idx val="37"/>
          <c:order val="37"/>
          <c:tx>
            <c:strRef>
              <c:f>'Renewables share'!$A$49</c:f>
              <c:strCache>
                <c:ptCount val="1"/>
                <c:pt idx="0">
                  <c:v>Albania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'Renewables share'!$B$49:$T$49</c:f>
              <c:numCache>
                <c:formatCode>0%</c:formatCode>
                <c:ptCount val="19"/>
                <c:pt idx="0">
                  <c:v>0.33138031418912711</c:v>
                </c:pt>
                <c:pt idx="1">
                  <c:v>0.37756715600475194</c:v>
                </c:pt>
                <c:pt idx="2">
                  <c:v>0.30963909535937861</c:v>
                </c:pt>
                <c:pt idx="3">
                  <c:v>0.33149776271105191</c:v>
                </c:pt>
                <c:pt idx="4">
                  <c:v>0.37055736542488077</c:v>
                </c:pt>
                <c:pt idx="5">
                  <c:v>0.3472980078097449</c:v>
                </c:pt>
                <c:pt idx="6">
                  <c:v>0.31256579054210665</c:v>
                </c:pt>
                <c:pt idx="7">
                  <c:v>0.31427206298888194</c:v>
                </c:pt>
                <c:pt idx="8">
                  <c:v>0.39099636415739791</c:v>
                </c:pt>
                <c:pt idx="9">
                  <c:v>0.37765919790449898</c:v>
                </c:pt>
                <c:pt idx="10">
                  <c:v>0.30976813983025947</c:v>
                </c:pt>
                <c:pt idx="11">
                  <c:v>0.3460917449361095</c:v>
                </c:pt>
                <c:pt idx="12">
                  <c:v>0.32495380234472032</c:v>
                </c:pt>
                <c:pt idx="13">
                  <c:v>0.2396943656317827</c:v>
                </c:pt>
                <c:pt idx="14">
                  <c:v>0.21992506785750054</c:v>
                </c:pt>
                <c:pt idx="15">
                  <c:v>0.24754352070372726</c:v>
                </c:pt>
                <c:pt idx="16">
                  <c:v>0.2512473617620431</c:v>
                </c:pt>
                <c:pt idx="17">
                  <c:v>2.1123064812385201E-2</c:v>
                </c:pt>
                <c:pt idx="18">
                  <c:v>2.3255813953488372E-2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A3A1-4B83-938B-03D109B3CE32}"/>
            </c:ext>
          </c:extLst>
        </c:ser>
        <c:ser>
          <c:idx val="38"/>
          <c:order val="38"/>
          <c:tx>
            <c:strRef>
              <c:f>'Renewables share'!$A$50</c:f>
              <c:strCache>
                <c:ptCount val="1"/>
                <c:pt idx="0">
                  <c:v>Serbia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'Renewables share'!$B$50:$T$50</c:f>
              <c:numCache>
                <c:formatCode>0%</c:formatCode>
                <c:ptCount val="19"/>
                <c:pt idx="0">
                  <c:v>0.14027453902505488</c:v>
                </c:pt>
                <c:pt idx="1">
                  <c:v>0.15562674651085673</c:v>
                </c:pt>
                <c:pt idx="2">
                  <c:v>0.15758489566976649</c:v>
                </c:pt>
                <c:pt idx="3">
                  <c:v>0.13188617598416627</c:v>
                </c:pt>
                <c:pt idx="4">
                  <c:v>0.16729800507244433</c:v>
                </c:pt>
                <c:pt idx="5">
                  <c:v>0.26503290866825774</c:v>
                </c:pt>
                <c:pt idx="6">
                  <c:v>0.23195957625194716</c:v>
                </c:pt>
                <c:pt idx="7">
                  <c:v>0.21088832671947508</c:v>
                </c:pt>
                <c:pt idx="8">
                  <c:v>0.23204989132053536</c:v>
                </c:pt>
                <c:pt idx="9">
                  <c:v>0.25145066805098654</c:v>
                </c:pt>
                <c:pt idx="10">
                  <c:v>0.28844368848326646</c:v>
                </c:pt>
                <c:pt idx="11">
                  <c:v>0.26929382626430937</c:v>
                </c:pt>
                <c:pt idx="12">
                  <c:v>0.25078848366976825</c:v>
                </c:pt>
                <c:pt idx="13">
                  <c:v>0.24895775366870945</c:v>
                </c:pt>
                <c:pt idx="14">
                  <c:v>0.24294417248846953</c:v>
                </c:pt>
                <c:pt idx="15">
                  <c:v>0.26648350200989407</c:v>
                </c:pt>
                <c:pt idx="16">
                  <c:v>0.34766269287543272</c:v>
                </c:pt>
                <c:pt idx="17">
                  <c:v>0.35400324010914053</c:v>
                </c:pt>
                <c:pt idx="18">
                  <c:v>0.34731787451822832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A3A1-4B83-938B-03D109B3CE32}"/>
            </c:ext>
          </c:extLst>
        </c:ser>
        <c:ser>
          <c:idx val="39"/>
          <c:order val="39"/>
          <c:tx>
            <c:strRef>
              <c:f>'Renewables share'!$A$51</c:f>
              <c:strCache>
                <c:ptCount val="1"/>
                <c:pt idx="0">
                  <c:v>Türkiye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'Renewables share'!$B$51:$T$51</c:f>
              <c:numCache>
                <c:formatCode>0%</c:formatCode>
                <c:ptCount val="19"/>
                <c:pt idx="0">
                  <c:v>0.17633750958141289</c:v>
                </c:pt>
                <c:pt idx="1">
                  <c:v>0.17018246178806526</c:v>
                </c:pt>
                <c:pt idx="2">
                  <c:v>0.1520955523752478</c:v>
                </c:pt>
                <c:pt idx="3">
                  <c:v>0.14604136610604843</c:v>
                </c:pt>
                <c:pt idx="4">
                  <c:v>0.1503912080455759</c:v>
                </c:pt>
                <c:pt idx="5">
                  <c:v>0.15353305075995555</c:v>
                </c:pt>
                <c:pt idx="6">
                  <c:v>0.14388306329614237</c:v>
                </c:pt>
                <c:pt idx="7">
                  <c:v>0.12008827437438384</c:v>
                </c:pt>
                <c:pt idx="8">
                  <c:v>0.12127196814981393</c:v>
                </c:pt>
                <c:pt idx="9">
                  <c:v>0.12642745601008515</c:v>
                </c:pt>
                <c:pt idx="10">
                  <c:v>0.12263533085170465</c:v>
                </c:pt>
                <c:pt idx="11">
                  <c:v>0.12085138980619479</c:v>
                </c:pt>
                <c:pt idx="12">
                  <c:v>0.11675161414601809</c:v>
                </c:pt>
                <c:pt idx="13">
                  <c:v>9.5640540008029296E-2</c:v>
                </c:pt>
                <c:pt idx="14">
                  <c:v>9.5783572561379635E-2</c:v>
                </c:pt>
                <c:pt idx="15">
                  <c:v>9.5783572561379635E-2</c:v>
                </c:pt>
                <c:pt idx="16">
                  <c:v>9.5783572561379635E-2</c:v>
                </c:pt>
                <c:pt idx="17">
                  <c:v>9.5783572561379635E-2</c:v>
                </c:pt>
                <c:pt idx="18">
                  <c:v>9.5783572561379635E-2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A3A1-4B83-938B-03D109B3CE32}"/>
            </c:ext>
          </c:extLst>
        </c:ser>
        <c:ser>
          <c:idx val="40"/>
          <c:order val="40"/>
          <c:tx>
            <c:strRef>
              <c:f>'Renewables share'!$A$52</c:f>
              <c:strCache>
                <c:ptCount val="1"/>
                <c:pt idx="0">
                  <c:v>Kosovo*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'Renewables share'!$B$52:$T$52</c:f>
              <c:numCache>
                <c:formatCode>0%</c:formatCode>
                <c:ptCount val="19"/>
                <c:pt idx="0">
                  <c:v>0.51857086731124891</c:v>
                </c:pt>
                <c:pt idx="1">
                  <c:v>0.49489933561045651</c:v>
                </c:pt>
                <c:pt idx="2">
                  <c:v>0.48925731151423657</c:v>
                </c:pt>
                <c:pt idx="3">
                  <c:v>0.49214326466503466</c:v>
                </c:pt>
                <c:pt idx="4">
                  <c:v>0.47794417371818115</c:v>
                </c:pt>
                <c:pt idx="5">
                  <c:v>0.4776076619223521</c:v>
                </c:pt>
                <c:pt idx="6">
                  <c:v>0.4554909711218374</c:v>
                </c:pt>
                <c:pt idx="7">
                  <c:v>0.44683017907154371</c:v>
                </c:pt>
                <c:pt idx="8">
                  <c:v>0.49341102948058957</c:v>
                </c:pt>
                <c:pt idx="9">
                  <c:v>0.49719764100527986</c:v>
                </c:pt>
                <c:pt idx="10">
                  <c:v>0.51815637284158966</c:v>
                </c:pt>
                <c:pt idx="11">
                  <c:v>0.46725173962954031</c:v>
                </c:pt>
                <c:pt idx="12">
                  <c:v>0.51785151195921908</c:v>
                </c:pt>
                <c:pt idx="13">
                  <c:v>0.50530808665408966</c:v>
                </c:pt>
                <c:pt idx="14">
                  <c:v>0.56738838990489249</c:v>
                </c:pt>
                <c:pt idx="15">
                  <c:v>0.54793206180448051</c:v>
                </c:pt>
                <c:pt idx="16">
                  <c:v>0.55888140797423447</c:v>
                </c:pt>
                <c:pt idx="17">
                  <c:v>0.55888140797423447</c:v>
                </c:pt>
                <c:pt idx="18">
                  <c:v>0.55888140797423447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A3A1-4B83-938B-03D109B3CE32}"/>
            </c:ext>
          </c:extLst>
        </c:ser>
        <c:ser>
          <c:idx val="41"/>
          <c:order val="41"/>
          <c:tx>
            <c:strRef>
              <c:f>'Renewables share'!$A$53</c:f>
              <c:strCache>
                <c:ptCount val="1"/>
                <c:pt idx="0">
                  <c:v>Scope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'Renewables share'!$B$53:$T$53</c:f>
              <c:numCache>
                <c:formatCode>0%</c:formatCode>
                <c:ptCount val="19"/>
                <c:pt idx="0">
                  <c:v>0.1074994078304396</c:v>
                </c:pt>
                <c:pt idx="1">
                  <c:v>0.11455357340415713</c:v>
                </c:pt>
                <c:pt idx="2">
                  <c:v>0.12173854694170451</c:v>
                </c:pt>
                <c:pt idx="3">
                  <c:v>0.13575110817509112</c:v>
                </c:pt>
                <c:pt idx="4">
                  <c:v>0.14202269847448359</c:v>
                </c:pt>
                <c:pt idx="5">
                  <c:v>0.15675234729198434</c:v>
                </c:pt>
                <c:pt idx="6">
                  <c:v>0.15889950898343649</c:v>
                </c:pt>
                <c:pt idx="7">
                  <c:v>0.16465413461586298</c:v>
                </c:pt>
                <c:pt idx="8">
                  <c:v>0.17448824018594225</c:v>
                </c:pt>
                <c:pt idx="9">
                  <c:v>0.17905482715321386</c:v>
                </c:pt>
                <c:pt idx="10">
                  <c:v>0.18862661937022551</c:v>
                </c:pt>
                <c:pt idx="11">
                  <c:v>0.19291881483912102</c:v>
                </c:pt>
                <c:pt idx="12">
                  <c:v>0.19435304852345348</c:v>
                </c:pt>
                <c:pt idx="13">
                  <c:v>0.19844085962406868</c:v>
                </c:pt>
                <c:pt idx="14">
                  <c:v>0.20667740398561929</c:v>
                </c:pt>
                <c:pt idx="15">
                  <c:v>0.21445290026767516</c:v>
                </c:pt>
                <c:pt idx="16">
                  <c:v>0.21989287607651609</c:v>
                </c:pt>
                <c:pt idx="17">
                  <c:v>0.2179983452897736</c:v>
                </c:pt>
                <c:pt idx="18">
                  <c:v>0.23378000681562602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A3A1-4B83-938B-03D109B3CE32}"/>
            </c:ext>
          </c:extLst>
        </c:ser>
        <c:ser>
          <c:idx val="42"/>
          <c:order val="42"/>
          <c:tx>
            <c:strRef>
              <c:f>'Renewables share'!$B$10</c:f>
              <c:strCache>
                <c:ptCount val="1"/>
                <c:pt idx="0">
                  <c:v>2004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'Renewables share'!$C$10:$T$10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A3A1-4B83-938B-03D109B3C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478559"/>
        <c:axId val="1122489119"/>
      </c:lineChart>
      <c:catAx>
        <c:axId val="1122478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22489119"/>
        <c:crosses val="autoZero"/>
        <c:auto val="1"/>
        <c:lblAlgn val="ctr"/>
        <c:lblOffset val="100"/>
        <c:noMultiLvlLbl val="0"/>
      </c:catAx>
      <c:valAx>
        <c:axId val="11224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2247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683330975587184E-2"/>
          <c:y val="0.76151689491535623"/>
          <c:w val="0.97286850252176948"/>
          <c:h val="0.22526002301288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'Renewables share'!$B$53:$T$53</c:f>
              <c:numCache>
                <c:formatCode>0%</c:formatCode>
                <c:ptCount val="19"/>
                <c:pt idx="0">
                  <c:v>0.1074994078304396</c:v>
                </c:pt>
                <c:pt idx="1">
                  <c:v>0.11455357340415713</c:v>
                </c:pt>
                <c:pt idx="2">
                  <c:v>0.12173854694170451</c:v>
                </c:pt>
                <c:pt idx="3">
                  <c:v>0.13575110817509112</c:v>
                </c:pt>
                <c:pt idx="4">
                  <c:v>0.14202269847448359</c:v>
                </c:pt>
                <c:pt idx="5">
                  <c:v>0.15675234729198434</c:v>
                </c:pt>
                <c:pt idx="6">
                  <c:v>0.15889950898343649</c:v>
                </c:pt>
                <c:pt idx="7">
                  <c:v>0.16465413461586298</c:v>
                </c:pt>
                <c:pt idx="8">
                  <c:v>0.17448824018594225</c:v>
                </c:pt>
                <c:pt idx="9">
                  <c:v>0.17905482715321386</c:v>
                </c:pt>
                <c:pt idx="10">
                  <c:v>0.18862661937022551</c:v>
                </c:pt>
                <c:pt idx="11">
                  <c:v>0.19291881483912102</c:v>
                </c:pt>
                <c:pt idx="12">
                  <c:v>0.19435304852345348</c:v>
                </c:pt>
                <c:pt idx="13">
                  <c:v>0.19844085962406868</c:v>
                </c:pt>
                <c:pt idx="14">
                  <c:v>0.20667740398561929</c:v>
                </c:pt>
                <c:pt idx="15">
                  <c:v>0.21445290026767516</c:v>
                </c:pt>
                <c:pt idx="16">
                  <c:v>0.21989287607651609</c:v>
                </c:pt>
                <c:pt idx="17">
                  <c:v>0.2179983452897736</c:v>
                </c:pt>
                <c:pt idx="18">
                  <c:v>0.23378000681562602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2-438D-8842-264A91CCE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175535"/>
        <c:axId val="165678527"/>
      </c:lineChart>
      <c:catAx>
        <c:axId val="110717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5678527"/>
        <c:crosses val="autoZero"/>
        <c:auto val="1"/>
        <c:lblAlgn val="ctr"/>
        <c:lblOffset val="100"/>
        <c:noMultiLvlLbl val="0"/>
      </c:catAx>
      <c:valAx>
        <c:axId val="16567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0717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391047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404812</xdr:colOff>
      <xdr:row>54</xdr:row>
      <xdr:rowOff>95250</xdr:rowOff>
    </xdr:from>
    <xdr:to>
      <xdr:col>17</xdr:col>
      <xdr:colOff>457200</xdr:colOff>
      <xdr:row>101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32B0E-F49F-D19C-AAA9-134A24722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195262</xdr:colOff>
      <xdr:row>55</xdr:row>
      <xdr:rowOff>4762</xdr:rowOff>
    </xdr:from>
    <xdr:to>
      <xdr:col>25</xdr:col>
      <xdr:colOff>385762</xdr:colOff>
      <xdr:row>74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1F731F-2FD4-C53D-2A23-AEE628325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nrg_ind_urhcd__custom_12772026/default/table" TargetMode="External"/><Relationship Id="rId1" Type="http://schemas.openxmlformats.org/officeDocument/2006/relationships/hyperlink" Target="https://ec.europa.eu/eurostat/databrowser/product/page/nrg_ind_urhcd__custom_12772026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17"/>
  <sheetViews>
    <sheetView showGridLines="0" workbookViewId="0">
      <selection activeCell="B16" sqref="B16"/>
    </sheetView>
  </sheetViews>
  <sheetFormatPr defaultRowHeight="15" x14ac:dyDescent="0.25"/>
  <cols>
    <col min="1" max="1" width="19.85546875" customWidth="1"/>
    <col min="2" max="2" width="8.85546875" customWidth="1"/>
    <col min="3" max="3" width="14.42578125" customWidth="1"/>
    <col min="4" max="4" width="52.28515625" customWidth="1"/>
    <col min="5" max="5" width="39.85546875" customWidth="1"/>
    <col min="6" max="6" width="23.140625" customWidth="1"/>
  </cols>
  <sheetData>
    <row r="6" spans="1:15" x14ac:dyDescent="0.25">
      <c r="A6" s="10" t="s">
        <v>0</v>
      </c>
    </row>
    <row r="7" spans="1:15" x14ac:dyDescent="0.25">
      <c r="A7" s="13" t="s">
        <v>1</v>
      </c>
      <c r="B7" s="13" t="s">
        <v>2</v>
      </c>
    </row>
    <row r="8" spans="1:15" ht="42.75" customHeight="1" x14ac:dyDescent="0.25">
      <c r="A8" s="11" t="s">
        <v>3</v>
      </c>
      <c r="B8" s="21" t="s">
        <v>4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</row>
    <row r="10" spans="1:15" x14ac:dyDescent="0.25">
      <c r="A10" s="2" t="s">
        <v>5</v>
      </c>
      <c r="D10" s="2" t="s">
        <v>6</v>
      </c>
    </row>
    <row r="11" spans="1:15" x14ac:dyDescent="0.25">
      <c r="A11" s="2" t="s">
        <v>7</v>
      </c>
      <c r="D11" s="2" t="s">
        <v>8</v>
      </c>
    </row>
    <row r="13" spans="1:15" x14ac:dyDescent="0.25">
      <c r="B13" s="1" t="s">
        <v>9</v>
      </c>
    </row>
    <row r="14" spans="1:15" x14ac:dyDescent="0.25">
      <c r="C14" s="2" t="s">
        <v>10</v>
      </c>
    </row>
    <row r="15" spans="1:15" x14ac:dyDescent="0.25">
      <c r="B15" s="10" t="s">
        <v>11</v>
      </c>
      <c r="C15" s="10" t="s">
        <v>12</v>
      </c>
      <c r="D15" s="10" t="s">
        <v>13</v>
      </c>
      <c r="E15" s="10" t="s">
        <v>14</v>
      </c>
      <c r="F15" s="10" t="s">
        <v>15</v>
      </c>
    </row>
    <row r="16" spans="1:15" x14ac:dyDescent="0.25">
      <c r="B16" s="14" t="s">
        <v>16</v>
      </c>
      <c r="C16" s="2" t="s">
        <v>17</v>
      </c>
      <c r="D16" s="2" t="s">
        <v>18</v>
      </c>
      <c r="E16" s="2" t="s">
        <v>19</v>
      </c>
      <c r="F16" s="2" t="s">
        <v>20</v>
      </c>
    </row>
    <row r="17" spans="2:6" x14ac:dyDescent="0.25">
      <c r="B17" s="13" t="s">
        <v>21</v>
      </c>
      <c r="C17" s="12" t="s">
        <v>17</v>
      </c>
      <c r="D17" s="12" t="s">
        <v>22</v>
      </c>
      <c r="E17" s="12" t="s">
        <v>19</v>
      </c>
      <c r="F17" s="12" t="s">
        <v>20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Sheet 1'!A1" display="Sheet 1" xr:uid="{00000000-0004-0000-0000-000002000000}"/>
    <hyperlink ref="B17" location="'Sheet 2'!A1" display="Sheet 2" xr:uid="{00000000-0004-0000-0000-000003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8"/>
  <sheetViews>
    <sheetView showGridLines="0" workbookViewId="0"/>
  </sheetViews>
  <sheetFormatPr defaultRowHeight="15" x14ac:dyDescent="0.25"/>
  <cols>
    <col min="2" max="5" width="79.7109375" customWidth="1"/>
  </cols>
  <sheetData>
    <row r="1" spans="1:3" x14ac:dyDescent="0.25">
      <c r="A1" s="1" t="s">
        <v>23</v>
      </c>
    </row>
    <row r="2" spans="1:3" x14ac:dyDescent="0.25">
      <c r="B2" s="17" t="s">
        <v>24</v>
      </c>
      <c r="C2" s="17" t="s">
        <v>25</v>
      </c>
    </row>
    <row r="3" spans="1:3" x14ac:dyDescent="0.25">
      <c r="B3" s="18" t="s">
        <v>26</v>
      </c>
      <c r="C3" s="18" t="s">
        <v>26</v>
      </c>
    </row>
    <row r="4" spans="1:3" x14ac:dyDescent="0.25">
      <c r="B4" s="2" t="s">
        <v>12</v>
      </c>
      <c r="C4" s="2" t="s">
        <v>17</v>
      </c>
    </row>
    <row r="5" spans="1:3" x14ac:dyDescent="0.25">
      <c r="B5" s="12" t="s">
        <v>13</v>
      </c>
      <c r="C5" s="12" t="s">
        <v>18</v>
      </c>
    </row>
    <row r="6" spans="1:3" x14ac:dyDescent="0.25">
      <c r="B6" s="2" t="s">
        <v>13</v>
      </c>
      <c r="C6" s="2" t="s">
        <v>22</v>
      </c>
    </row>
    <row r="7" spans="1:3" x14ac:dyDescent="0.25">
      <c r="B7" s="12" t="s">
        <v>14</v>
      </c>
      <c r="C7" s="12" t="s">
        <v>19</v>
      </c>
    </row>
    <row r="8" spans="1:3" x14ac:dyDescent="0.25">
      <c r="B8" s="2" t="s">
        <v>15</v>
      </c>
      <c r="C8" s="2" t="s">
        <v>20</v>
      </c>
    </row>
    <row r="9" spans="1:3" x14ac:dyDescent="0.25">
      <c r="B9" s="12" t="s">
        <v>27</v>
      </c>
      <c r="C9" s="12" t="s">
        <v>28</v>
      </c>
    </row>
    <row r="10" spans="1:3" x14ac:dyDescent="0.25">
      <c r="B10" s="2" t="s">
        <v>27</v>
      </c>
      <c r="C10" s="2" t="s">
        <v>29</v>
      </c>
    </row>
    <row r="11" spans="1:3" x14ac:dyDescent="0.25">
      <c r="B11" s="12" t="s">
        <v>27</v>
      </c>
      <c r="C11" s="12" t="s">
        <v>30</v>
      </c>
    </row>
    <row r="12" spans="1:3" x14ac:dyDescent="0.25">
      <c r="B12" s="2" t="s">
        <v>27</v>
      </c>
      <c r="C12" s="2" t="s">
        <v>31</v>
      </c>
    </row>
    <row r="13" spans="1:3" x14ac:dyDescent="0.25">
      <c r="B13" s="12" t="s">
        <v>27</v>
      </c>
      <c r="C13" s="12" t="s">
        <v>32</v>
      </c>
    </row>
    <row r="14" spans="1:3" x14ac:dyDescent="0.25">
      <c r="B14" s="2" t="s">
        <v>27</v>
      </c>
      <c r="C14" s="2" t="s">
        <v>33</v>
      </c>
    </row>
    <row r="15" spans="1:3" x14ac:dyDescent="0.25">
      <c r="B15" s="12" t="s">
        <v>27</v>
      </c>
      <c r="C15" s="12" t="s">
        <v>34</v>
      </c>
    </row>
    <row r="16" spans="1:3" x14ac:dyDescent="0.25">
      <c r="B16" s="2" t="s">
        <v>27</v>
      </c>
      <c r="C16" s="2" t="s">
        <v>35</v>
      </c>
    </row>
    <row r="17" spans="2:3" x14ac:dyDescent="0.25">
      <c r="B17" s="12" t="s">
        <v>27</v>
      </c>
      <c r="C17" s="12" t="s">
        <v>36</v>
      </c>
    </row>
    <row r="18" spans="2:3" x14ac:dyDescent="0.25">
      <c r="B18" s="2" t="s">
        <v>27</v>
      </c>
      <c r="C18" s="2" t="s">
        <v>37</v>
      </c>
    </row>
    <row r="19" spans="2:3" x14ac:dyDescent="0.25">
      <c r="B19" s="12" t="s">
        <v>27</v>
      </c>
      <c r="C19" s="12" t="s">
        <v>38</v>
      </c>
    </row>
    <row r="20" spans="2:3" x14ac:dyDescent="0.25">
      <c r="B20" s="2" t="s">
        <v>27</v>
      </c>
      <c r="C20" s="2" t="s">
        <v>39</v>
      </c>
    </row>
    <row r="21" spans="2:3" x14ac:dyDescent="0.25">
      <c r="B21" s="12" t="s">
        <v>27</v>
      </c>
      <c r="C21" s="12" t="s">
        <v>40</v>
      </c>
    </row>
    <row r="22" spans="2:3" x14ac:dyDescent="0.25">
      <c r="B22" s="2" t="s">
        <v>27</v>
      </c>
      <c r="C22" s="2" t="s">
        <v>41</v>
      </c>
    </row>
    <row r="23" spans="2:3" x14ac:dyDescent="0.25">
      <c r="B23" s="12" t="s">
        <v>27</v>
      </c>
      <c r="C23" s="12" t="s">
        <v>42</v>
      </c>
    </row>
    <row r="24" spans="2:3" x14ac:dyDescent="0.25">
      <c r="B24" s="2" t="s">
        <v>27</v>
      </c>
      <c r="C24" s="2" t="s">
        <v>43</v>
      </c>
    </row>
    <row r="25" spans="2:3" x14ac:dyDescent="0.25">
      <c r="B25" s="12" t="s">
        <v>27</v>
      </c>
      <c r="C25" s="12" t="s">
        <v>44</v>
      </c>
    </row>
    <row r="26" spans="2:3" x14ac:dyDescent="0.25">
      <c r="B26" s="2" t="s">
        <v>27</v>
      </c>
      <c r="C26" s="2" t="s">
        <v>45</v>
      </c>
    </row>
    <row r="27" spans="2:3" x14ac:dyDescent="0.25">
      <c r="B27" s="12" t="s">
        <v>27</v>
      </c>
      <c r="C27" s="12" t="s">
        <v>46</v>
      </c>
    </row>
    <row r="28" spans="2:3" x14ac:dyDescent="0.25">
      <c r="B28" s="2" t="s">
        <v>27</v>
      </c>
      <c r="C28" s="2" t="s">
        <v>47</v>
      </c>
    </row>
    <row r="29" spans="2:3" x14ac:dyDescent="0.25">
      <c r="B29" s="12" t="s">
        <v>27</v>
      </c>
      <c r="C29" s="12" t="s">
        <v>48</v>
      </c>
    </row>
    <row r="30" spans="2:3" x14ac:dyDescent="0.25">
      <c r="B30" s="2" t="s">
        <v>27</v>
      </c>
      <c r="C30" s="2" t="s">
        <v>49</v>
      </c>
    </row>
    <row r="31" spans="2:3" x14ac:dyDescent="0.25">
      <c r="B31" s="12" t="s">
        <v>27</v>
      </c>
      <c r="C31" s="12" t="s">
        <v>50</v>
      </c>
    </row>
    <row r="32" spans="2:3" x14ac:dyDescent="0.25">
      <c r="B32" s="2" t="s">
        <v>27</v>
      </c>
      <c r="C32" s="2" t="s">
        <v>51</v>
      </c>
    </row>
    <row r="33" spans="2:3" x14ac:dyDescent="0.25">
      <c r="B33" s="12" t="s">
        <v>27</v>
      </c>
      <c r="C33" s="12" t="s">
        <v>52</v>
      </c>
    </row>
    <row r="34" spans="2:3" x14ac:dyDescent="0.25">
      <c r="B34" s="2" t="s">
        <v>27</v>
      </c>
      <c r="C34" s="2" t="s">
        <v>53</v>
      </c>
    </row>
    <row r="35" spans="2:3" x14ac:dyDescent="0.25">
      <c r="B35" s="12" t="s">
        <v>27</v>
      </c>
      <c r="C35" s="12" t="s">
        <v>54</v>
      </c>
    </row>
    <row r="36" spans="2:3" x14ac:dyDescent="0.25">
      <c r="B36" s="2" t="s">
        <v>27</v>
      </c>
      <c r="C36" s="2" t="s">
        <v>55</v>
      </c>
    </row>
    <row r="37" spans="2:3" x14ac:dyDescent="0.25">
      <c r="B37" s="12" t="s">
        <v>27</v>
      </c>
      <c r="C37" s="12" t="s">
        <v>56</v>
      </c>
    </row>
    <row r="38" spans="2:3" x14ac:dyDescent="0.25">
      <c r="B38" s="2" t="s">
        <v>27</v>
      </c>
      <c r="C38" s="2" t="s">
        <v>57</v>
      </c>
    </row>
    <row r="39" spans="2:3" x14ac:dyDescent="0.25">
      <c r="B39" s="12" t="s">
        <v>27</v>
      </c>
      <c r="C39" s="12" t="s">
        <v>58</v>
      </c>
    </row>
    <row r="40" spans="2:3" x14ac:dyDescent="0.25">
      <c r="B40" s="2" t="s">
        <v>27</v>
      </c>
      <c r="C40" s="2" t="s">
        <v>59</v>
      </c>
    </row>
    <row r="41" spans="2:3" x14ac:dyDescent="0.25">
      <c r="B41" s="12" t="s">
        <v>27</v>
      </c>
      <c r="C41" s="12" t="s">
        <v>60</v>
      </c>
    </row>
    <row r="42" spans="2:3" x14ac:dyDescent="0.25">
      <c r="B42" s="2" t="s">
        <v>27</v>
      </c>
      <c r="C42" s="2" t="s">
        <v>61</v>
      </c>
    </row>
    <row r="43" spans="2:3" x14ac:dyDescent="0.25">
      <c r="B43" s="12" t="s">
        <v>27</v>
      </c>
      <c r="C43" s="12" t="s">
        <v>62</v>
      </c>
    </row>
    <row r="44" spans="2:3" x14ac:dyDescent="0.25">
      <c r="B44" s="2" t="s">
        <v>27</v>
      </c>
      <c r="C44" s="2" t="s">
        <v>63</v>
      </c>
    </row>
    <row r="45" spans="2:3" x14ac:dyDescent="0.25">
      <c r="B45" s="12" t="s">
        <v>27</v>
      </c>
      <c r="C45" s="12" t="s">
        <v>64</v>
      </c>
    </row>
    <row r="46" spans="2:3" x14ac:dyDescent="0.25">
      <c r="B46" s="2" t="s">
        <v>27</v>
      </c>
      <c r="C46" s="2" t="s">
        <v>65</v>
      </c>
    </row>
    <row r="47" spans="2:3" x14ac:dyDescent="0.25">
      <c r="B47" s="12" t="s">
        <v>27</v>
      </c>
      <c r="C47" s="12" t="s">
        <v>66</v>
      </c>
    </row>
    <row r="48" spans="2:3" x14ac:dyDescent="0.25">
      <c r="B48" s="2" t="s">
        <v>27</v>
      </c>
      <c r="C48" s="2" t="s">
        <v>67</v>
      </c>
    </row>
    <row r="49" spans="2:3" x14ac:dyDescent="0.25">
      <c r="B49" s="12" t="s">
        <v>27</v>
      </c>
      <c r="C49" s="12" t="s">
        <v>68</v>
      </c>
    </row>
    <row r="50" spans="2:3" x14ac:dyDescent="0.25">
      <c r="B50" s="2" t="s">
        <v>69</v>
      </c>
      <c r="C50" s="2" t="s">
        <v>70</v>
      </c>
    </row>
    <row r="51" spans="2:3" x14ac:dyDescent="0.25">
      <c r="B51" s="12" t="s">
        <v>69</v>
      </c>
      <c r="C51" s="12" t="s">
        <v>71</v>
      </c>
    </row>
    <row r="52" spans="2:3" x14ac:dyDescent="0.25">
      <c r="B52" s="2" t="s">
        <v>69</v>
      </c>
      <c r="C52" s="2" t="s">
        <v>72</v>
      </c>
    </row>
    <row r="53" spans="2:3" x14ac:dyDescent="0.25">
      <c r="B53" s="12" t="s">
        <v>69</v>
      </c>
      <c r="C53" s="12" t="s">
        <v>73</v>
      </c>
    </row>
    <row r="54" spans="2:3" x14ac:dyDescent="0.25">
      <c r="B54" s="2" t="s">
        <v>69</v>
      </c>
      <c r="C54" s="2" t="s">
        <v>74</v>
      </c>
    </row>
    <row r="55" spans="2:3" x14ac:dyDescent="0.25">
      <c r="B55" s="12" t="s">
        <v>69</v>
      </c>
      <c r="C55" s="12" t="s">
        <v>75</v>
      </c>
    </row>
    <row r="56" spans="2:3" x14ac:dyDescent="0.25">
      <c r="B56" s="2" t="s">
        <v>69</v>
      </c>
      <c r="C56" s="2" t="s">
        <v>76</v>
      </c>
    </row>
    <row r="57" spans="2:3" x14ac:dyDescent="0.25">
      <c r="B57" s="12" t="s">
        <v>69</v>
      </c>
      <c r="C57" s="12" t="s">
        <v>77</v>
      </c>
    </row>
    <row r="58" spans="2:3" x14ac:dyDescent="0.25">
      <c r="B58" s="2" t="s">
        <v>69</v>
      </c>
      <c r="C58" s="2" t="s">
        <v>78</v>
      </c>
    </row>
    <row r="59" spans="2:3" x14ac:dyDescent="0.25">
      <c r="B59" s="12" t="s">
        <v>69</v>
      </c>
      <c r="C59" s="12" t="s">
        <v>79</v>
      </c>
    </row>
    <row r="60" spans="2:3" x14ac:dyDescent="0.25">
      <c r="B60" s="2" t="s">
        <v>69</v>
      </c>
      <c r="C60" s="2" t="s">
        <v>80</v>
      </c>
    </row>
    <row r="61" spans="2:3" x14ac:dyDescent="0.25">
      <c r="B61" s="12" t="s">
        <v>69</v>
      </c>
      <c r="C61" s="12" t="s">
        <v>81</v>
      </c>
    </row>
    <row r="62" spans="2:3" x14ac:dyDescent="0.25">
      <c r="B62" s="2" t="s">
        <v>69</v>
      </c>
      <c r="C62" s="2" t="s">
        <v>82</v>
      </c>
    </row>
    <row r="63" spans="2:3" x14ac:dyDescent="0.25">
      <c r="B63" s="12" t="s">
        <v>69</v>
      </c>
      <c r="C63" s="12" t="s">
        <v>83</v>
      </c>
    </row>
    <row r="64" spans="2:3" x14ac:dyDescent="0.25">
      <c r="B64" s="2" t="s">
        <v>69</v>
      </c>
      <c r="C64" s="2" t="s">
        <v>84</v>
      </c>
    </row>
    <row r="65" spans="2:3" x14ac:dyDescent="0.25">
      <c r="B65" s="12" t="s">
        <v>69</v>
      </c>
      <c r="C65" s="12" t="s">
        <v>85</v>
      </c>
    </row>
    <row r="66" spans="2:3" x14ac:dyDescent="0.25">
      <c r="B66" s="2" t="s">
        <v>69</v>
      </c>
      <c r="C66" s="2" t="s">
        <v>86</v>
      </c>
    </row>
    <row r="67" spans="2:3" x14ac:dyDescent="0.25">
      <c r="B67" s="12" t="s">
        <v>69</v>
      </c>
      <c r="C67" s="12" t="s">
        <v>87</v>
      </c>
    </row>
    <row r="68" spans="2:3" x14ac:dyDescent="0.25">
      <c r="B68" s="2" t="s">
        <v>69</v>
      </c>
      <c r="C68" s="2" t="s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55"/>
  <sheetViews>
    <sheetView workbookViewId="0">
      <pane xSplit="1" ySplit="11" topLeftCell="B22" activePane="bottomRight" state="frozen"/>
      <selection pane="topRight"/>
      <selection pane="bottomLeft"/>
      <selection pane="bottomRight" activeCell="C55" sqref="C55"/>
    </sheetView>
  </sheetViews>
  <sheetFormatPr defaultRowHeight="11.45" customHeight="1" x14ac:dyDescent="0.25"/>
  <cols>
    <col min="1" max="1" width="30.28515625" customWidth="1"/>
    <col min="2" max="2" width="15.5703125" customWidth="1"/>
    <col min="3" max="20" width="10" customWidth="1"/>
  </cols>
  <sheetData>
    <row r="1" spans="1:20" x14ac:dyDescent="0.25">
      <c r="A1" s="2" t="s">
        <v>89</v>
      </c>
    </row>
    <row r="2" spans="1:20" x14ac:dyDescent="0.25">
      <c r="A2" s="2" t="s">
        <v>90</v>
      </c>
      <c r="B2" s="1" t="s">
        <v>0</v>
      </c>
    </row>
    <row r="3" spans="1:20" x14ac:dyDescent="0.25">
      <c r="A3" s="2" t="s">
        <v>91</v>
      </c>
      <c r="B3" s="2" t="s">
        <v>6</v>
      </c>
    </row>
    <row r="4" spans="1:20" x14ac:dyDescent="0.25"/>
    <row r="5" spans="1:20" x14ac:dyDescent="0.25">
      <c r="A5" s="1" t="s">
        <v>12</v>
      </c>
      <c r="C5" s="2" t="s">
        <v>17</v>
      </c>
    </row>
    <row r="6" spans="1:20" x14ac:dyDescent="0.25">
      <c r="A6" s="1" t="s">
        <v>13</v>
      </c>
      <c r="C6" s="2" t="s">
        <v>18</v>
      </c>
    </row>
    <row r="7" spans="1:20" x14ac:dyDescent="0.25">
      <c r="A7" s="1" t="s">
        <v>14</v>
      </c>
      <c r="C7" s="2" t="s">
        <v>19</v>
      </c>
    </row>
    <row r="8" spans="1:20" x14ac:dyDescent="0.25">
      <c r="A8" s="1" t="s">
        <v>15</v>
      </c>
      <c r="C8" s="2" t="s">
        <v>20</v>
      </c>
    </row>
    <row r="9" spans="1:20" x14ac:dyDescent="0.25"/>
    <row r="10" spans="1:20" x14ac:dyDescent="0.25">
      <c r="A10" s="4" t="s">
        <v>92</v>
      </c>
      <c r="B10" s="3" t="s">
        <v>70</v>
      </c>
      <c r="C10" s="3" t="s">
        <v>71</v>
      </c>
      <c r="D10" s="3" t="s">
        <v>72</v>
      </c>
      <c r="E10" s="3" t="s">
        <v>73</v>
      </c>
      <c r="F10" s="3" t="s">
        <v>74</v>
      </c>
      <c r="G10" s="3" t="s">
        <v>75</v>
      </c>
      <c r="H10" s="3" t="s">
        <v>76</v>
      </c>
      <c r="I10" s="3" t="s">
        <v>77</v>
      </c>
      <c r="J10" s="3" t="s">
        <v>78</v>
      </c>
      <c r="K10" s="3" t="s">
        <v>79</v>
      </c>
      <c r="L10" s="3" t="s">
        <v>80</v>
      </c>
      <c r="M10" s="3" t="s">
        <v>81</v>
      </c>
      <c r="N10" s="3" t="s">
        <v>82</v>
      </c>
      <c r="O10" s="3" t="s">
        <v>83</v>
      </c>
      <c r="P10" s="3" t="s">
        <v>84</v>
      </c>
      <c r="Q10" s="3" t="s">
        <v>85</v>
      </c>
      <c r="R10" s="3" t="s">
        <v>86</v>
      </c>
      <c r="S10" s="3" t="s">
        <v>87</v>
      </c>
      <c r="T10" s="3" t="s">
        <v>88</v>
      </c>
    </row>
    <row r="11" spans="1:20" x14ac:dyDescent="0.25">
      <c r="A11" s="5" t="s">
        <v>93</v>
      </c>
      <c r="B11" s="7" t="s">
        <v>94</v>
      </c>
      <c r="C11" s="7" t="s">
        <v>94</v>
      </c>
      <c r="D11" s="7" t="s">
        <v>94</v>
      </c>
      <c r="E11" s="7" t="s">
        <v>94</v>
      </c>
      <c r="F11" s="7" t="s">
        <v>94</v>
      </c>
      <c r="G11" s="7" t="s">
        <v>94</v>
      </c>
      <c r="H11" s="7" t="s">
        <v>94</v>
      </c>
      <c r="I11" s="7" t="s">
        <v>94</v>
      </c>
      <c r="J11" s="7" t="s">
        <v>94</v>
      </c>
      <c r="K11" s="7" t="s">
        <v>94</v>
      </c>
      <c r="L11" s="7" t="s">
        <v>94</v>
      </c>
      <c r="M11" s="7" t="s">
        <v>94</v>
      </c>
      <c r="N11" s="7" t="s">
        <v>94</v>
      </c>
      <c r="O11" s="7" t="s">
        <v>94</v>
      </c>
      <c r="P11" s="7" t="s">
        <v>94</v>
      </c>
      <c r="Q11" s="7" t="s">
        <v>94</v>
      </c>
      <c r="R11" s="7" t="s">
        <v>94</v>
      </c>
      <c r="S11" s="7" t="s">
        <v>94</v>
      </c>
      <c r="T11" s="7" t="s">
        <v>94</v>
      </c>
    </row>
    <row r="12" spans="1:20" x14ac:dyDescent="0.25">
      <c r="A12" s="6" t="s">
        <v>28</v>
      </c>
      <c r="B12" s="16">
        <v>528607.85100000002</v>
      </c>
      <c r="C12" s="16">
        <v>529897.375</v>
      </c>
      <c r="D12" s="16">
        <v>523214.31400000001</v>
      </c>
      <c r="E12" s="20">
        <v>499079.95</v>
      </c>
      <c r="F12" s="16">
        <v>510041.185</v>
      </c>
      <c r="G12" s="16">
        <v>476528.63199999998</v>
      </c>
      <c r="H12" s="16">
        <v>511776.44799999997</v>
      </c>
      <c r="I12" s="16">
        <v>474833.78200000001</v>
      </c>
      <c r="J12" s="16">
        <v>483181.29700000002</v>
      </c>
      <c r="K12" s="16">
        <v>486768.038</v>
      </c>
      <c r="L12" s="16">
        <v>447256.641</v>
      </c>
      <c r="M12" s="16">
        <v>458597.326</v>
      </c>
      <c r="N12" s="16">
        <v>468302.23100000003</v>
      </c>
      <c r="O12" s="20">
        <v>470438.11</v>
      </c>
      <c r="P12" s="16">
        <v>470797.88500000001</v>
      </c>
      <c r="Q12" s="16">
        <v>464251.39899999998</v>
      </c>
      <c r="R12" s="16">
        <v>454536.27299999999</v>
      </c>
      <c r="S12" s="20">
        <v>485074.1</v>
      </c>
      <c r="T12" s="20">
        <v>445574</v>
      </c>
    </row>
    <row r="13" spans="1:20" x14ac:dyDescent="0.25">
      <c r="A13" s="6" t="s">
        <v>29</v>
      </c>
      <c r="B13" s="19">
        <v>415480.34</v>
      </c>
      <c r="C13" s="15">
        <v>417609.04200000002</v>
      </c>
      <c r="D13" s="15">
        <v>410822.66200000001</v>
      </c>
      <c r="E13" s="15">
        <v>391077.74800000002</v>
      </c>
      <c r="F13" s="19">
        <v>404034.92</v>
      </c>
      <c r="G13" s="15">
        <v>376022.16700000002</v>
      </c>
      <c r="H13" s="15">
        <v>403232.50300000003</v>
      </c>
      <c r="I13" s="15">
        <v>370429.81599999999</v>
      </c>
      <c r="J13" s="15">
        <v>379238.837</v>
      </c>
      <c r="K13" s="19">
        <v>384342.28</v>
      </c>
      <c r="L13" s="15">
        <v>349995.80300000001</v>
      </c>
      <c r="M13" s="15">
        <v>359719.57199999999</v>
      </c>
      <c r="N13" s="15">
        <v>366437.36200000002</v>
      </c>
      <c r="O13" s="15">
        <v>366608.60700000002</v>
      </c>
      <c r="P13" s="15">
        <v>365083.96799999999</v>
      </c>
      <c r="Q13" s="15">
        <v>361034.815</v>
      </c>
      <c r="R13" s="15">
        <v>351262.14299999998</v>
      </c>
      <c r="S13" s="19">
        <v>375684.8</v>
      </c>
      <c r="T13" s="19">
        <v>345005.3</v>
      </c>
    </row>
    <row r="14" spans="1:20" x14ac:dyDescent="0.25">
      <c r="A14" s="6" t="s">
        <v>30</v>
      </c>
      <c r="B14" s="16">
        <v>20345.855</v>
      </c>
      <c r="C14" s="16">
        <v>20031.219000000001</v>
      </c>
      <c r="D14" s="20">
        <v>19284.48</v>
      </c>
      <c r="E14" s="16">
        <v>17656.562999999998</v>
      </c>
      <c r="F14" s="16">
        <v>19217.359</v>
      </c>
      <c r="G14" s="16">
        <v>17741.608</v>
      </c>
      <c r="H14" s="16">
        <v>20395.017</v>
      </c>
      <c r="I14" s="20">
        <v>17848.13</v>
      </c>
      <c r="J14" s="16">
        <v>18428.324000000001</v>
      </c>
      <c r="K14" s="16">
        <v>19850.455999999998</v>
      </c>
      <c r="L14" s="16">
        <v>17529.592000000001</v>
      </c>
      <c r="M14" s="16">
        <v>18583.156999999999</v>
      </c>
      <c r="N14" s="16">
        <v>18922.267</v>
      </c>
      <c r="O14" s="16">
        <v>18625.034</v>
      </c>
      <c r="P14" s="16">
        <v>18728.353999999999</v>
      </c>
      <c r="Q14" s="16">
        <v>18272.527999999998</v>
      </c>
      <c r="R14" s="16">
        <v>17647.300999999999</v>
      </c>
      <c r="S14" s="20">
        <v>19019</v>
      </c>
      <c r="T14" s="20">
        <v>16684.900000000001</v>
      </c>
    </row>
    <row r="15" spans="1:20" x14ac:dyDescent="0.25">
      <c r="A15" s="6" t="s">
        <v>31</v>
      </c>
      <c r="B15" s="15">
        <v>5134.6009999999997</v>
      </c>
      <c r="C15" s="15">
        <v>5195.7460000000001</v>
      </c>
      <c r="D15" s="15">
        <v>5349.4859999999999</v>
      </c>
      <c r="E15" s="15">
        <v>5286.4650000000001</v>
      </c>
      <c r="F15" s="15">
        <v>4724.0659999999998</v>
      </c>
      <c r="G15" s="15">
        <v>3738.3710000000001</v>
      </c>
      <c r="H15" s="15">
        <v>3980.4009999999998</v>
      </c>
      <c r="I15" s="15">
        <v>4188.3829999999998</v>
      </c>
      <c r="J15" s="15">
        <v>4060.6959999999999</v>
      </c>
      <c r="K15" s="15">
        <v>3921.9470000000001</v>
      </c>
      <c r="L15" s="15">
        <v>3836.864</v>
      </c>
      <c r="M15" s="15">
        <v>4003.4690000000001</v>
      </c>
      <c r="N15" s="15">
        <v>4009.2280000000001</v>
      </c>
      <c r="O15" s="15">
        <v>4118.8159999999998</v>
      </c>
      <c r="P15" s="15">
        <v>4057.7510000000002</v>
      </c>
      <c r="Q15" s="15">
        <v>3964.5880000000002</v>
      </c>
      <c r="R15" s="15">
        <v>4098.1930000000002</v>
      </c>
      <c r="S15" s="19">
        <v>4330.6000000000004</v>
      </c>
      <c r="T15" s="19">
        <v>3988.9</v>
      </c>
    </row>
    <row r="16" spans="1:20" x14ac:dyDescent="0.25">
      <c r="A16" s="6" t="s">
        <v>32</v>
      </c>
      <c r="B16" s="16">
        <v>16872.275000000001</v>
      </c>
      <c r="C16" s="16">
        <v>16062.145</v>
      </c>
      <c r="D16" s="16">
        <v>16033.328</v>
      </c>
      <c r="E16" s="16">
        <v>15168.456</v>
      </c>
      <c r="F16" s="16">
        <v>14992.769</v>
      </c>
      <c r="G16" s="16">
        <v>14359.432000000001</v>
      </c>
      <c r="H16" s="16">
        <v>15286.075999999999</v>
      </c>
      <c r="I16" s="20">
        <v>14499.98</v>
      </c>
      <c r="J16" s="16">
        <v>14577.486999999999</v>
      </c>
      <c r="K16" s="16">
        <v>14517.924999999999</v>
      </c>
      <c r="L16" s="16">
        <v>13591.761</v>
      </c>
      <c r="M16" s="16">
        <v>13866.147999999999</v>
      </c>
      <c r="N16" s="16">
        <v>14171.521000000001</v>
      </c>
      <c r="O16" s="16">
        <v>14438.825999999999</v>
      </c>
      <c r="P16" s="16">
        <v>14094.832</v>
      </c>
      <c r="Q16" s="16">
        <v>13894.013999999999</v>
      </c>
      <c r="R16" s="16">
        <v>13943.727999999999</v>
      </c>
      <c r="S16" s="20">
        <v>15006.9</v>
      </c>
      <c r="T16" s="20">
        <v>13719.2</v>
      </c>
    </row>
    <row r="17" spans="1:20" x14ac:dyDescent="0.25">
      <c r="A17" s="6" t="s">
        <v>33</v>
      </c>
      <c r="B17" s="19">
        <v>8124.44</v>
      </c>
      <c r="C17" s="15">
        <v>8111.9629999999997</v>
      </c>
      <c r="D17" s="15">
        <v>8159.5749999999998</v>
      </c>
      <c r="E17" s="15">
        <v>8031.3190000000004</v>
      </c>
      <c r="F17" s="15">
        <v>7964.9449999999997</v>
      </c>
      <c r="G17" s="15">
        <v>7748.2139999999999</v>
      </c>
      <c r="H17" s="15">
        <v>8499.2669999999998</v>
      </c>
      <c r="I17" s="15">
        <v>7713.674</v>
      </c>
      <c r="J17" s="19">
        <v>7541.97</v>
      </c>
      <c r="K17" s="15">
        <v>7469.7629999999999</v>
      </c>
      <c r="L17" s="15">
        <v>6878.1719999999996</v>
      </c>
      <c r="M17" s="15">
        <v>7241.402</v>
      </c>
      <c r="N17" s="15">
        <v>7489.5370000000003</v>
      </c>
      <c r="O17" s="15">
        <v>7554.5529999999999</v>
      </c>
      <c r="P17" s="15">
        <v>7511.4070000000002</v>
      </c>
      <c r="Q17" s="15">
        <v>7318.2420000000002</v>
      </c>
      <c r="R17" s="15">
        <v>7218.8990000000003</v>
      </c>
      <c r="S17" s="19">
        <v>8073.6</v>
      </c>
      <c r="T17" s="19">
        <v>7406.5</v>
      </c>
    </row>
    <row r="18" spans="1:20" x14ac:dyDescent="0.25">
      <c r="A18" s="6" t="s">
        <v>34</v>
      </c>
      <c r="B18" s="16">
        <v>116544.204</v>
      </c>
      <c r="C18" s="16">
        <v>114719.90300000001</v>
      </c>
      <c r="D18" s="16">
        <v>118778.122</v>
      </c>
      <c r="E18" s="16">
        <v>107193.027</v>
      </c>
      <c r="F18" s="16">
        <v>116832.40700000001</v>
      </c>
      <c r="G18" s="16">
        <v>107175.46799999999</v>
      </c>
      <c r="H18" s="16">
        <v>118660.389</v>
      </c>
      <c r="I18" s="16">
        <v>107741.231</v>
      </c>
      <c r="J18" s="16">
        <v>111912.526</v>
      </c>
      <c r="K18" s="16">
        <v>116291.151</v>
      </c>
      <c r="L18" s="16">
        <v>105375.989</v>
      </c>
      <c r="M18" s="16">
        <v>108223.147</v>
      </c>
      <c r="N18" s="16">
        <v>110296.246</v>
      </c>
      <c r="O18" s="16">
        <v>110386.406</v>
      </c>
      <c r="P18" s="16">
        <v>109517.90399999999</v>
      </c>
      <c r="Q18" s="16">
        <v>109270.035</v>
      </c>
      <c r="R18" s="16">
        <v>108534.36599999999</v>
      </c>
      <c r="S18" s="20">
        <v>112983.6</v>
      </c>
      <c r="T18" s="20">
        <v>106538.8</v>
      </c>
    </row>
    <row r="19" spans="1:20" x14ac:dyDescent="0.25">
      <c r="A19" s="6" t="s">
        <v>35</v>
      </c>
      <c r="B19" s="15">
        <v>1703.4690000000001</v>
      </c>
      <c r="C19" s="19">
        <v>1666.3</v>
      </c>
      <c r="D19" s="15">
        <v>1601.9369999999999</v>
      </c>
      <c r="E19" s="15">
        <v>1726.3430000000001</v>
      </c>
      <c r="F19" s="15">
        <v>1699.377</v>
      </c>
      <c r="G19" s="15">
        <v>1533.2840000000001</v>
      </c>
      <c r="H19" s="15">
        <v>1604.9380000000001</v>
      </c>
      <c r="I19" s="15">
        <v>1552.4739999999999</v>
      </c>
      <c r="J19" s="19">
        <v>1590.87</v>
      </c>
      <c r="K19" s="15">
        <v>1634.175</v>
      </c>
      <c r="L19" s="15">
        <v>1562.788</v>
      </c>
      <c r="M19" s="15">
        <v>1524.6089999999999</v>
      </c>
      <c r="N19" s="15">
        <v>1525.1890000000001</v>
      </c>
      <c r="O19" s="15">
        <v>1536.0050000000001</v>
      </c>
      <c r="P19" s="15">
        <v>1558.4549999999999</v>
      </c>
      <c r="Q19" s="15">
        <v>1512.692</v>
      </c>
      <c r="R19" s="15">
        <v>1480.3389999999999</v>
      </c>
      <c r="S19" s="19">
        <v>1427.5</v>
      </c>
      <c r="T19" s="19">
        <v>1434.5</v>
      </c>
    </row>
    <row r="20" spans="1:20" x14ac:dyDescent="0.25">
      <c r="A20" s="6" t="s">
        <v>36</v>
      </c>
      <c r="B20" s="16">
        <v>5181.4669999999996</v>
      </c>
      <c r="C20" s="16">
        <v>5439.4030000000002</v>
      </c>
      <c r="D20" s="16">
        <v>5404.192</v>
      </c>
      <c r="E20" s="16">
        <v>5193.518</v>
      </c>
      <c r="F20" s="20">
        <v>5443.25</v>
      </c>
      <c r="G20" s="20">
        <v>4899.57</v>
      </c>
      <c r="H20" s="16">
        <v>5098.9939999999997</v>
      </c>
      <c r="I20" s="16">
        <v>4517.4679999999998</v>
      </c>
      <c r="J20" s="16">
        <v>4415.8779999999997</v>
      </c>
      <c r="K20" s="20">
        <v>4425.7299999999996</v>
      </c>
      <c r="L20" s="16">
        <v>4221.5919999999996</v>
      </c>
      <c r="M20" s="16">
        <v>4412.6490000000003</v>
      </c>
      <c r="N20" s="16">
        <v>4559.1509999999998</v>
      </c>
      <c r="O20" s="16">
        <v>4533.7510000000002</v>
      </c>
      <c r="P20" s="16">
        <v>4847.2340000000004</v>
      </c>
      <c r="Q20" s="16">
        <v>4755.9030000000002</v>
      </c>
      <c r="R20" s="16">
        <v>4905.973</v>
      </c>
      <c r="S20" s="20">
        <v>4745.1000000000004</v>
      </c>
      <c r="T20" s="20">
        <v>4412.2</v>
      </c>
    </row>
    <row r="21" spans="1:20" x14ac:dyDescent="0.25">
      <c r="A21" s="6" t="s">
        <v>37</v>
      </c>
      <c r="B21" s="15">
        <v>8213.5930000000008</v>
      </c>
      <c r="C21" s="15">
        <v>8491.1939999999995</v>
      </c>
      <c r="D21" s="15">
        <v>8590.3709999999992</v>
      </c>
      <c r="E21" s="15">
        <v>8567.7649999999994</v>
      </c>
      <c r="F21" s="15">
        <v>7980.5770000000002</v>
      </c>
      <c r="G21" s="15">
        <v>6752.8469999999998</v>
      </c>
      <c r="H21" s="15">
        <v>6417.9269999999997</v>
      </c>
      <c r="I21" s="15">
        <v>7124.9179999999997</v>
      </c>
      <c r="J21" s="15">
        <v>6432.902</v>
      </c>
      <c r="K21" s="15">
        <v>5018.8090000000002</v>
      </c>
      <c r="L21" s="15">
        <v>5119.5230000000001</v>
      </c>
      <c r="M21" s="15">
        <v>5872.4679999999998</v>
      </c>
      <c r="N21" s="15">
        <v>5665.2489999999998</v>
      </c>
      <c r="O21" s="15">
        <v>5281.5590000000002</v>
      </c>
      <c r="P21" s="15">
        <v>5028.8779999999997</v>
      </c>
      <c r="Q21" s="15">
        <v>5060.4309999999996</v>
      </c>
      <c r="R21" s="15">
        <v>5030.2950000000001</v>
      </c>
      <c r="S21" s="19">
        <v>5172.6000000000004</v>
      </c>
      <c r="T21" s="19">
        <v>5442.7</v>
      </c>
    </row>
    <row r="22" spans="1:20" x14ac:dyDescent="0.25">
      <c r="A22" s="6" t="s">
        <v>38</v>
      </c>
      <c r="B22" s="16">
        <v>36707.139000000003</v>
      </c>
      <c r="C22" s="16">
        <v>37449.347999999998</v>
      </c>
      <c r="D22" s="16">
        <v>33625.588000000003</v>
      </c>
      <c r="E22" s="16">
        <v>34530.292000000001</v>
      </c>
      <c r="F22" s="16">
        <v>32501.273000000001</v>
      </c>
      <c r="G22" s="16">
        <v>29613.866999999998</v>
      </c>
      <c r="H22" s="16">
        <v>31286.903999999999</v>
      </c>
      <c r="I22" s="16">
        <v>30108.792000000001</v>
      </c>
      <c r="J22" s="16">
        <v>29583.260999999999</v>
      </c>
      <c r="K22" s="20">
        <v>29458.720000000001</v>
      </c>
      <c r="L22" s="16">
        <v>28371.098000000002</v>
      </c>
      <c r="M22" s="16">
        <v>27747.328000000001</v>
      </c>
      <c r="N22" s="16">
        <v>28103.025000000001</v>
      </c>
      <c r="O22" s="16">
        <v>28689.095000000001</v>
      </c>
      <c r="P22" s="16">
        <v>29834.429</v>
      </c>
      <c r="Q22" s="16">
        <v>29522.212</v>
      </c>
      <c r="R22" s="16">
        <v>28255.026999999998</v>
      </c>
      <c r="S22" s="20">
        <v>29801.7</v>
      </c>
      <c r="T22" s="20">
        <v>27205.3</v>
      </c>
    </row>
    <row r="23" spans="1:20" x14ac:dyDescent="0.25">
      <c r="A23" s="6" t="s">
        <v>39</v>
      </c>
      <c r="B23" s="15">
        <v>74390.514999999999</v>
      </c>
      <c r="C23" s="15">
        <v>74047.319000000003</v>
      </c>
      <c r="D23" s="15">
        <v>71025.807000000001</v>
      </c>
      <c r="E23" s="15">
        <v>67452.444000000003</v>
      </c>
      <c r="F23" s="19">
        <v>69963.13</v>
      </c>
      <c r="G23" s="15">
        <v>66283.269</v>
      </c>
      <c r="H23" s="15">
        <v>68794.688999999998</v>
      </c>
      <c r="I23" s="15">
        <v>63402.186000000002</v>
      </c>
      <c r="J23" s="15">
        <v>66579.717000000004</v>
      </c>
      <c r="K23" s="15">
        <v>69273.501000000004</v>
      </c>
      <c r="L23" s="15">
        <v>60464.775000000001</v>
      </c>
      <c r="M23" s="15">
        <v>61912.548000000003</v>
      </c>
      <c r="N23" s="15">
        <v>63525.097000000002</v>
      </c>
      <c r="O23" s="15">
        <v>62555.968999999997</v>
      </c>
      <c r="P23" s="19">
        <v>61790.17</v>
      </c>
      <c r="Q23" s="15">
        <v>60923.245999999999</v>
      </c>
      <c r="R23" s="15">
        <v>58076.495999999999</v>
      </c>
      <c r="S23" s="19">
        <v>64370.7</v>
      </c>
      <c r="T23" s="19">
        <v>58111.5</v>
      </c>
    </row>
    <row r="24" spans="1:20" x14ac:dyDescent="0.25">
      <c r="A24" s="6" t="s">
        <v>40</v>
      </c>
      <c r="B24" s="16">
        <v>4059.326</v>
      </c>
      <c r="C24" s="16">
        <v>4168.4979999999996</v>
      </c>
      <c r="D24" s="16">
        <v>4005.9830000000002</v>
      </c>
      <c r="E24" s="16">
        <v>3868.1289999999999</v>
      </c>
      <c r="F24" s="20">
        <v>3928.36</v>
      </c>
      <c r="G24" s="16">
        <v>3767.971</v>
      </c>
      <c r="H24" s="16">
        <v>3860.694</v>
      </c>
      <c r="I24" s="16">
        <v>3651.6010000000001</v>
      </c>
      <c r="J24" s="16">
        <v>3405.0070000000001</v>
      </c>
      <c r="K24" s="16">
        <v>3315.8359999999998</v>
      </c>
      <c r="L24" s="16">
        <v>3021.277</v>
      </c>
      <c r="M24" s="16">
        <v>3239.6320000000001</v>
      </c>
      <c r="N24" s="16">
        <v>3239.8710000000001</v>
      </c>
      <c r="O24" s="16">
        <v>3308.3760000000002</v>
      </c>
      <c r="P24" s="16">
        <v>3240.335</v>
      </c>
      <c r="Q24" s="16">
        <v>3194.4749999999999</v>
      </c>
      <c r="R24" s="16">
        <v>3244.348</v>
      </c>
      <c r="S24" s="20">
        <v>3433</v>
      </c>
      <c r="T24" s="20">
        <v>3191.1</v>
      </c>
    </row>
    <row r="25" spans="1:20" x14ac:dyDescent="0.25">
      <c r="A25" s="6" t="s">
        <v>41</v>
      </c>
      <c r="B25" s="15">
        <v>64863.875999999997</v>
      </c>
      <c r="C25" s="15">
        <v>68431.725999999995</v>
      </c>
      <c r="D25" s="15">
        <v>65824.092999999993</v>
      </c>
      <c r="E25" s="15">
        <v>64688.606</v>
      </c>
      <c r="F25" s="15">
        <v>66348.607000000004</v>
      </c>
      <c r="G25" s="15">
        <v>61942.103000000003</v>
      </c>
      <c r="H25" s="15">
        <v>64045.411</v>
      </c>
      <c r="I25" s="19">
        <v>58625.74</v>
      </c>
      <c r="J25" s="15">
        <v>60213.642</v>
      </c>
      <c r="K25" s="15">
        <v>58606.148999999998</v>
      </c>
      <c r="L25" s="19">
        <v>52519.199999999997</v>
      </c>
      <c r="M25" s="15">
        <v>55504.231</v>
      </c>
      <c r="N25" s="15">
        <v>55796.148999999998</v>
      </c>
      <c r="O25" s="15">
        <v>55823.178999999996</v>
      </c>
      <c r="P25" s="15">
        <v>55359.190999999999</v>
      </c>
      <c r="Q25" s="15">
        <v>53979.133999999998</v>
      </c>
      <c r="R25" s="15">
        <v>52023.192000000003</v>
      </c>
      <c r="S25" s="19">
        <v>57203.6</v>
      </c>
      <c r="T25" s="19">
        <v>51665.3</v>
      </c>
    </row>
    <row r="26" spans="1:20" x14ac:dyDescent="0.25">
      <c r="A26" s="6" t="s">
        <v>42</v>
      </c>
      <c r="B26" s="16">
        <v>539.46600000000001</v>
      </c>
      <c r="C26" s="16">
        <v>511.00099999999998</v>
      </c>
      <c r="D26" s="16">
        <v>517.32399999999996</v>
      </c>
      <c r="E26" s="16">
        <v>529.21100000000001</v>
      </c>
      <c r="F26" s="16">
        <v>523.94299999999998</v>
      </c>
      <c r="G26" s="16">
        <v>503.23500000000001</v>
      </c>
      <c r="H26" s="16">
        <v>460.03699999999998</v>
      </c>
      <c r="I26" s="16">
        <v>463.20499999999998</v>
      </c>
      <c r="J26" s="20">
        <v>424.99</v>
      </c>
      <c r="K26" s="16">
        <v>414.76100000000002</v>
      </c>
      <c r="L26" s="16">
        <v>436.18599999999998</v>
      </c>
      <c r="M26" s="16">
        <v>449.40899999999999</v>
      </c>
      <c r="N26" s="20">
        <v>453.52</v>
      </c>
      <c r="O26" s="16">
        <v>479.20100000000002</v>
      </c>
      <c r="P26" s="16">
        <v>494.041</v>
      </c>
      <c r="Q26" s="16">
        <v>524.18799999999999</v>
      </c>
      <c r="R26" s="16">
        <v>530.90300000000002</v>
      </c>
      <c r="S26" s="20">
        <v>557.1</v>
      </c>
      <c r="T26" s="20">
        <v>571.70000000000005</v>
      </c>
    </row>
    <row r="27" spans="1:20" x14ac:dyDescent="0.25">
      <c r="A27" s="6" t="s">
        <v>43</v>
      </c>
      <c r="B27" s="15">
        <v>2588.933</v>
      </c>
      <c r="C27" s="15">
        <v>2612.248</v>
      </c>
      <c r="D27" s="15">
        <v>2630.0659999999998</v>
      </c>
      <c r="E27" s="15">
        <v>2582.8890000000001</v>
      </c>
      <c r="F27" s="19">
        <v>2411.0700000000002</v>
      </c>
      <c r="G27" s="15">
        <v>2482.0720000000001</v>
      </c>
      <c r="H27" s="15">
        <v>2504.8539999999998</v>
      </c>
      <c r="I27" s="15">
        <v>2362.761</v>
      </c>
      <c r="J27" s="15">
        <v>2507.5360000000001</v>
      </c>
      <c r="K27" s="15">
        <v>2346.6320000000001</v>
      </c>
      <c r="L27" s="15">
        <v>2347.8690000000001</v>
      </c>
      <c r="M27" s="15">
        <v>2200.174</v>
      </c>
      <c r="N27" s="15">
        <v>2226.2660000000001</v>
      </c>
      <c r="O27" s="15">
        <v>2356.277</v>
      </c>
      <c r="P27" s="15">
        <v>2458.4290000000001</v>
      </c>
      <c r="Q27" s="15">
        <v>2362.6880000000001</v>
      </c>
      <c r="R27" s="15">
        <v>2288.2959999999998</v>
      </c>
      <c r="S27" s="19">
        <v>2432.1</v>
      </c>
      <c r="T27" s="19">
        <v>2350.1999999999998</v>
      </c>
    </row>
    <row r="28" spans="1:20" x14ac:dyDescent="0.25">
      <c r="A28" s="6" t="s">
        <v>44</v>
      </c>
      <c r="B28" s="16">
        <v>2627.6689999999999</v>
      </c>
      <c r="C28" s="16">
        <v>2766.5819999999999</v>
      </c>
      <c r="D28" s="16">
        <v>2866.6390000000001</v>
      </c>
      <c r="E28" s="16">
        <v>2810.319</v>
      </c>
      <c r="F28" s="16">
        <v>2695.4879999999998</v>
      </c>
      <c r="G28" s="16">
        <v>2598.6480000000001</v>
      </c>
      <c r="H28" s="16">
        <v>2707.491</v>
      </c>
      <c r="I28" s="16">
        <v>2660.0010000000002</v>
      </c>
      <c r="J28" s="16">
        <v>2714.1170000000002</v>
      </c>
      <c r="K28" s="16">
        <v>2581.277</v>
      </c>
      <c r="L28" s="20">
        <v>2480.6999999999998</v>
      </c>
      <c r="M28" s="16">
        <v>2357.0479999999998</v>
      </c>
      <c r="N28" s="16">
        <v>2433.7139999999999</v>
      </c>
      <c r="O28" s="16">
        <v>2549.8960000000002</v>
      </c>
      <c r="P28" s="16">
        <v>2617.5329999999999</v>
      </c>
      <c r="Q28" s="16">
        <v>2520.857</v>
      </c>
      <c r="R28" s="16">
        <v>2376.3989999999999</v>
      </c>
      <c r="S28" s="20">
        <v>2669.2</v>
      </c>
      <c r="T28" s="20">
        <v>2457.1</v>
      </c>
    </row>
    <row r="29" spans="1:20" x14ac:dyDescent="0.25">
      <c r="A29" s="6" t="s">
        <v>45</v>
      </c>
      <c r="B29" s="15">
        <v>1190.807</v>
      </c>
      <c r="C29" s="19">
        <v>1177.6500000000001</v>
      </c>
      <c r="D29" s="15">
        <v>1200.5029999999999</v>
      </c>
      <c r="E29" s="15">
        <v>1139.742</v>
      </c>
      <c r="F29" s="15">
        <v>1156.3820000000001</v>
      </c>
      <c r="G29" s="15">
        <v>1086.0260000000001</v>
      </c>
      <c r="H29" s="15">
        <v>1166.1880000000001</v>
      </c>
      <c r="I29" s="15">
        <v>1038.8109999999999</v>
      </c>
      <c r="J29" s="15">
        <v>1071.095</v>
      </c>
      <c r="K29" s="15">
        <v>1069.548</v>
      </c>
      <c r="L29" s="15">
        <v>993.89400000000001</v>
      </c>
      <c r="M29" s="15">
        <v>1058.2090000000001</v>
      </c>
      <c r="N29" s="15">
        <v>1096.066</v>
      </c>
      <c r="O29" s="15">
        <v>1110.588</v>
      </c>
      <c r="P29" s="19">
        <v>1100.5999999999999</v>
      </c>
      <c r="Q29" s="15">
        <v>1111.163</v>
      </c>
      <c r="R29" s="15">
        <v>1097.7819999999999</v>
      </c>
      <c r="S29" s="19">
        <v>1149.7</v>
      </c>
      <c r="T29" s="19">
        <v>982.3</v>
      </c>
    </row>
    <row r="30" spans="1:20" x14ac:dyDescent="0.25">
      <c r="A30" s="6" t="s">
        <v>46</v>
      </c>
      <c r="B30" s="16">
        <v>11099.673000000001</v>
      </c>
      <c r="C30" s="16">
        <v>11883.931</v>
      </c>
      <c r="D30" s="16">
        <v>11261.108</v>
      </c>
      <c r="E30" s="16">
        <v>10085.929</v>
      </c>
      <c r="F30" s="16">
        <v>9903.3420000000006</v>
      </c>
      <c r="G30" s="20">
        <v>9697.2199999999993</v>
      </c>
      <c r="H30" s="16">
        <v>10386.456</v>
      </c>
      <c r="I30" s="16">
        <v>10666.471</v>
      </c>
      <c r="J30" s="16">
        <v>9770.9110000000001</v>
      </c>
      <c r="K30" s="16">
        <v>10155.405000000001</v>
      </c>
      <c r="L30" s="16">
        <v>9447.1939999999995</v>
      </c>
      <c r="M30" s="16">
        <v>10163.199000000001</v>
      </c>
      <c r="N30" s="16">
        <v>10361.527</v>
      </c>
      <c r="O30" s="16">
        <v>10669.745999999999</v>
      </c>
      <c r="P30" s="16">
        <v>10273.173000000001</v>
      </c>
      <c r="Q30" s="16">
        <v>9999.4089999999997</v>
      </c>
      <c r="R30" s="16">
        <v>10226.746999999999</v>
      </c>
      <c r="S30" s="20">
        <v>10751.7</v>
      </c>
      <c r="T30" s="20">
        <v>9530.7999999999993</v>
      </c>
    </row>
    <row r="31" spans="1:20" x14ac:dyDescent="0.25">
      <c r="A31" s="6" t="s">
        <v>47</v>
      </c>
      <c r="B31" s="19">
        <v>39.229999999999997</v>
      </c>
      <c r="C31" s="15">
        <v>51.122999999999998</v>
      </c>
      <c r="D31" s="19">
        <v>47.33</v>
      </c>
      <c r="E31" s="15">
        <v>52.302</v>
      </c>
      <c r="F31" s="15">
        <v>53.521000000000001</v>
      </c>
      <c r="G31" s="15">
        <v>46.331000000000003</v>
      </c>
      <c r="H31" s="15">
        <v>59.326000000000001</v>
      </c>
      <c r="I31" s="15">
        <v>44.774999999999999</v>
      </c>
      <c r="J31" s="19">
        <v>60.5</v>
      </c>
      <c r="K31" s="15">
        <v>75.153000000000006</v>
      </c>
      <c r="L31" s="15">
        <v>80.784000000000006</v>
      </c>
      <c r="M31" s="15">
        <v>86.658000000000001</v>
      </c>
      <c r="N31" s="15">
        <v>84.138999999999996</v>
      </c>
      <c r="O31" s="15">
        <v>85.852999999999994</v>
      </c>
      <c r="P31" s="15">
        <v>77.697999999999993</v>
      </c>
      <c r="Q31" s="15">
        <v>86.480999999999995</v>
      </c>
      <c r="R31" s="15">
        <v>95.003</v>
      </c>
      <c r="S31" s="19">
        <v>108.1</v>
      </c>
      <c r="T31" s="19">
        <v>135.9</v>
      </c>
    </row>
    <row r="32" spans="1:20" x14ac:dyDescent="0.25">
      <c r="A32" s="6" t="s">
        <v>48</v>
      </c>
      <c r="B32" s="16">
        <v>31218.920999999998</v>
      </c>
      <c r="C32" s="16">
        <v>30341.760999999999</v>
      </c>
      <c r="D32" s="16">
        <v>29534.201000000001</v>
      </c>
      <c r="E32" s="16">
        <v>28478.923999999999</v>
      </c>
      <c r="F32" s="16">
        <v>29116.287</v>
      </c>
      <c r="G32" s="16">
        <v>27876.181</v>
      </c>
      <c r="H32" s="16">
        <v>31320.656999999999</v>
      </c>
      <c r="I32" s="16">
        <v>27385.172999999999</v>
      </c>
      <c r="J32" s="16">
        <v>28486.007000000001</v>
      </c>
      <c r="K32" s="16">
        <v>28790.896000000001</v>
      </c>
      <c r="L32" s="16">
        <v>25329.883999999998</v>
      </c>
      <c r="M32" s="16">
        <v>25833.949000000001</v>
      </c>
      <c r="N32" s="16">
        <v>26733.914000000001</v>
      </c>
      <c r="O32" s="16">
        <v>26686.948</v>
      </c>
      <c r="P32" s="16">
        <v>26546.401999999998</v>
      </c>
      <c r="Q32" s="16">
        <v>25750.345000000001</v>
      </c>
      <c r="R32" s="16">
        <v>25069.421999999999</v>
      </c>
      <c r="S32" s="20">
        <v>26487.9</v>
      </c>
      <c r="T32" s="20">
        <v>22917.3</v>
      </c>
    </row>
    <row r="33" spans="1:20" x14ac:dyDescent="0.25">
      <c r="A33" s="6" t="s">
        <v>49</v>
      </c>
      <c r="B33" s="15">
        <v>13415.771000000001</v>
      </c>
      <c r="C33" s="15">
        <v>13932.243</v>
      </c>
      <c r="D33" s="15">
        <v>14046.725</v>
      </c>
      <c r="E33" s="15">
        <v>13540.325999999999</v>
      </c>
      <c r="F33" s="15">
        <v>13957.084999999999</v>
      </c>
      <c r="G33" s="15">
        <v>13230.529</v>
      </c>
      <c r="H33" s="19">
        <v>14274.64</v>
      </c>
      <c r="I33" s="15">
        <v>13621.727999999999</v>
      </c>
      <c r="J33" s="19">
        <v>13698.97</v>
      </c>
      <c r="K33" s="15">
        <v>13826.744000000001</v>
      </c>
      <c r="L33" s="15">
        <v>12911.778</v>
      </c>
      <c r="M33" s="15">
        <v>13517.196</v>
      </c>
      <c r="N33" s="15">
        <v>13891.637000000001</v>
      </c>
      <c r="O33" s="15">
        <v>14207.805</v>
      </c>
      <c r="P33" s="15">
        <v>13344.251</v>
      </c>
      <c r="Q33" s="15">
        <v>13667.528</v>
      </c>
      <c r="R33" s="15">
        <v>13388.937</v>
      </c>
      <c r="S33" s="19">
        <v>14656.6</v>
      </c>
      <c r="T33" s="19">
        <v>13422.4</v>
      </c>
    </row>
    <row r="34" spans="1:20" x14ac:dyDescent="0.25">
      <c r="A34" s="6" t="s">
        <v>50</v>
      </c>
      <c r="B34" s="16">
        <v>38635.125999999997</v>
      </c>
      <c r="C34" s="16">
        <v>38064.046999999999</v>
      </c>
      <c r="D34" s="16">
        <v>38835.663999999997</v>
      </c>
      <c r="E34" s="16">
        <v>37582.417000000001</v>
      </c>
      <c r="F34" s="16">
        <v>37119.462</v>
      </c>
      <c r="G34" s="16">
        <v>36324.362999999998</v>
      </c>
      <c r="H34" s="16">
        <v>39593.582999999999</v>
      </c>
      <c r="I34" s="16">
        <v>37470.756000000001</v>
      </c>
      <c r="J34" s="16">
        <v>37900.976000000002</v>
      </c>
      <c r="K34" s="16">
        <v>37496.703000000001</v>
      </c>
      <c r="L34" s="16">
        <v>35472.595999999998</v>
      </c>
      <c r="M34" s="16">
        <v>35309.673000000003</v>
      </c>
      <c r="N34" s="16">
        <v>37247.771000000001</v>
      </c>
      <c r="O34" s="16">
        <v>38278.612999999998</v>
      </c>
      <c r="P34" s="16">
        <v>40928.536</v>
      </c>
      <c r="Q34" s="16">
        <v>39132.440999999999</v>
      </c>
      <c r="R34" s="16">
        <v>38416.502999999997</v>
      </c>
      <c r="S34" s="20">
        <v>40250</v>
      </c>
      <c r="T34" s="20">
        <v>36972.300000000003</v>
      </c>
    </row>
    <row r="35" spans="1:20" x14ac:dyDescent="0.25">
      <c r="A35" s="6" t="s">
        <v>51</v>
      </c>
      <c r="B35" s="15">
        <v>7699.4979999999996</v>
      </c>
      <c r="C35" s="15">
        <v>7883.5649999999996</v>
      </c>
      <c r="D35" s="15">
        <v>7437.5609999999997</v>
      </c>
      <c r="E35" s="15">
        <v>7445.1580000000004</v>
      </c>
      <c r="F35" s="15">
        <v>6940.4759999999997</v>
      </c>
      <c r="G35" s="15">
        <v>6842.0330000000004</v>
      </c>
      <c r="H35" s="15">
        <v>6558.3130000000001</v>
      </c>
      <c r="I35" s="15">
        <v>6317.3959999999997</v>
      </c>
      <c r="J35" s="15">
        <v>5640.4880000000003</v>
      </c>
      <c r="K35" s="19">
        <v>5608.59</v>
      </c>
      <c r="L35" s="15">
        <v>6062.8959999999997</v>
      </c>
      <c r="M35" s="19">
        <v>6084.35</v>
      </c>
      <c r="N35" s="15">
        <v>5999.0249999999996</v>
      </c>
      <c r="O35" s="15">
        <v>6144.2209999999995</v>
      </c>
      <c r="P35" s="15">
        <v>6217.0969999999998</v>
      </c>
      <c r="Q35" s="15">
        <v>6292.2240000000002</v>
      </c>
      <c r="R35" s="15">
        <v>6174.0450000000001</v>
      </c>
      <c r="S35" s="19">
        <v>6269</v>
      </c>
      <c r="T35" s="19">
        <v>6229.5</v>
      </c>
    </row>
    <row r="36" spans="1:20" x14ac:dyDescent="0.25">
      <c r="A36" s="6" t="s">
        <v>52</v>
      </c>
      <c r="B36" s="16">
        <v>17833.377</v>
      </c>
      <c r="C36" s="16">
        <v>17857.929</v>
      </c>
      <c r="D36" s="20">
        <v>17740.05</v>
      </c>
      <c r="E36" s="16">
        <v>16713.562000000002</v>
      </c>
      <c r="F36" s="16">
        <v>16493.026000000002</v>
      </c>
      <c r="G36" s="16">
        <v>14299.073</v>
      </c>
      <c r="H36" s="16">
        <v>14568.956</v>
      </c>
      <c r="I36" s="16">
        <v>14416.931</v>
      </c>
      <c r="J36" s="16">
        <v>14324.351000000001</v>
      </c>
      <c r="K36" s="16">
        <v>13556.764999999999</v>
      </c>
      <c r="L36" s="20">
        <v>13206.41</v>
      </c>
      <c r="M36" s="16">
        <v>13171.531000000001</v>
      </c>
      <c r="N36" s="16">
        <v>13060.519</v>
      </c>
      <c r="O36" s="16">
        <v>13383.352000000001</v>
      </c>
      <c r="P36" s="16">
        <v>13641.548000000001</v>
      </c>
      <c r="Q36" s="16">
        <v>13581.927</v>
      </c>
      <c r="R36" s="16">
        <v>13640.421</v>
      </c>
      <c r="S36" s="20">
        <v>14900.3</v>
      </c>
      <c r="T36" s="20">
        <v>13201.8</v>
      </c>
    </row>
    <row r="37" spans="1:20" x14ac:dyDescent="0.25">
      <c r="A37" s="6" t="s">
        <v>53</v>
      </c>
      <c r="B37" s="15">
        <v>2531.422</v>
      </c>
      <c r="C37" s="15">
        <v>2612.3359999999998</v>
      </c>
      <c r="D37" s="15">
        <v>2493.0320000000002</v>
      </c>
      <c r="E37" s="19">
        <v>2299.8000000000002</v>
      </c>
      <c r="F37" s="19">
        <v>2388.12</v>
      </c>
      <c r="G37" s="15">
        <v>2200.4459999999999</v>
      </c>
      <c r="H37" s="15">
        <v>2296.3890000000001</v>
      </c>
      <c r="I37" s="15">
        <v>2134.2860000000001</v>
      </c>
      <c r="J37" s="15">
        <v>1998.066</v>
      </c>
      <c r="K37" s="15">
        <v>1974.902</v>
      </c>
      <c r="L37" s="15">
        <v>1793.405</v>
      </c>
      <c r="M37" s="15">
        <v>1892.414</v>
      </c>
      <c r="N37" s="15">
        <v>1943.873</v>
      </c>
      <c r="O37" s="15">
        <v>1924.0530000000001</v>
      </c>
      <c r="P37" s="15">
        <v>1864.222</v>
      </c>
      <c r="Q37" s="15">
        <v>1825.0409999999999</v>
      </c>
      <c r="R37" s="15">
        <v>1797.145</v>
      </c>
      <c r="S37" s="19">
        <v>1884.2</v>
      </c>
      <c r="T37" s="19">
        <v>1736.4</v>
      </c>
    </row>
    <row r="38" spans="1:20" x14ac:dyDescent="0.25">
      <c r="A38" s="6" t="s">
        <v>54</v>
      </c>
      <c r="B38" s="16">
        <v>6906.7749999999996</v>
      </c>
      <c r="C38" s="20">
        <v>7283.34</v>
      </c>
      <c r="D38" s="16">
        <v>7127.1059999999998</v>
      </c>
      <c r="E38" s="16">
        <v>6662.8159999999998</v>
      </c>
      <c r="F38" s="16">
        <v>6632.1530000000002</v>
      </c>
      <c r="G38" s="16">
        <v>6343.5029999999997</v>
      </c>
      <c r="H38" s="16">
        <v>6914.3519999999999</v>
      </c>
      <c r="I38" s="16">
        <v>6063.1689999999999</v>
      </c>
      <c r="J38" s="16">
        <v>6001.2089999999998</v>
      </c>
      <c r="K38" s="16">
        <v>6139.0230000000001</v>
      </c>
      <c r="L38" s="16">
        <v>5666.3159999999998</v>
      </c>
      <c r="M38" s="16">
        <v>5786.1450000000004</v>
      </c>
      <c r="N38" s="16">
        <v>5777.2510000000002</v>
      </c>
      <c r="O38" s="16">
        <v>6094.0309999999999</v>
      </c>
      <c r="P38" s="16">
        <v>6062.3419999999996</v>
      </c>
      <c r="Q38" s="16">
        <v>6232.4409999999998</v>
      </c>
      <c r="R38" s="16">
        <v>5902.8760000000002</v>
      </c>
      <c r="S38" s="20">
        <v>6785.5</v>
      </c>
      <c r="T38" s="20">
        <v>6144.8</v>
      </c>
    </row>
    <row r="39" spans="1:20" x14ac:dyDescent="0.25">
      <c r="A39" s="6" t="s">
        <v>55</v>
      </c>
      <c r="B39" s="15">
        <v>14712.406000000001</v>
      </c>
      <c r="C39" s="15">
        <v>13992.284</v>
      </c>
      <c r="D39" s="15">
        <v>14781.602999999999</v>
      </c>
      <c r="E39" s="15">
        <v>14659.573</v>
      </c>
      <c r="F39" s="15">
        <v>14246.055</v>
      </c>
      <c r="G39" s="15">
        <v>13103.174999999999</v>
      </c>
      <c r="H39" s="15">
        <v>14805.291999999999</v>
      </c>
      <c r="I39" s="15">
        <v>13765.973</v>
      </c>
      <c r="J39" s="15">
        <v>14073.732</v>
      </c>
      <c r="K39" s="15">
        <v>13640.228999999999</v>
      </c>
      <c r="L39" s="15">
        <v>13706.257</v>
      </c>
      <c r="M39" s="15">
        <v>13434.252</v>
      </c>
      <c r="N39" s="15">
        <v>14165.714</v>
      </c>
      <c r="O39" s="19">
        <v>14230.36</v>
      </c>
      <c r="P39" s="15">
        <v>14396.403</v>
      </c>
      <c r="Q39" s="15">
        <v>14171.203</v>
      </c>
      <c r="R39" s="15">
        <v>13344.001</v>
      </c>
      <c r="S39" s="19">
        <v>14528.6</v>
      </c>
      <c r="T39" s="19">
        <v>13371.4</v>
      </c>
    </row>
    <row r="40" spans="1:20" x14ac:dyDescent="0.25">
      <c r="A40" s="6" t="s">
        <v>56</v>
      </c>
      <c r="B40" s="16">
        <v>15428.019</v>
      </c>
      <c r="C40" s="16">
        <v>15112.572</v>
      </c>
      <c r="D40" s="16">
        <v>15012.441000000001</v>
      </c>
      <c r="E40" s="16">
        <v>15134.054</v>
      </c>
      <c r="F40" s="16">
        <v>14808.655000000001</v>
      </c>
      <c r="G40" s="16">
        <v>14339.793</v>
      </c>
      <c r="H40" s="16">
        <v>16229.206</v>
      </c>
      <c r="I40" s="16">
        <v>15447.771000000001</v>
      </c>
      <c r="J40" s="16">
        <v>15766.067999999999</v>
      </c>
      <c r="K40" s="20">
        <v>15307.25</v>
      </c>
      <c r="L40" s="16">
        <v>14827.841</v>
      </c>
      <c r="M40" s="16">
        <v>15122.333000000001</v>
      </c>
      <c r="N40" s="16">
        <v>15524.766</v>
      </c>
      <c r="O40" s="16">
        <v>15385.597</v>
      </c>
      <c r="P40" s="20">
        <v>15206.67</v>
      </c>
      <c r="Q40" s="16">
        <v>15325.964</v>
      </c>
      <c r="R40" s="16">
        <v>15729.638000000001</v>
      </c>
      <c r="S40" s="20">
        <v>16076.2</v>
      </c>
      <c r="T40" s="20">
        <v>15749.2</v>
      </c>
    </row>
    <row r="41" spans="1:20" x14ac:dyDescent="0.25">
      <c r="A41" s="6" t="s">
        <v>57</v>
      </c>
      <c r="B41" s="15">
        <v>1029.202</v>
      </c>
      <c r="C41" s="15">
        <v>1025.2639999999999</v>
      </c>
      <c r="D41" s="15">
        <v>975.65300000000002</v>
      </c>
      <c r="E41" s="15">
        <v>1064.0050000000001</v>
      </c>
      <c r="F41" s="15">
        <v>1048.855</v>
      </c>
      <c r="G41" s="15">
        <v>1051.982</v>
      </c>
      <c r="H41" s="15">
        <v>1019.694</v>
      </c>
      <c r="I41" s="15">
        <v>1030.152</v>
      </c>
      <c r="J41" s="15">
        <v>1057.068</v>
      </c>
      <c r="K41" s="15">
        <v>1105.0319999999999</v>
      </c>
      <c r="L41" s="15">
        <v>1151.3530000000001</v>
      </c>
      <c r="M41" s="15">
        <v>1227.422</v>
      </c>
      <c r="N41" s="15">
        <v>1149.019</v>
      </c>
      <c r="O41" s="15">
        <v>1119.1420000000001</v>
      </c>
      <c r="P41" s="19">
        <v>1208.51</v>
      </c>
      <c r="Q41" s="19">
        <v>1177.21</v>
      </c>
      <c r="R41" s="15">
        <v>1113.788</v>
      </c>
      <c r="S41" s="19">
        <v>1172.5999999999999</v>
      </c>
      <c r="T41" s="19">
        <v>1136.2</v>
      </c>
    </row>
    <row r="42" spans="1:20" x14ac:dyDescent="0.25">
      <c r="A42" s="6" t="s">
        <v>58</v>
      </c>
      <c r="B42" s="16">
        <v>4759.2709999999997</v>
      </c>
      <c r="C42" s="16">
        <v>4539.8519999999999</v>
      </c>
      <c r="D42" s="16">
        <v>4568.9120000000003</v>
      </c>
      <c r="E42" s="16">
        <v>4433.3789999999999</v>
      </c>
      <c r="F42" s="16">
        <v>4463.625</v>
      </c>
      <c r="G42" s="16">
        <v>4360.5609999999997</v>
      </c>
      <c r="H42" s="16">
        <v>4927.0519999999997</v>
      </c>
      <c r="I42" s="16">
        <v>4760.9830000000002</v>
      </c>
      <c r="J42" s="16">
        <v>4684.152</v>
      </c>
      <c r="K42" s="20">
        <v>4664.97</v>
      </c>
      <c r="L42" s="16">
        <v>4330.8410000000003</v>
      </c>
      <c r="M42" s="16">
        <v>4380.8310000000001</v>
      </c>
      <c r="N42" s="16">
        <v>4483.5730000000003</v>
      </c>
      <c r="O42" s="16">
        <v>4672.2669999999998</v>
      </c>
      <c r="P42" s="20">
        <v>4750.58</v>
      </c>
      <c r="Q42" s="16">
        <v>4750.5870000000004</v>
      </c>
      <c r="R42" s="16">
        <v>4724.3649999999998</v>
      </c>
      <c r="S42" s="20">
        <v>5034.8</v>
      </c>
      <c r="T42" s="20">
        <v>4923.5</v>
      </c>
    </row>
    <row r="43" spans="1:20" x14ac:dyDescent="0.25">
      <c r="A43" s="6" t="s">
        <v>59</v>
      </c>
      <c r="B43" s="19">
        <v>69722.710000000006</v>
      </c>
      <c r="C43" s="15">
        <v>67382.625</v>
      </c>
      <c r="D43" s="15">
        <v>64837.442000000003</v>
      </c>
      <c r="E43" s="15">
        <v>62656.932999999997</v>
      </c>
      <c r="F43" s="15">
        <v>64742.163</v>
      </c>
      <c r="G43" s="15">
        <v>58305.701999999997</v>
      </c>
      <c r="H43" s="15">
        <v>63896.404000000002</v>
      </c>
      <c r="I43" s="15">
        <v>54018.745000000003</v>
      </c>
      <c r="J43" s="15">
        <v>58116.226999999999</v>
      </c>
      <c r="K43" s="15">
        <v>59753.491000000002</v>
      </c>
      <c r="L43" s="15">
        <v>53517.228000000003</v>
      </c>
      <c r="M43" s="15">
        <v>55176.891000000003</v>
      </c>
      <c r="N43" s="15">
        <v>55556.701999999997</v>
      </c>
      <c r="O43" s="15">
        <v>54923.023000000001</v>
      </c>
      <c r="P43" s="15">
        <v>56511.974000000002</v>
      </c>
      <c r="Q43" s="15">
        <v>55998.017</v>
      </c>
      <c r="R43" s="8" t="s">
        <v>95</v>
      </c>
      <c r="S43" s="8" t="s">
        <v>95</v>
      </c>
      <c r="T43" s="8" t="s">
        <v>95</v>
      </c>
    </row>
    <row r="44" spans="1:20" x14ac:dyDescent="0.25">
      <c r="A44" s="6" t="s">
        <v>60</v>
      </c>
      <c r="B44" s="20">
        <v>0</v>
      </c>
      <c r="C44" s="20">
        <v>0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16">
        <v>1392.952</v>
      </c>
      <c r="M44" s="16">
        <v>1560.078</v>
      </c>
      <c r="N44" s="20">
        <v>1581.73</v>
      </c>
      <c r="O44" s="16">
        <v>1452.463</v>
      </c>
      <c r="P44" s="16">
        <v>2186.482</v>
      </c>
      <c r="Q44" s="16">
        <v>2156.5059999999999</v>
      </c>
      <c r="R44" s="16">
        <v>2243.0279999999998</v>
      </c>
      <c r="S44" s="9" t="s">
        <v>95</v>
      </c>
      <c r="T44" s="9" t="s">
        <v>95</v>
      </c>
    </row>
    <row r="45" spans="1:20" x14ac:dyDescent="0.25">
      <c r="A45" s="6" t="s">
        <v>61</v>
      </c>
      <c r="B45" s="19">
        <v>0</v>
      </c>
      <c r="C45" s="15">
        <v>270.64299999999997</v>
      </c>
      <c r="D45" s="15">
        <v>284.89299999999997</v>
      </c>
      <c r="E45" s="19">
        <v>310.48</v>
      </c>
      <c r="F45" s="15">
        <v>331.36700000000002</v>
      </c>
      <c r="G45" s="15">
        <v>256.93900000000002</v>
      </c>
      <c r="H45" s="15">
        <v>210.52600000000001</v>
      </c>
      <c r="I45" s="15">
        <v>213.745</v>
      </c>
      <c r="J45" s="15">
        <v>220.542</v>
      </c>
      <c r="K45" s="15">
        <v>244.727</v>
      </c>
      <c r="L45" s="15">
        <v>242.83699999999999</v>
      </c>
      <c r="M45" s="15">
        <v>247.36600000000001</v>
      </c>
      <c r="N45" s="15">
        <v>241.483</v>
      </c>
      <c r="O45" s="15">
        <v>249.499</v>
      </c>
      <c r="P45" s="15">
        <v>233.62899999999999</v>
      </c>
      <c r="Q45" s="15">
        <v>233.89099999999999</v>
      </c>
      <c r="R45" s="15">
        <v>228.61699999999999</v>
      </c>
      <c r="S45" s="19">
        <v>246.9</v>
      </c>
      <c r="T45" s="19">
        <v>230.4</v>
      </c>
    </row>
    <row r="46" spans="1:20" x14ac:dyDescent="0.25">
      <c r="A46" s="6" t="s">
        <v>62</v>
      </c>
      <c r="B46" s="16">
        <v>375.22699999999998</v>
      </c>
      <c r="C46" s="16">
        <v>380.267</v>
      </c>
      <c r="D46" s="16">
        <v>426.57900000000001</v>
      </c>
      <c r="E46" s="16">
        <v>370.30700000000002</v>
      </c>
      <c r="F46" s="16">
        <v>375.72800000000001</v>
      </c>
      <c r="G46" s="16">
        <v>330.34800000000001</v>
      </c>
      <c r="H46" s="16">
        <v>1456.818</v>
      </c>
      <c r="I46" s="16">
        <v>1469.672</v>
      </c>
      <c r="J46" s="16">
        <v>1469.3779999999999</v>
      </c>
      <c r="K46" s="16">
        <v>1452.4159999999999</v>
      </c>
      <c r="L46" s="16">
        <v>1431.912</v>
      </c>
      <c r="M46" s="16">
        <v>1431.8030000000001</v>
      </c>
      <c r="N46" s="16">
        <v>1507.076</v>
      </c>
      <c r="O46" s="16">
        <v>1630.6859999999999</v>
      </c>
      <c r="P46" s="16">
        <v>1717.1320000000001</v>
      </c>
      <c r="Q46" s="16">
        <v>1574.5909999999999</v>
      </c>
      <c r="R46" s="16">
        <v>1574.2460000000001</v>
      </c>
      <c r="S46" s="20">
        <v>1699.5</v>
      </c>
      <c r="T46" s="20">
        <v>1387.1</v>
      </c>
    </row>
    <row r="47" spans="1:20" x14ac:dyDescent="0.25">
      <c r="A47" s="6" t="s">
        <v>63</v>
      </c>
      <c r="B47" s="15">
        <v>773.47699999999998</v>
      </c>
      <c r="C47" s="15">
        <v>872.97799999999995</v>
      </c>
      <c r="D47" s="15">
        <v>867.97299999999996</v>
      </c>
      <c r="E47" s="15">
        <v>891.93200000000002</v>
      </c>
      <c r="F47" s="15">
        <v>810.89200000000005</v>
      </c>
      <c r="G47" s="15">
        <v>701.14400000000001</v>
      </c>
      <c r="H47" s="15">
        <v>765.28700000000003</v>
      </c>
      <c r="I47" s="15">
        <v>801.851</v>
      </c>
      <c r="J47" s="15">
        <v>798.58100000000002</v>
      </c>
      <c r="K47" s="15">
        <v>724.077</v>
      </c>
      <c r="L47" s="19">
        <v>689.36</v>
      </c>
      <c r="M47" s="15">
        <v>678.428</v>
      </c>
      <c r="N47" s="15">
        <v>643.88400000000001</v>
      </c>
      <c r="O47" s="19">
        <v>637.58000000000004</v>
      </c>
      <c r="P47" s="15">
        <v>610.79899999999998</v>
      </c>
      <c r="Q47" s="15">
        <v>646.33699999999999</v>
      </c>
      <c r="R47" s="15">
        <v>657.13300000000004</v>
      </c>
      <c r="S47" s="19">
        <v>674</v>
      </c>
      <c r="T47" s="19">
        <v>568.4</v>
      </c>
    </row>
    <row r="48" spans="1:20" x14ac:dyDescent="0.25">
      <c r="A48" s="6" t="s">
        <v>64</v>
      </c>
      <c r="B48" s="9" t="s">
        <v>95</v>
      </c>
      <c r="C48" s="9" t="s">
        <v>95</v>
      </c>
      <c r="D48" s="9" t="s">
        <v>95</v>
      </c>
      <c r="E48" s="9" t="s">
        <v>95</v>
      </c>
      <c r="F48" s="9" t="s">
        <v>95</v>
      </c>
      <c r="G48" s="9" t="s">
        <v>95</v>
      </c>
      <c r="H48" s="9" t="s">
        <v>95</v>
      </c>
      <c r="I48" s="9" t="s">
        <v>95</v>
      </c>
      <c r="J48" s="9" t="s">
        <v>95</v>
      </c>
      <c r="K48" s="9" t="s">
        <v>95</v>
      </c>
      <c r="L48" s="9" t="s">
        <v>95</v>
      </c>
      <c r="M48" s="9" t="s">
        <v>95</v>
      </c>
      <c r="N48" s="9" t="s">
        <v>95</v>
      </c>
      <c r="O48" s="9" t="s">
        <v>95</v>
      </c>
      <c r="P48" s="9" t="s">
        <v>95</v>
      </c>
      <c r="Q48" s="9" t="s">
        <v>95</v>
      </c>
      <c r="R48" s="9" t="s">
        <v>95</v>
      </c>
      <c r="S48" s="20">
        <v>2050.1</v>
      </c>
      <c r="T48" s="20">
        <v>2176.6999999999998</v>
      </c>
    </row>
    <row r="49" spans="1:20" x14ac:dyDescent="0.25">
      <c r="A49" s="6" t="s">
        <v>65</v>
      </c>
      <c r="B49" s="15">
        <v>707.28099999999995</v>
      </c>
      <c r="C49" s="15">
        <v>615.32100000000003</v>
      </c>
      <c r="D49" s="15">
        <v>750.30899999999997</v>
      </c>
      <c r="E49" s="15">
        <v>667.54899999999998</v>
      </c>
      <c r="F49" s="15">
        <v>597.95600000000002</v>
      </c>
      <c r="G49" s="15">
        <v>623.83600000000001</v>
      </c>
      <c r="H49" s="15">
        <v>677.33900000000006</v>
      </c>
      <c r="I49" s="15">
        <v>699.04399999999998</v>
      </c>
      <c r="J49" s="19">
        <v>558.33000000000004</v>
      </c>
      <c r="K49" s="19">
        <v>565.02</v>
      </c>
      <c r="L49" s="15">
        <v>663.71900000000005</v>
      </c>
      <c r="M49" s="15">
        <v>626.149</v>
      </c>
      <c r="N49" s="15">
        <v>594.18600000000004</v>
      </c>
      <c r="O49" s="15">
        <v>734.86500000000001</v>
      </c>
      <c r="P49" s="15">
        <v>778.83799999999997</v>
      </c>
      <c r="Q49" s="15">
        <v>686.85699999999997</v>
      </c>
      <c r="R49" s="15">
        <v>700.27800000000002</v>
      </c>
      <c r="S49" s="19">
        <v>762.2</v>
      </c>
      <c r="T49" s="19">
        <v>718.1</v>
      </c>
    </row>
    <row r="50" spans="1:20" x14ac:dyDescent="0.25">
      <c r="A50" s="6" t="s">
        <v>66</v>
      </c>
      <c r="B50" s="16">
        <v>5721.0810000000001</v>
      </c>
      <c r="C50" s="20">
        <v>5156.71</v>
      </c>
      <c r="D50" s="16">
        <v>5091.5730000000003</v>
      </c>
      <c r="E50" s="16">
        <v>6091.2979999999998</v>
      </c>
      <c r="F50" s="20">
        <v>4845.79</v>
      </c>
      <c r="G50" s="16">
        <v>3999.8580000000002</v>
      </c>
      <c r="H50" s="20">
        <v>4448.87</v>
      </c>
      <c r="I50" s="16">
        <v>4879.9049999999997</v>
      </c>
      <c r="J50" s="16">
        <v>4445.1819999999998</v>
      </c>
      <c r="K50" s="16">
        <v>4114.6559999999999</v>
      </c>
      <c r="L50" s="16">
        <v>3608.0630000000001</v>
      </c>
      <c r="M50" s="16">
        <v>3879.2719999999999</v>
      </c>
      <c r="N50" s="16">
        <v>4173.5169999999998</v>
      </c>
      <c r="O50" s="16">
        <v>4239.1610000000001</v>
      </c>
      <c r="P50" s="16">
        <v>4353.0330000000004</v>
      </c>
      <c r="Q50" s="16">
        <v>4175.8419999999996</v>
      </c>
      <c r="R50" s="16">
        <v>4582.9449999999997</v>
      </c>
      <c r="S50" s="20">
        <v>4691.2</v>
      </c>
      <c r="T50" s="20">
        <v>4748.1000000000004</v>
      </c>
    </row>
    <row r="51" spans="1:20" x14ac:dyDescent="0.25">
      <c r="A51" s="6" t="s">
        <v>67</v>
      </c>
      <c r="B51" s="15">
        <v>38089.372000000003</v>
      </c>
      <c r="C51" s="15">
        <v>38984.875</v>
      </c>
      <c r="D51" s="15">
        <v>42251.675999999999</v>
      </c>
      <c r="E51" s="15">
        <v>43279.538999999997</v>
      </c>
      <c r="F51" s="15">
        <v>41159.813000000002</v>
      </c>
      <c r="G51" s="15">
        <v>40764.161</v>
      </c>
      <c r="H51" s="15">
        <v>43532.337</v>
      </c>
      <c r="I51" s="15">
        <v>46906.478000000003</v>
      </c>
      <c r="J51" s="15">
        <v>47075.141000000003</v>
      </c>
      <c r="K51" s="15">
        <v>44098.118999999999</v>
      </c>
      <c r="L51" s="15">
        <v>44386.442000000003</v>
      </c>
      <c r="M51" s="15">
        <v>46114.811000000002</v>
      </c>
      <c r="N51" s="15">
        <v>45861.866999999998</v>
      </c>
      <c r="O51" s="15">
        <v>53601.203000000001</v>
      </c>
      <c r="P51" s="15">
        <v>47173.538</v>
      </c>
      <c r="Q51" s="8" t="s">
        <v>95</v>
      </c>
      <c r="R51" s="8" t="s">
        <v>95</v>
      </c>
      <c r="S51" s="8" t="s">
        <v>95</v>
      </c>
      <c r="T51" s="8" t="s">
        <v>95</v>
      </c>
    </row>
    <row r="52" spans="1:20" x14ac:dyDescent="0.25">
      <c r="A52" s="6" t="s">
        <v>68</v>
      </c>
      <c r="B52" s="16">
        <v>417.428</v>
      </c>
      <c r="C52" s="16">
        <v>437.39400000000001</v>
      </c>
      <c r="D52" s="16">
        <v>442.48700000000002</v>
      </c>
      <c r="E52" s="16">
        <v>439.94099999999997</v>
      </c>
      <c r="F52" s="16">
        <v>488.19299999999998</v>
      </c>
      <c r="G52" s="16">
        <v>491.887</v>
      </c>
      <c r="H52" s="16">
        <v>519.38900000000001</v>
      </c>
      <c r="I52" s="16">
        <v>542.01800000000003</v>
      </c>
      <c r="J52" s="16">
        <v>502.12700000000001</v>
      </c>
      <c r="K52" s="16">
        <v>498.68700000000001</v>
      </c>
      <c r="L52" s="20">
        <v>485.89</v>
      </c>
      <c r="M52" s="16">
        <v>564.48800000000006</v>
      </c>
      <c r="N52" s="16">
        <v>707.19500000000005</v>
      </c>
      <c r="O52" s="16">
        <v>735.19899999999996</v>
      </c>
      <c r="P52" s="16">
        <v>665.35199999999998</v>
      </c>
      <c r="Q52" s="20">
        <v>684.74</v>
      </c>
      <c r="R52" s="16">
        <v>665.69399999999996</v>
      </c>
      <c r="S52" s="20">
        <v>699.4</v>
      </c>
      <c r="T52" s="20">
        <v>556.79999999999995</v>
      </c>
    </row>
    <row r="53" spans="1:20" ht="11.45" customHeight="1" x14ac:dyDescent="0.25">
      <c r="A53" s="26" t="s">
        <v>98</v>
      </c>
      <c r="B53" s="23">
        <f>SUM(B14:B52)-B51</f>
        <v>612113.5299999998</v>
      </c>
      <c r="C53" s="23">
        <f>SUM(C14:C52)-C51</f>
        <v>610578.42999999993</v>
      </c>
      <c r="D53" s="23">
        <f t="shared" ref="D53:Q53" si="0">SUM(D14:D52)-D51</f>
        <v>601460.13600000006</v>
      </c>
      <c r="E53" s="23">
        <f t="shared" si="0"/>
        <v>576005.77300000004</v>
      </c>
      <c r="F53" s="23">
        <f t="shared" si="0"/>
        <v>587745.75400000007</v>
      </c>
      <c r="G53" s="23">
        <f t="shared" si="0"/>
        <v>546650.88899999997</v>
      </c>
      <c r="H53" s="23">
        <f t="shared" si="0"/>
        <v>589697.82600000012</v>
      </c>
      <c r="I53" s="23">
        <f t="shared" si="0"/>
        <v>543249.89900000021</v>
      </c>
      <c r="J53" s="23">
        <f t="shared" si="0"/>
        <v>555032.88300000015</v>
      </c>
      <c r="K53" s="23">
        <f t="shared" si="0"/>
        <v>559891.11600000004</v>
      </c>
      <c r="L53" s="23">
        <f t="shared" si="0"/>
        <v>514770.79600000003</v>
      </c>
      <c r="M53" s="23">
        <f t="shared" si="0"/>
        <v>528370.0560000001</v>
      </c>
      <c r="N53" s="23">
        <f t="shared" si="0"/>
        <v>538940.59699999983</v>
      </c>
      <c r="O53" s="23">
        <f t="shared" si="0"/>
        <v>540831.99499999988</v>
      </c>
      <c r="P53" s="23">
        <f t="shared" si="0"/>
        <v>543814.21399999992</v>
      </c>
      <c r="Q53" s="23">
        <f>SUM(Q14:Q52)</f>
        <v>536335.978</v>
      </c>
      <c r="R53" s="23">
        <f>SUM(R14:R52)+$Q43</f>
        <v>527024.38599999994</v>
      </c>
      <c r="S53" s="23">
        <f>SUM(S14:S52)+$Q43+$R44</f>
        <v>560345.84500000009</v>
      </c>
      <c r="T53" s="23">
        <f>SUM(T14:T52)+$Q43+$R44</f>
        <v>520260.34500000003</v>
      </c>
    </row>
    <row r="54" spans="1:20" x14ac:dyDescent="0.25">
      <c r="A54" s="1" t="s">
        <v>96</v>
      </c>
    </row>
    <row r="55" spans="1:20" x14ac:dyDescent="0.25">
      <c r="A55" s="1" t="s">
        <v>95</v>
      </c>
      <c r="B55" s="2" t="s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55"/>
  <sheetViews>
    <sheetView workbookViewId="0">
      <pane xSplit="1" ySplit="11" topLeftCell="B22" activePane="bottomRight" state="frozen"/>
      <selection pane="topRight"/>
      <selection pane="bottomLeft"/>
      <selection pane="bottomRight" activeCell="A53" sqref="A53"/>
    </sheetView>
  </sheetViews>
  <sheetFormatPr defaultRowHeight="11.45" customHeight="1" x14ac:dyDescent="0.25"/>
  <cols>
    <col min="1" max="1" width="29.85546875" customWidth="1"/>
    <col min="2" max="20" width="10" customWidth="1"/>
  </cols>
  <sheetData>
    <row r="1" spans="1:20" x14ac:dyDescent="0.25">
      <c r="A1" s="2" t="s">
        <v>89</v>
      </c>
    </row>
    <row r="2" spans="1:20" x14ac:dyDescent="0.25">
      <c r="A2" s="2" t="s">
        <v>90</v>
      </c>
      <c r="B2" s="1" t="s">
        <v>0</v>
      </c>
    </row>
    <row r="3" spans="1:20" x14ac:dyDescent="0.25">
      <c r="A3" s="2" t="s">
        <v>91</v>
      </c>
      <c r="B3" s="2" t="s">
        <v>6</v>
      </c>
    </row>
    <row r="4" spans="1:20" x14ac:dyDescent="0.25"/>
    <row r="5" spans="1:20" x14ac:dyDescent="0.25">
      <c r="A5" s="1" t="s">
        <v>12</v>
      </c>
      <c r="C5" s="2" t="s">
        <v>17</v>
      </c>
    </row>
    <row r="6" spans="1:20" x14ac:dyDescent="0.25">
      <c r="A6" s="1" t="s">
        <v>13</v>
      </c>
      <c r="C6" s="2" t="s">
        <v>22</v>
      </c>
    </row>
    <row r="7" spans="1:20" x14ac:dyDescent="0.25">
      <c r="A7" s="1" t="s">
        <v>14</v>
      </c>
      <c r="C7" s="2" t="s">
        <v>19</v>
      </c>
    </row>
    <row r="8" spans="1:20" x14ac:dyDescent="0.25">
      <c r="A8" s="1" t="s">
        <v>15</v>
      </c>
      <c r="C8" s="2" t="s">
        <v>20</v>
      </c>
    </row>
    <row r="9" spans="1:20" x14ac:dyDescent="0.25"/>
    <row r="10" spans="1:20" x14ac:dyDescent="0.25">
      <c r="A10" s="4" t="s">
        <v>92</v>
      </c>
      <c r="B10" s="3" t="s">
        <v>70</v>
      </c>
      <c r="C10" s="3" t="s">
        <v>71</v>
      </c>
      <c r="D10" s="3" t="s">
        <v>72</v>
      </c>
      <c r="E10" s="3" t="s">
        <v>73</v>
      </c>
      <c r="F10" s="3" t="s">
        <v>74</v>
      </c>
      <c r="G10" s="3" t="s">
        <v>75</v>
      </c>
      <c r="H10" s="3" t="s">
        <v>76</v>
      </c>
      <c r="I10" s="3" t="s">
        <v>77</v>
      </c>
      <c r="J10" s="3" t="s">
        <v>78</v>
      </c>
      <c r="K10" s="3" t="s">
        <v>79</v>
      </c>
      <c r="L10" s="3" t="s">
        <v>80</v>
      </c>
      <c r="M10" s="3" t="s">
        <v>81</v>
      </c>
      <c r="N10" s="3" t="s">
        <v>82</v>
      </c>
      <c r="O10" s="3" t="s">
        <v>83</v>
      </c>
      <c r="P10" s="3" t="s">
        <v>84</v>
      </c>
      <c r="Q10" s="3" t="s">
        <v>85</v>
      </c>
      <c r="R10" s="3" t="s">
        <v>86</v>
      </c>
      <c r="S10" s="3" t="s">
        <v>87</v>
      </c>
      <c r="T10" s="3" t="s">
        <v>88</v>
      </c>
    </row>
    <row r="11" spans="1:20" x14ac:dyDescent="0.25">
      <c r="A11" s="5" t="s">
        <v>93</v>
      </c>
      <c r="B11" s="7" t="s">
        <v>94</v>
      </c>
      <c r="C11" s="7" t="s">
        <v>94</v>
      </c>
      <c r="D11" s="7" t="s">
        <v>94</v>
      </c>
      <c r="E11" s="7" t="s">
        <v>94</v>
      </c>
      <c r="F11" s="7" t="s">
        <v>94</v>
      </c>
      <c r="G11" s="7" t="s">
        <v>94</v>
      </c>
      <c r="H11" s="7" t="s">
        <v>94</v>
      </c>
      <c r="I11" s="7" t="s">
        <v>94</v>
      </c>
      <c r="J11" s="7" t="s">
        <v>94</v>
      </c>
      <c r="K11" s="7" t="s">
        <v>94</v>
      </c>
      <c r="L11" s="7" t="s">
        <v>94</v>
      </c>
      <c r="M11" s="7" t="s">
        <v>94</v>
      </c>
      <c r="N11" s="7" t="s">
        <v>94</v>
      </c>
      <c r="O11" s="7" t="s">
        <v>94</v>
      </c>
      <c r="P11" s="7" t="s">
        <v>94</v>
      </c>
      <c r="Q11" s="7" t="s">
        <v>94</v>
      </c>
      <c r="R11" s="7" t="s">
        <v>94</v>
      </c>
      <c r="S11" s="7" t="s">
        <v>94</v>
      </c>
      <c r="T11" s="7" t="s">
        <v>94</v>
      </c>
    </row>
    <row r="12" spans="1:20" x14ac:dyDescent="0.25">
      <c r="A12" s="6" t="s">
        <v>28</v>
      </c>
      <c r="B12" s="16">
        <v>62030.233999999997</v>
      </c>
      <c r="C12" s="16">
        <v>65901.585999999996</v>
      </c>
      <c r="D12" s="16">
        <v>69117.354000000007</v>
      </c>
      <c r="E12" s="16">
        <v>73960.087</v>
      </c>
      <c r="F12" s="16">
        <v>78163.566999999995</v>
      </c>
      <c r="G12" s="16">
        <v>79989.705000000002</v>
      </c>
      <c r="H12" s="16">
        <v>86974.264999999999</v>
      </c>
      <c r="I12" s="16">
        <v>82694.032999999996</v>
      </c>
      <c r="J12" s="16">
        <v>89782.411999999997</v>
      </c>
      <c r="K12" s="16">
        <v>92701.145000000004</v>
      </c>
      <c r="L12" s="16">
        <v>89134.107999999993</v>
      </c>
      <c r="M12" s="16">
        <v>93129.301000000007</v>
      </c>
      <c r="N12" s="16">
        <v>95534.747000000003</v>
      </c>
      <c r="O12" s="16">
        <v>97941.433000000005</v>
      </c>
      <c r="P12" s="16">
        <v>101711.424</v>
      </c>
      <c r="Q12" s="16">
        <v>104143.11199999999</v>
      </c>
      <c r="R12" s="16">
        <v>104467.761</v>
      </c>
      <c r="S12" s="20">
        <v>111238.8</v>
      </c>
      <c r="T12" s="20">
        <v>110759.4</v>
      </c>
    </row>
    <row r="13" spans="1:20" x14ac:dyDescent="0.25">
      <c r="A13" s="6" t="s">
        <v>29</v>
      </c>
      <c r="B13" s="15">
        <v>43132.692000000003</v>
      </c>
      <c r="C13" s="15">
        <v>45927.802000000003</v>
      </c>
      <c r="D13" s="19">
        <v>48364.01</v>
      </c>
      <c r="E13" s="15">
        <v>52412.841999999997</v>
      </c>
      <c r="F13" s="19">
        <v>55891.88</v>
      </c>
      <c r="G13" s="15">
        <v>56718.855000000003</v>
      </c>
      <c r="H13" s="15">
        <v>61486.631999999998</v>
      </c>
      <c r="I13" s="15">
        <v>57322.324999999997</v>
      </c>
      <c r="J13" s="15">
        <v>63162.589</v>
      </c>
      <c r="K13" s="19">
        <v>65640.820000000007</v>
      </c>
      <c r="L13" s="15">
        <v>62901.917999999998</v>
      </c>
      <c r="M13" s="15">
        <v>66000.902000000002</v>
      </c>
      <c r="N13" s="15">
        <v>67349.937000000005</v>
      </c>
      <c r="O13" s="15">
        <v>69408.024000000005</v>
      </c>
      <c r="P13" s="15">
        <v>70320.755999999994</v>
      </c>
      <c r="Q13" s="15">
        <v>72340.835000000006</v>
      </c>
      <c r="R13" s="15">
        <v>71760.513000000006</v>
      </c>
      <c r="S13" s="19">
        <v>77219</v>
      </c>
      <c r="T13" s="19">
        <v>77507.399999999994</v>
      </c>
    </row>
    <row r="14" spans="1:20" x14ac:dyDescent="0.25">
      <c r="A14" s="6" t="s">
        <v>30</v>
      </c>
      <c r="B14" s="16">
        <v>595.42700000000002</v>
      </c>
      <c r="C14" s="16">
        <v>684.68200000000002</v>
      </c>
      <c r="D14" s="16">
        <v>735.14700000000005</v>
      </c>
      <c r="E14" s="20">
        <v>832.13</v>
      </c>
      <c r="F14" s="16">
        <v>984.18499999999995</v>
      </c>
      <c r="G14" s="16">
        <v>1079.9670000000001</v>
      </c>
      <c r="H14" s="16">
        <v>1368.473</v>
      </c>
      <c r="I14" s="16">
        <v>1199.0340000000001</v>
      </c>
      <c r="J14" s="16">
        <v>1309.943</v>
      </c>
      <c r="K14" s="16">
        <v>1516.2929999999999</v>
      </c>
      <c r="L14" s="20">
        <v>1358.76</v>
      </c>
      <c r="M14" s="20">
        <v>1475.88</v>
      </c>
      <c r="N14" s="20">
        <v>1560.43</v>
      </c>
      <c r="O14" s="16">
        <v>1527.271</v>
      </c>
      <c r="P14" s="16">
        <v>1552.499</v>
      </c>
      <c r="Q14" s="20">
        <v>1520.04</v>
      </c>
      <c r="R14" s="16">
        <v>1490.595</v>
      </c>
      <c r="S14" s="20">
        <v>1754.5</v>
      </c>
      <c r="T14" s="20">
        <v>1742.5</v>
      </c>
    </row>
    <row r="15" spans="1:20" x14ac:dyDescent="0.25">
      <c r="A15" s="6" t="s">
        <v>31</v>
      </c>
      <c r="B15" s="19">
        <v>721.72</v>
      </c>
      <c r="C15" s="15">
        <v>740.73900000000003</v>
      </c>
      <c r="D15" s="15">
        <v>791.20100000000002</v>
      </c>
      <c r="E15" s="15">
        <v>732.83399999999995</v>
      </c>
      <c r="F15" s="19">
        <v>815.48</v>
      </c>
      <c r="G15" s="15">
        <v>808.94200000000001</v>
      </c>
      <c r="H15" s="15">
        <v>968.57299999999998</v>
      </c>
      <c r="I15" s="15">
        <v>1037.396</v>
      </c>
      <c r="J15" s="15">
        <v>1106.175</v>
      </c>
      <c r="K15" s="15">
        <v>1146.556</v>
      </c>
      <c r="L15" s="15">
        <v>1094.2149999999999</v>
      </c>
      <c r="M15" s="15">
        <v>1157.1410000000001</v>
      </c>
      <c r="N15" s="15">
        <v>1202.3510000000001</v>
      </c>
      <c r="O15" s="15">
        <v>1229.6510000000001</v>
      </c>
      <c r="P15" s="15">
        <v>1349.2190000000001</v>
      </c>
      <c r="Q15" s="15">
        <v>1404.394</v>
      </c>
      <c r="R15" s="15">
        <v>1523.635</v>
      </c>
      <c r="S15" s="19">
        <v>1300.2</v>
      </c>
      <c r="T15" s="19">
        <v>1263.2</v>
      </c>
    </row>
    <row r="16" spans="1:20" x14ac:dyDescent="0.25">
      <c r="A16" s="6" t="s">
        <v>32</v>
      </c>
      <c r="B16" s="16">
        <v>1673.309</v>
      </c>
      <c r="C16" s="16">
        <v>1740.385</v>
      </c>
      <c r="D16" s="16">
        <v>1801.171</v>
      </c>
      <c r="E16" s="16">
        <v>1876.345</v>
      </c>
      <c r="F16" s="16">
        <v>1936.752</v>
      </c>
      <c r="G16" s="16">
        <v>2047.6489999999999</v>
      </c>
      <c r="H16" s="16">
        <v>2154.6930000000002</v>
      </c>
      <c r="I16" s="16">
        <v>2231.3049999999998</v>
      </c>
      <c r="J16" s="16">
        <v>2368.6329999999998</v>
      </c>
      <c r="K16" s="16">
        <v>2570.587</v>
      </c>
      <c r="L16" s="20">
        <v>2654.15</v>
      </c>
      <c r="M16" s="16">
        <v>2743.7359999999999</v>
      </c>
      <c r="N16" s="16">
        <v>2817.1210000000001</v>
      </c>
      <c r="O16" s="20">
        <v>2848.42</v>
      </c>
      <c r="P16" s="16">
        <v>2909.4839999999999</v>
      </c>
      <c r="Q16" s="16">
        <v>3144.4409999999998</v>
      </c>
      <c r="R16" s="16">
        <v>3281.6309999999999</v>
      </c>
      <c r="S16" s="20">
        <v>3653.8</v>
      </c>
      <c r="T16" s="20">
        <v>3539.9</v>
      </c>
    </row>
    <row r="17" spans="1:20" x14ac:dyDescent="0.25">
      <c r="A17" s="6" t="s">
        <v>33</v>
      </c>
      <c r="B17" s="15">
        <v>1665.5930000000001</v>
      </c>
      <c r="C17" s="15">
        <v>1834.306</v>
      </c>
      <c r="D17" s="15">
        <v>1930.6010000000001</v>
      </c>
      <c r="E17" s="15">
        <v>2144.8960000000002</v>
      </c>
      <c r="F17" s="19">
        <v>2227.2800000000002</v>
      </c>
      <c r="G17" s="19">
        <v>2278.2199999999998</v>
      </c>
      <c r="H17" s="15">
        <v>2581.1289999999999</v>
      </c>
      <c r="I17" s="15">
        <v>2459.8319999999999</v>
      </c>
      <c r="J17" s="15">
        <v>2504.0239999999999</v>
      </c>
      <c r="K17" s="15">
        <v>2590.415</v>
      </c>
      <c r="L17" s="15">
        <v>2614.681</v>
      </c>
      <c r="M17" s="19">
        <v>2862.95</v>
      </c>
      <c r="N17" s="15">
        <v>3076.5479999999998</v>
      </c>
      <c r="O17" s="15">
        <v>3328.768</v>
      </c>
      <c r="P17" s="15">
        <v>3377.748</v>
      </c>
      <c r="Q17" s="15">
        <v>3461.703</v>
      </c>
      <c r="R17" s="15">
        <v>3686.915</v>
      </c>
      <c r="S17" s="19">
        <v>3972.1</v>
      </c>
      <c r="T17" s="19">
        <v>3711.4</v>
      </c>
    </row>
    <row r="18" spans="1:20" x14ac:dyDescent="0.25">
      <c r="A18" s="6" t="s">
        <v>34</v>
      </c>
      <c r="B18" s="16">
        <v>8389.0460000000003</v>
      </c>
      <c r="C18" s="20">
        <v>8845.7999999999993</v>
      </c>
      <c r="D18" s="16">
        <v>9989.2690000000002</v>
      </c>
      <c r="E18" s="16">
        <v>10986.653</v>
      </c>
      <c r="F18" s="20">
        <v>12068.86</v>
      </c>
      <c r="G18" s="16">
        <v>11954.982</v>
      </c>
      <c r="H18" s="16">
        <v>14304.843000000001</v>
      </c>
      <c r="I18" s="16">
        <v>13582.911</v>
      </c>
      <c r="J18" s="16">
        <v>15022.120999999999</v>
      </c>
      <c r="K18" s="16">
        <v>15592.674999999999</v>
      </c>
      <c r="L18" s="16">
        <v>14130.271000000001</v>
      </c>
      <c r="M18" s="16">
        <v>14536.739</v>
      </c>
      <c r="N18" s="16">
        <v>14373.522999999999</v>
      </c>
      <c r="O18" s="16">
        <v>14757.569</v>
      </c>
      <c r="P18" s="16">
        <v>15573.691999999999</v>
      </c>
      <c r="Q18" s="16">
        <v>15848.267</v>
      </c>
      <c r="R18" s="20">
        <v>15717.39</v>
      </c>
      <c r="S18" s="20">
        <v>17534.5</v>
      </c>
      <c r="T18" s="20">
        <v>18628</v>
      </c>
    </row>
    <row r="19" spans="1:20" x14ac:dyDescent="0.25">
      <c r="A19" s="6" t="s">
        <v>35</v>
      </c>
      <c r="B19" s="15">
        <v>568.28599999999994</v>
      </c>
      <c r="C19" s="15">
        <v>539.36199999999997</v>
      </c>
      <c r="D19" s="15">
        <v>494.005</v>
      </c>
      <c r="E19" s="19">
        <v>570.34</v>
      </c>
      <c r="F19" s="15">
        <v>611.73199999999997</v>
      </c>
      <c r="G19" s="15">
        <v>644.40599999999995</v>
      </c>
      <c r="H19" s="15">
        <v>692.72500000000002</v>
      </c>
      <c r="I19" s="15">
        <v>691.62199999999996</v>
      </c>
      <c r="J19" s="15">
        <v>687.54399999999998</v>
      </c>
      <c r="K19" s="15">
        <v>704.52099999999996</v>
      </c>
      <c r="L19" s="15">
        <v>702.22699999999998</v>
      </c>
      <c r="M19" s="15">
        <v>762.78099999999995</v>
      </c>
      <c r="N19" s="15">
        <v>789.51099999999997</v>
      </c>
      <c r="O19" s="15">
        <v>802.05100000000004</v>
      </c>
      <c r="P19" s="15">
        <v>836.44600000000003</v>
      </c>
      <c r="Q19" s="15">
        <v>789.52499999999998</v>
      </c>
      <c r="R19" s="15">
        <v>870.93600000000004</v>
      </c>
      <c r="S19" s="19">
        <v>875.7</v>
      </c>
      <c r="T19" s="19">
        <v>938.8</v>
      </c>
    </row>
    <row r="20" spans="1:20" x14ac:dyDescent="0.25">
      <c r="A20" s="6" t="s">
        <v>36</v>
      </c>
      <c r="B20" s="16">
        <v>148.851</v>
      </c>
      <c r="C20" s="16">
        <v>187.209</v>
      </c>
      <c r="D20" s="16">
        <v>194.10300000000001</v>
      </c>
      <c r="E20" s="20">
        <v>196.62</v>
      </c>
      <c r="F20" s="16">
        <v>191.21100000000001</v>
      </c>
      <c r="G20" s="16">
        <v>204.84299999999999</v>
      </c>
      <c r="H20" s="16">
        <v>218.26599999999999</v>
      </c>
      <c r="I20" s="20">
        <v>210.39</v>
      </c>
      <c r="J20" s="16">
        <v>214.137</v>
      </c>
      <c r="K20" s="16">
        <v>229.48599999999999</v>
      </c>
      <c r="L20" s="16">
        <v>264.32799999999997</v>
      </c>
      <c r="M20" s="16">
        <v>272.87799999999999</v>
      </c>
      <c r="N20" s="16">
        <v>284.62099999999998</v>
      </c>
      <c r="O20" s="16">
        <v>300.31700000000001</v>
      </c>
      <c r="P20" s="16">
        <v>309.28800000000001</v>
      </c>
      <c r="Q20" s="16">
        <v>301.70299999999997</v>
      </c>
      <c r="R20" s="20">
        <v>307.32</v>
      </c>
      <c r="S20" s="20">
        <v>234</v>
      </c>
      <c r="T20" s="20">
        <v>278</v>
      </c>
    </row>
    <row r="21" spans="1:20" x14ac:dyDescent="0.25">
      <c r="A21" s="6" t="s">
        <v>37</v>
      </c>
      <c r="B21" s="15">
        <v>1105.9760000000001</v>
      </c>
      <c r="C21" s="15">
        <v>1136.4929999999999</v>
      </c>
      <c r="D21" s="15">
        <v>1124.933</v>
      </c>
      <c r="E21" s="15">
        <v>1257.356</v>
      </c>
      <c r="F21" s="19">
        <v>1174.6199999999999</v>
      </c>
      <c r="G21" s="15">
        <v>1164.691</v>
      </c>
      <c r="H21" s="15">
        <v>1197.4290000000001</v>
      </c>
      <c r="I21" s="19">
        <v>1432.92</v>
      </c>
      <c r="J21" s="15">
        <v>1551.7339999999999</v>
      </c>
      <c r="K21" s="15">
        <v>1376.0340000000001</v>
      </c>
      <c r="L21" s="15">
        <v>1426.8230000000001</v>
      </c>
      <c r="M21" s="15">
        <v>1559.5250000000001</v>
      </c>
      <c r="N21" s="15">
        <v>1440.2370000000001</v>
      </c>
      <c r="O21" s="19">
        <v>1491.85</v>
      </c>
      <c r="P21" s="15">
        <v>1514.838</v>
      </c>
      <c r="Q21" s="15">
        <v>1520.575</v>
      </c>
      <c r="R21" s="15">
        <v>1606.704</v>
      </c>
      <c r="S21" s="19">
        <v>1607.7</v>
      </c>
      <c r="T21" s="19">
        <v>1666.2</v>
      </c>
    </row>
    <row r="22" spans="1:20" x14ac:dyDescent="0.25">
      <c r="A22" s="6" t="s">
        <v>38</v>
      </c>
      <c r="B22" s="16">
        <v>3505.4760000000001</v>
      </c>
      <c r="C22" s="16">
        <v>3523.634</v>
      </c>
      <c r="D22" s="16">
        <v>3825.364</v>
      </c>
      <c r="E22" s="16">
        <v>3883.1320000000001</v>
      </c>
      <c r="F22" s="16">
        <v>3776.1579999999999</v>
      </c>
      <c r="G22" s="16">
        <v>3914.2150000000001</v>
      </c>
      <c r="H22" s="16">
        <v>3910.248</v>
      </c>
      <c r="I22" s="16">
        <v>4055.4630000000002</v>
      </c>
      <c r="J22" s="16">
        <v>4132.3779999999997</v>
      </c>
      <c r="K22" s="16">
        <v>4114.5169999999998</v>
      </c>
      <c r="L22" s="16">
        <v>4413.6059999999998</v>
      </c>
      <c r="M22" s="16">
        <v>4675.5559999999996</v>
      </c>
      <c r="N22" s="16">
        <v>4467.8109999999997</v>
      </c>
      <c r="O22" s="16">
        <v>4649.1130000000003</v>
      </c>
      <c r="P22" s="16">
        <v>4813.9219999999996</v>
      </c>
      <c r="Q22" s="16">
        <v>5078.6629999999996</v>
      </c>
      <c r="R22" s="16">
        <v>5076.3729999999996</v>
      </c>
      <c r="S22" s="20">
        <v>5182.8999999999996</v>
      </c>
      <c r="T22" s="20">
        <v>5452</v>
      </c>
    </row>
    <row r="23" spans="1:20" x14ac:dyDescent="0.25">
      <c r="A23" s="6" t="s">
        <v>39</v>
      </c>
      <c r="B23" s="15">
        <v>9322.0969999999998</v>
      </c>
      <c r="C23" s="15">
        <v>9154.2459999999992</v>
      </c>
      <c r="D23" s="15">
        <v>8307.509</v>
      </c>
      <c r="E23" s="15">
        <v>8625.4549999999999</v>
      </c>
      <c r="F23" s="15">
        <v>9293.0010000000002</v>
      </c>
      <c r="G23" s="15">
        <v>9967.5640000000003</v>
      </c>
      <c r="H23" s="15">
        <v>11117.494000000001</v>
      </c>
      <c r="I23" s="15">
        <v>9677.2379999999994</v>
      </c>
      <c r="J23" s="15">
        <v>11044.762000000001</v>
      </c>
      <c r="K23" s="15">
        <v>12197.800999999999</v>
      </c>
      <c r="L23" s="15">
        <v>10912.263999999999</v>
      </c>
      <c r="M23" s="15">
        <v>11688.731</v>
      </c>
      <c r="N23" s="15">
        <v>12780.956</v>
      </c>
      <c r="O23" s="15">
        <v>12886.183000000001</v>
      </c>
      <c r="P23" s="19">
        <v>13109.64</v>
      </c>
      <c r="Q23" s="15">
        <v>13622.356</v>
      </c>
      <c r="R23" s="15">
        <v>13571.592000000001</v>
      </c>
      <c r="S23" s="19">
        <v>15408.8</v>
      </c>
      <c r="T23" s="19">
        <v>15295.7</v>
      </c>
    </row>
    <row r="24" spans="1:20" x14ac:dyDescent="0.25">
      <c r="A24" s="6" t="s">
        <v>40</v>
      </c>
      <c r="B24" s="16">
        <v>1193.6849999999999</v>
      </c>
      <c r="C24" s="16">
        <v>1250.617</v>
      </c>
      <c r="D24" s="20">
        <v>1164.51</v>
      </c>
      <c r="E24" s="16">
        <v>1133.412</v>
      </c>
      <c r="F24" s="16">
        <v>1132.077</v>
      </c>
      <c r="G24" s="20">
        <v>1179.29</v>
      </c>
      <c r="H24" s="16">
        <v>1269.432</v>
      </c>
      <c r="I24" s="16">
        <v>1234.9839999999999</v>
      </c>
      <c r="J24" s="16">
        <v>1244.673</v>
      </c>
      <c r="K24" s="16">
        <v>1237.059</v>
      </c>
      <c r="L24" s="16">
        <v>1094.2760000000001</v>
      </c>
      <c r="M24" s="16">
        <v>1251.1279999999999</v>
      </c>
      <c r="N24" s="16">
        <v>1219.3710000000001</v>
      </c>
      <c r="O24" s="16">
        <v>1211.7650000000001</v>
      </c>
      <c r="P24" s="16">
        <v>1187.588</v>
      </c>
      <c r="Q24" s="16">
        <v>1175.2950000000001</v>
      </c>
      <c r="R24" s="16">
        <v>1198.085</v>
      </c>
      <c r="S24" s="20">
        <v>1304.8</v>
      </c>
      <c r="T24" s="20">
        <v>1187.5</v>
      </c>
    </row>
    <row r="25" spans="1:20" x14ac:dyDescent="0.25">
      <c r="A25" s="6" t="s">
        <v>41</v>
      </c>
      <c r="B25" s="15">
        <v>3705.8240000000001</v>
      </c>
      <c r="C25" s="15">
        <v>5627.0780000000004</v>
      </c>
      <c r="D25" s="15">
        <v>6643.9660000000003</v>
      </c>
      <c r="E25" s="15">
        <v>8625.8549999999996</v>
      </c>
      <c r="F25" s="15">
        <v>10158.737999999999</v>
      </c>
      <c r="G25" s="15">
        <v>10177.549000000001</v>
      </c>
      <c r="H25" s="19">
        <v>10018.02</v>
      </c>
      <c r="I25" s="19">
        <v>8101.15</v>
      </c>
      <c r="J25" s="15">
        <v>10226.397999999999</v>
      </c>
      <c r="K25" s="15">
        <v>10603.154</v>
      </c>
      <c r="L25" s="15">
        <v>9933.6360000000004</v>
      </c>
      <c r="M25" s="15">
        <v>10687.183999999999</v>
      </c>
      <c r="N25" s="15">
        <v>10538.428</v>
      </c>
      <c r="O25" s="15">
        <v>11210.989</v>
      </c>
      <c r="P25" s="15">
        <v>10672.708000000001</v>
      </c>
      <c r="Q25" s="15">
        <v>10633.278</v>
      </c>
      <c r="R25" s="19">
        <v>10378.31</v>
      </c>
      <c r="S25" s="19">
        <v>11060.6</v>
      </c>
      <c r="T25" s="19">
        <v>10625.6</v>
      </c>
    </row>
    <row r="26" spans="1:20" x14ac:dyDescent="0.25">
      <c r="A26" s="6" t="s">
        <v>42</v>
      </c>
      <c r="B26" s="16">
        <v>49.975999999999999</v>
      </c>
      <c r="C26" s="16">
        <v>50.945999999999998</v>
      </c>
      <c r="D26" s="16">
        <v>53.978999999999999</v>
      </c>
      <c r="E26" s="16">
        <v>69.135999999999996</v>
      </c>
      <c r="F26" s="16">
        <v>75.808999999999997</v>
      </c>
      <c r="G26" s="16">
        <v>87.126999999999995</v>
      </c>
      <c r="H26" s="16">
        <v>86.546000000000006</v>
      </c>
      <c r="I26" s="16">
        <v>92.534999999999997</v>
      </c>
      <c r="J26" s="16">
        <v>92.495999999999995</v>
      </c>
      <c r="K26" s="16">
        <v>93.474999999999994</v>
      </c>
      <c r="L26" s="16">
        <v>96.772999999999996</v>
      </c>
      <c r="M26" s="16">
        <v>108.154</v>
      </c>
      <c r="N26" s="16">
        <v>111.97499999999999</v>
      </c>
      <c r="O26" s="16">
        <v>126.604</v>
      </c>
      <c r="P26" s="16">
        <v>183.608</v>
      </c>
      <c r="Q26" s="16">
        <v>183.733</v>
      </c>
      <c r="R26" s="16">
        <v>197.05500000000001</v>
      </c>
      <c r="S26" s="20">
        <v>237.3</v>
      </c>
      <c r="T26" s="20">
        <v>237.6</v>
      </c>
    </row>
    <row r="27" spans="1:20" x14ac:dyDescent="0.25">
      <c r="A27" s="6" t="s">
        <v>43</v>
      </c>
      <c r="B27" s="15">
        <v>1099.981</v>
      </c>
      <c r="C27" s="15">
        <v>1114.885</v>
      </c>
      <c r="D27" s="15">
        <v>1120.2629999999999</v>
      </c>
      <c r="E27" s="15">
        <v>1094.1880000000001</v>
      </c>
      <c r="F27" s="15">
        <v>1035.2380000000001</v>
      </c>
      <c r="G27" s="15">
        <v>1188.5930000000001</v>
      </c>
      <c r="H27" s="15">
        <v>1020.597</v>
      </c>
      <c r="I27" s="15">
        <v>1056.3920000000001</v>
      </c>
      <c r="J27" s="15">
        <v>1185.1769999999999</v>
      </c>
      <c r="K27" s="15">
        <v>1165.114</v>
      </c>
      <c r="L27" s="19">
        <v>1224.42</v>
      </c>
      <c r="M27" s="15">
        <v>1138.316</v>
      </c>
      <c r="N27" s="15">
        <v>1153.482</v>
      </c>
      <c r="O27" s="15">
        <v>1286.096</v>
      </c>
      <c r="P27" s="15">
        <v>1362.2940000000001</v>
      </c>
      <c r="Q27" s="15">
        <v>1364.432</v>
      </c>
      <c r="R27" s="15">
        <v>1306.4690000000001</v>
      </c>
      <c r="S27" s="19">
        <v>1395.2</v>
      </c>
      <c r="T27" s="19">
        <v>1433.3</v>
      </c>
    </row>
    <row r="28" spans="1:20" x14ac:dyDescent="0.25">
      <c r="A28" s="6" t="s">
        <v>44</v>
      </c>
      <c r="B28" s="16">
        <v>799.84699999999998</v>
      </c>
      <c r="C28" s="16">
        <v>811.10299999999995</v>
      </c>
      <c r="D28" s="20">
        <v>837.83</v>
      </c>
      <c r="E28" s="16">
        <v>817.64700000000005</v>
      </c>
      <c r="F28" s="16">
        <v>862.34400000000005</v>
      </c>
      <c r="G28" s="16">
        <v>876.27300000000002</v>
      </c>
      <c r="H28" s="16">
        <v>880.85400000000004</v>
      </c>
      <c r="I28" s="20">
        <v>872.16</v>
      </c>
      <c r="J28" s="16">
        <v>937.322</v>
      </c>
      <c r="K28" s="16">
        <v>951.79600000000005</v>
      </c>
      <c r="L28" s="16">
        <v>1007.853</v>
      </c>
      <c r="M28" s="16">
        <v>1086.1420000000001</v>
      </c>
      <c r="N28" s="16">
        <v>1133.2190000000001</v>
      </c>
      <c r="O28" s="16">
        <v>1185.579</v>
      </c>
      <c r="P28" s="16">
        <v>1204.4949999999999</v>
      </c>
      <c r="Q28" s="16">
        <v>1194.171</v>
      </c>
      <c r="R28" s="16">
        <v>1196.5239999999999</v>
      </c>
      <c r="S28" s="20">
        <v>1297.9000000000001</v>
      </c>
      <c r="T28" s="20">
        <v>1266.4000000000001</v>
      </c>
    </row>
    <row r="29" spans="1:20" x14ac:dyDescent="0.25">
      <c r="A29" s="6" t="s">
        <v>45</v>
      </c>
      <c r="B29" s="15">
        <v>21.701000000000001</v>
      </c>
      <c r="C29" s="15">
        <v>42.537999999999997</v>
      </c>
      <c r="D29" s="15">
        <v>43.575000000000003</v>
      </c>
      <c r="E29" s="15">
        <v>49.628</v>
      </c>
      <c r="F29" s="19">
        <v>52.86</v>
      </c>
      <c r="G29" s="19">
        <v>50.27</v>
      </c>
      <c r="H29" s="15">
        <v>54.851999999999997</v>
      </c>
      <c r="I29" s="15">
        <v>49.194000000000003</v>
      </c>
      <c r="J29" s="15">
        <v>52.828000000000003</v>
      </c>
      <c r="K29" s="19">
        <v>57.01</v>
      </c>
      <c r="L29" s="15">
        <v>70.268000000000001</v>
      </c>
      <c r="M29" s="15">
        <v>72.566999999999993</v>
      </c>
      <c r="N29" s="15">
        <v>77.361999999999995</v>
      </c>
      <c r="O29" s="15">
        <v>82.733000000000004</v>
      </c>
      <c r="P29" s="15">
        <v>92.028000000000006</v>
      </c>
      <c r="Q29" s="15">
        <v>96.527000000000001</v>
      </c>
      <c r="R29" s="15">
        <v>138.476</v>
      </c>
      <c r="S29" s="19">
        <v>148.30000000000001</v>
      </c>
      <c r="T29" s="19">
        <v>151.4</v>
      </c>
    </row>
    <row r="30" spans="1:20" x14ac:dyDescent="0.25">
      <c r="A30" s="6" t="s">
        <v>46</v>
      </c>
      <c r="B30" s="16">
        <v>715.89300000000003</v>
      </c>
      <c r="C30" s="16">
        <v>1180.6869999999999</v>
      </c>
      <c r="D30" s="16">
        <v>1281.5519999999999</v>
      </c>
      <c r="E30" s="16">
        <v>1366.0070000000001</v>
      </c>
      <c r="F30" s="16">
        <v>1185.4639999999999</v>
      </c>
      <c r="G30" s="20">
        <v>1650.33</v>
      </c>
      <c r="H30" s="16">
        <v>1877.5909999999999</v>
      </c>
      <c r="I30" s="16">
        <v>2137.8620000000001</v>
      </c>
      <c r="J30" s="16">
        <v>2277.9319999999998</v>
      </c>
      <c r="K30" s="20">
        <v>2406.7199999999998</v>
      </c>
      <c r="L30" s="16">
        <v>2010.664</v>
      </c>
      <c r="M30" s="16">
        <v>2168.3049999999998</v>
      </c>
      <c r="N30" s="16">
        <v>2178.6779999999999</v>
      </c>
      <c r="O30" s="20">
        <v>2123.5100000000002</v>
      </c>
      <c r="P30" s="16">
        <v>1870.1389999999999</v>
      </c>
      <c r="Q30" s="20">
        <v>1815.86</v>
      </c>
      <c r="R30" s="16">
        <v>1812.1849999999999</v>
      </c>
      <c r="S30" s="20">
        <v>1924.4</v>
      </c>
      <c r="T30" s="20">
        <v>1939.3</v>
      </c>
    </row>
    <row r="31" spans="1:20" x14ac:dyDescent="0.25">
      <c r="A31" s="6" t="s">
        <v>47</v>
      </c>
      <c r="B31" s="15">
        <v>0.40600000000000003</v>
      </c>
      <c r="C31" s="15">
        <v>0.52500000000000002</v>
      </c>
      <c r="D31" s="15">
        <v>0.64500000000000002</v>
      </c>
      <c r="E31" s="15">
        <v>0.78800000000000003</v>
      </c>
      <c r="F31" s="15">
        <v>0.90800000000000003</v>
      </c>
      <c r="G31" s="15">
        <v>0.93100000000000005</v>
      </c>
      <c r="H31" s="19">
        <v>4.32</v>
      </c>
      <c r="I31" s="15">
        <v>5.3849999999999998</v>
      </c>
      <c r="J31" s="15">
        <v>8.1050000000000004</v>
      </c>
      <c r="K31" s="15">
        <v>11.573</v>
      </c>
      <c r="L31" s="19">
        <v>12.14</v>
      </c>
      <c r="M31" s="15">
        <v>12.686</v>
      </c>
      <c r="N31" s="15">
        <v>14.180999999999999</v>
      </c>
      <c r="O31" s="15">
        <v>16.582000000000001</v>
      </c>
      <c r="P31" s="15">
        <v>17.734999999999999</v>
      </c>
      <c r="Q31" s="15">
        <v>20.411000000000001</v>
      </c>
      <c r="R31" s="15">
        <v>21.876000000000001</v>
      </c>
      <c r="S31" s="19">
        <v>35.4</v>
      </c>
      <c r="T31" s="19">
        <v>51.6</v>
      </c>
    </row>
    <row r="32" spans="1:20" x14ac:dyDescent="0.25">
      <c r="A32" s="6" t="s">
        <v>48</v>
      </c>
      <c r="B32" s="16">
        <v>679.851</v>
      </c>
      <c r="C32" s="16">
        <v>721.71900000000005</v>
      </c>
      <c r="D32" s="16">
        <v>797.31899999999996</v>
      </c>
      <c r="E32" s="16">
        <v>829.822</v>
      </c>
      <c r="F32" s="16">
        <v>880.54399999999998</v>
      </c>
      <c r="G32" s="20">
        <v>939.49</v>
      </c>
      <c r="H32" s="16">
        <v>970.87699999999995</v>
      </c>
      <c r="I32" s="16">
        <v>1009.929</v>
      </c>
      <c r="J32" s="16">
        <v>1073.4749999999999</v>
      </c>
      <c r="K32" s="16">
        <v>1152.221</v>
      </c>
      <c r="L32" s="16">
        <v>1247.5719999999999</v>
      </c>
      <c r="M32" s="16">
        <v>1363.6030000000001</v>
      </c>
      <c r="N32" s="16">
        <v>1387.9480000000001</v>
      </c>
      <c r="O32" s="16">
        <v>1534.3889999999999</v>
      </c>
      <c r="P32" s="16">
        <v>1635.1859999999999</v>
      </c>
      <c r="Q32" s="16">
        <v>1858.3710000000001</v>
      </c>
      <c r="R32" s="20">
        <v>2018.85</v>
      </c>
      <c r="S32" s="20">
        <v>2073</v>
      </c>
      <c r="T32" s="20">
        <v>1968.3</v>
      </c>
    </row>
    <row r="33" spans="1:20" x14ac:dyDescent="0.25">
      <c r="A33" s="6" t="s">
        <v>49</v>
      </c>
      <c r="B33" s="15">
        <v>2705.3110000000001</v>
      </c>
      <c r="C33" s="15">
        <v>3178.9409999999998</v>
      </c>
      <c r="D33" s="15">
        <v>3440.145</v>
      </c>
      <c r="E33" s="19">
        <v>3675.06</v>
      </c>
      <c r="F33" s="15">
        <v>3795.5720000000001</v>
      </c>
      <c r="G33" s="15">
        <v>3919.6610000000001</v>
      </c>
      <c r="H33" s="15">
        <v>4419.299</v>
      </c>
      <c r="I33" s="15">
        <v>4293.1180000000004</v>
      </c>
      <c r="J33" s="15">
        <v>4531.1490000000003</v>
      </c>
      <c r="K33" s="15">
        <v>4593.5389999999998</v>
      </c>
      <c r="L33" s="19">
        <v>4309.32</v>
      </c>
      <c r="M33" s="15">
        <v>4491.9070000000002</v>
      </c>
      <c r="N33" s="15">
        <v>4650.8670000000002</v>
      </c>
      <c r="O33" s="15">
        <v>4783.7190000000001</v>
      </c>
      <c r="P33" s="15">
        <v>4560.8050000000003</v>
      </c>
      <c r="Q33" s="15">
        <v>4637.2039999999997</v>
      </c>
      <c r="R33" s="15">
        <v>4685.4539999999997</v>
      </c>
      <c r="S33" s="19">
        <v>4837.5</v>
      </c>
      <c r="T33" s="19">
        <v>4104.3999999999996</v>
      </c>
    </row>
    <row r="34" spans="1:20" x14ac:dyDescent="0.25">
      <c r="A34" s="6" t="s">
        <v>50</v>
      </c>
      <c r="B34" s="16">
        <v>3943.3220000000001</v>
      </c>
      <c r="C34" s="16">
        <v>3867.6080000000002</v>
      </c>
      <c r="D34" s="16">
        <v>3948.8870000000002</v>
      </c>
      <c r="E34" s="16">
        <v>3931.0210000000002</v>
      </c>
      <c r="F34" s="16">
        <v>4025.915</v>
      </c>
      <c r="G34" s="16">
        <v>4216.3220000000001</v>
      </c>
      <c r="H34" s="16">
        <v>4676.9189999999999</v>
      </c>
      <c r="I34" s="20">
        <v>4961.21</v>
      </c>
      <c r="J34" s="16">
        <v>5115.5649999999996</v>
      </c>
      <c r="K34" s="16">
        <v>5349.0119999999997</v>
      </c>
      <c r="L34" s="16">
        <v>5050.1059999999998</v>
      </c>
      <c r="M34" s="20">
        <v>5224.01</v>
      </c>
      <c r="N34" s="16">
        <v>5556.8329999999996</v>
      </c>
      <c r="O34" s="16">
        <v>5657.308</v>
      </c>
      <c r="P34" s="16">
        <v>8788.5609999999997</v>
      </c>
      <c r="Q34" s="16">
        <v>8611.0709999999999</v>
      </c>
      <c r="R34" s="16">
        <v>8506.741</v>
      </c>
      <c r="S34" s="20">
        <v>8453.7999999999993</v>
      </c>
      <c r="T34" s="20">
        <v>8403.9</v>
      </c>
    </row>
    <row r="35" spans="1:20" x14ac:dyDescent="0.25">
      <c r="A35" s="6" t="s">
        <v>51</v>
      </c>
      <c r="B35" s="19">
        <v>2501.6</v>
      </c>
      <c r="C35" s="15">
        <v>2528.6379999999999</v>
      </c>
      <c r="D35" s="15">
        <v>2546.1930000000002</v>
      </c>
      <c r="E35" s="15">
        <v>2602.1779999999999</v>
      </c>
      <c r="F35" s="15">
        <v>2599.2640000000001</v>
      </c>
      <c r="G35" s="15">
        <v>2595.252</v>
      </c>
      <c r="H35" s="15">
        <v>2217.636</v>
      </c>
      <c r="I35" s="19">
        <v>2222.6999999999998</v>
      </c>
      <c r="J35" s="15">
        <v>1869.9839999999999</v>
      </c>
      <c r="K35" s="15">
        <v>1942.163</v>
      </c>
      <c r="L35" s="15">
        <v>2452.6930000000002</v>
      </c>
      <c r="M35" s="15">
        <v>2439.8209999999999</v>
      </c>
      <c r="N35" s="15">
        <v>2496.4630000000002</v>
      </c>
      <c r="O35" s="15">
        <v>2520.4740000000002</v>
      </c>
      <c r="P35" s="15">
        <v>2544.2750000000001</v>
      </c>
      <c r="Q35" s="15">
        <v>2621.1419999999998</v>
      </c>
      <c r="R35" s="15">
        <v>2565.0929999999998</v>
      </c>
      <c r="S35" s="19">
        <v>2675.7</v>
      </c>
      <c r="T35" s="19">
        <v>2837.2</v>
      </c>
    </row>
    <row r="36" spans="1:20" x14ac:dyDescent="0.25">
      <c r="A36" s="6" t="s">
        <v>52</v>
      </c>
      <c r="B36" s="16">
        <v>3091.7649999999999</v>
      </c>
      <c r="C36" s="16">
        <v>3201.5619999999999</v>
      </c>
      <c r="D36" s="16">
        <v>3119.0650000000001</v>
      </c>
      <c r="E36" s="20">
        <v>3253.32</v>
      </c>
      <c r="F36" s="16">
        <v>3820.866</v>
      </c>
      <c r="G36" s="16">
        <v>3779.7359999999999</v>
      </c>
      <c r="H36" s="16">
        <v>3966.7049999999999</v>
      </c>
      <c r="I36" s="16">
        <v>3504.1559999999999</v>
      </c>
      <c r="J36" s="16">
        <v>3687.7330000000002</v>
      </c>
      <c r="K36" s="16">
        <v>3551.2089999999998</v>
      </c>
      <c r="L36" s="16">
        <v>3531.2170000000001</v>
      </c>
      <c r="M36" s="16">
        <v>3409.6210000000001</v>
      </c>
      <c r="N36" s="20">
        <v>3508.67</v>
      </c>
      <c r="O36" s="16">
        <v>3557.3960000000002</v>
      </c>
      <c r="P36" s="16">
        <v>3469.5239999999999</v>
      </c>
      <c r="Q36" s="16">
        <v>3495.8560000000002</v>
      </c>
      <c r="R36" s="16">
        <v>3454.643</v>
      </c>
      <c r="S36" s="20">
        <v>3661.4</v>
      </c>
      <c r="T36" s="20">
        <v>3465.6</v>
      </c>
    </row>
    <row r="37" spans="1:20" x14ac:dyDescent="0.25">
      <c r="A37" s="6" t="s">
        <v>53</v>
      </c>
      <c r="B37" s="15">
        <v>577.76800000000003</v>
      </c>
      <c r="C37" s="15">
        <v>689.75599999999997</v>
      </c>
      <c r="D37" s="15">
        <v>607.15300000000002</v>
      </c>
      <c r="E37" s="15">
        <v>674.096</v>
      </c>
      <c r="F37" s="15">
        <v>657.38900000000001</v>
      </c>
      <c r="G37" s="15">
        <v>635.34799999999996</v>
      </c>
      <c r="H37" s="15">
        <v>678.29100000000005</v>
      </c>
      <c r="I37" s="15">
        <v>678.38499999999999</v>
      </c>
      <c r="J37" s="15">
        <v>662.27700000000004</v>
      </c>
      <c r="K37" s="15">
        <v>693.51599999999996</v>
      </c>
      <c r="L37" s="15">
        <v>621.25199999999995</v>
      </c>
      <c r="M37" s="15">
        <v>684.11300000000006</v>
      </c>
      <c r="N37" s="15">
        <v>691.29399999999998</v>
      </c>
      <c r="O37" s="15">
        <v>666.47699999999998</v>
      </c>
      <c r="P37" s="15">
        <v>602.83100000000002</v>
      </c>
      <c r="Q37" s="15">
        <v>586.428</v>
      </c>
      <c r="R37" s="15">
        <v>577.62400000000002</v>
      </c>
      <c r="S37" s="19">
        <v>663.5</v>
      </c>
      <c r="T37" s="19">
        <v>590.20000000000005</v>
      </c>
    </row>
    <row r="38" spans="1:20" x14ac:dyDescent="0.25">
      <c r="A38" s="6" t="s">
        <v>54</v>
      </c>
      <c r="B38" s="16">
        <v>349.64699999999999</v>
      </c>
      <c r="C38" s="16">
        <v>366.428</v>
      </c>
      <c r="D38" s="16">
        <v>317.25900000000001</v>
      </c>
      <c r="E38" s="16">
        <v>415.25700000000001</v>
      </c>
      <c r="F38" s="20">
        <v>404.39</v>
      </c>
      <c r="G38" s="16">
        <v>518.74900000000002</v>
      </c>
      <c r="H38" s="16">
        <v>546.12099999999998</v>
      </c>
      <c r="I38" s="16">
        <v>561.31200000000001</v>
      </c>
      <c r="J38" s="16">
        <v>528.303</v>
      </c>
      <c r="K38" s="20">
        <v>483.46</v>
      </c>
      <c r="L38" s="16">
        <v>502.34100000000001</v>
      </c>
      <c r="M38" s="16">
        <v>624.39099999999996</v>
      </c>
      <c r="N38" s="16">
        <v>570.72199999999998</v>
      </c>
      <c r="O38" s="16">
        <v>599.44200000000001</v>
      </c>
      <c r="P38" s="16">
        <v>642.53300000000002</v>
      </c>
      <c r="Q38" s="16">
        <v>1227.5309999999999</v>
      </c>
      <c r="R38" s="16">
        <v>1146.7360000000001</v>
      </c>
      <c r="S38" s="20">
        <v>1324.6</v>
      </c>
      <c r="T38" s="20">
        <v>1224.2</v>
      </c>
    </row>
    <row r="39" spans="1:20" x14ac:dyDescent="0.25">
      <c r="A39" s="6" t="s">
        <v>55</v>
      </c>
      <c r="B39" s="15">
        <v>5811.9350000000004</v>
      </c>
      <c r="C39" s="15">
        <v>5473.201</v>
      </c>
      <c r="D39" s="15">
        <v>6120.8450000000003</v>
      </c>
      <c r="E39" s="15">
        <v>6074.0870000000004</v>
      </c>
      <c r="F39" s="15">
        <v>6136.9809999999998</v>
      </c>
      <c r="G39" s="15">
        <v>5619.6530000000002</v>
      </c>
      <c r="H39" s="15">
        <v>6510.308</v>
      </c>
      <c r="I39" s="15">
        <v>6295.5039999999999</v>
      </c>
      <c r="J39" s="15">
        <v>6787.7830000000004</v>
      </c>
      <c r="K39" s="15">
        <v>6925.4129999999996</v>
      </c>
      <c r="L39" s="15">
        <v>7121.0940000000001</v>
      </c>
      <c r="M39" s="19">
        <v>7068.8</v>
      </c>
      <c r="N39" s="15">
        <v>7607.5370000000003</v>
      </c>
      <c r="O39" s="15">
        <v>7768.8190000000004</v>
      </c>
      <c r="P39" s="15">
        <v>7904.3459999999995</v>
      </c>
      <c r="Q39" s="15">
        <v>8061.1819999999998</v>
      </c>
      <c r="R39" s="15">
        <v>7689.0519999999997</v>
      </c>
      <c r="S39" s="19">
        <v>7567.1</v>
      </c>
      <c r="T39" s="19">
        <v>7828.5</v>
      </c>
    </row>
    <row r="40" spans="1:20" x14ac:dyDescent="0.25">
      <c r="A40" s="6" t="s">
        <v>56</v>
      </c>
      <c r="B40" s="16">
        <v>7085.9409999999998</v>
      </c>
      <c r="C40" s="16">
        <v>7408.4960000000001</v>
      </c>
      <c r="D40" s="16">
        <v>7880.8689999999997</v>
      </c>
      <c r="E40" s="16">
        <v>8242.8220000000001</v>
      </c>
      <c r="F40" s="20">
        <v>8259.93</v>
      </c>
      <c r="G40" s="16">
        <v>8489.6509999999998</v>
      </c>
      <c r="H40" s="16">
        <v>9262.0229999999992</v>
      </c>
      <c r="I40" s="16">
        <v>9039.9470000000001</v>
      </c>
      <c r="J40" s="16">
        <v>9559.7610000000004</v>
      </c>
      <c r="K40" s="16">
        <v>9445.8259999999991</v>
      </c>
      <c r="L40" s="16">
        <v>9277.1569999999992</v>
      </c>
      <c r="M40" s="16">
        <v>9562.6360000000004</v>
      </c>
      <c r="N40" s="16">
        <v>9844.6080000000002</v>
      </c>
      <c r="O40" s="16">
        <v>9788.357</v>
      </c>
      <c r="P40" s="16">
        <v>9625.9940000000006</v>
      </c>
      <c r="Q40" s="16">
        <v>9868.9529999999995</v>
      </c>
      <c r="R40" s="16">
        <v>10441.498</v>
      </c>
      <c r="S40" s="20">
        <v>11054.1</v>
      </c>
      <c r="T40" s="20">
        <v>10928.7</v>
      </c>
    </row>
    <row r="41" spans="1:20" x14ac:dyDescent="0.25">
      <c r="A41" s="6" t="s">
        <v>57</v>
      </c>
      <c r="B41" s="15">
        <v>538.71699999999998</v>
      </c>
      <c r="C41" s="15">
        <v>550.82600000000002</v>
      </c>
      <c r="D41" s="15">
        <v>558.01599999999996</v>
      </c>
      <c r="E41" s="19">
        <v>648.09</v>
      </c>
      <c r="F41" s="15">
        <v>672.10900000000004</v>
      </c>
      <c r="G41" s="15">
        <v>677.601</v>
      </c>
      <c r="H41" s="15">
        <v>674.91099999999994</v>
      </c>
      <c r="I41" s="15">
        <v>701.53599999999994</v>
      </c>
      <c r="J41" s="15">
        <v>726.73500000000001</v>
      </c>
      <c r="K41" s="15">
        <v>728.13699999999994</v>
      </c>
      <c r="L41" s="15">
        <v>771.69299999999998</v>
      </c>
      <c r="M41" s="15">
        <v>849.33100000000002</v>
      </c>
      <c r="N41" s="15">
        <v>899.05499999999995</v>
      </c>
      <c r="O41" s="15">
        <v>875.75800000000004</v>
      </c>
      <c r="P41" s="15">
        <v>966.18700000000001</v>
      </c>
      <c r="Q41" s="19">
        <v>952.32</v>
      </c>
      <c r="R41" s="15">
        <v>896.649</v>
      </c>
      <c r="S41" s="19">
        <v>933.7</v>
      </c>
      <c r="T41" s="19">
        <v>949.4</v>
      </c>
    </row>
    <row r="42" spans="1:20" x14ac:dyDescent="0.25">
      <c r="A42" s="6" t="s">
        <v>58</v>
      </c>
      <c r="B42" s="16">
        <v>1215.934</v>
      </c>
      <c r="C42" s="16">
        <v>1309.1489999999999</v>
      </c>
      <c r="D42" s="16">
        <v>1299.163</v>
      </c>
      <c r="E42" s="16">
        <v>1300.1120000000001</v>
      </c>
      <c r="F42" s="16">
        <v>1380.0419999999999</v>
      </c>
      <c r="G42" s="20">
        <v>1387.29</v>
      </c>
      <c r="H42" s="16">
        <v>1661.7260000000001</v>
      </c>
      <c r="I42" s="16">
        <v>1650.6690000000001</v>
      </c>
      <c r="J42" s="16">
        <v>1591.0920000000001</v>
      </c>
      <c r="K42" s="16">
        <v>1528.1420000000001</v>
      </c>
      <c r="L42" s="16">
        <v>1338.5340000000001</v>
      </c>
      <c r="M42" s="16">
        <v>1431.3979999999999</v>
      </c>
      <c r="N42" s="16">
        <v>1450.269</v>
      </c>
      <c r="O42" s="16">
        <v>1516.8219999999999</v>
      </c>
      <c r="P42" s="16">
        <v>1572.396</v>
      </c>
      <c r="Q42" s="16">
        <v>1680.924</v>
      </c>
      <c r="R42" s="16">
        <v>1706.7049999999999</v>
      </c>
      <c r="S42" s="20">
        <v>1626.4</v>
      </c>
      <c r="T42" s="20">
        <v>1680.8</v>
      </c>
    </row>
    <row r="43" spans="1:20" x14ac:dyDescent="0.25">
      <c r="A43" s="6" t="s">
        <v>59</v>
      </c>
      <c r="B43" s="15">
        <v>507.66699999999997</v>
      </c>
      <c r="C43" s="15">
        <v>506.18599999999998</v>
      </c>
      <c r="D43" s="15">
        <v>554.09900000000005</v>
      </c>
      <c r="E43" s="15">
        <v>626.58799999999997</v>
      </c>
      <c r="F43" s="15">
        <v>1568.1859999999999</v>
      </c>
      <c r="G43" s="15">
        <v>1687.5260000000001</v>
      </c>
      <c r="H43" s="15">
        <v>2043.962</v>
      </c>
      <c r="I43" s="19">
        <v>1984.08</v>
      </c>
      <c r="J43" s="15">
        <v>2263.172</v>
      </c>
      <c r="K43" s="19">
        <v>2819.05</v>
      </c>
      <c r="L43" s="15">
        <v>2928.0830000000001</v>
      </c>
      <c r="M43" s="15">
        <v>3444.7719999999999</v>
      </c>
      <c r="N43" s="15">
        <v>3691.0219999999999</v>
      </c>
      <c r="O43" s="15">
        <v>3821.6709999999998</v>
      </c>
      <c r="P43" s="15">
        <v>4263.2560000000003</v>
      </c>
      <c r="Q43" s="15">
        <v>4388.4889999999996</v>
      </c>
      <c r="R43" s="8" t="s">
        <v>95</v>
      </c>
      <c r="S43" s="8" t="s">
        <v>95</v>
      </c>
      <c r="T43" s="8" t="s">
        <v>95</v>
      </c>
    </row>
    <row r="44" spans="1:20" x14ac:dyDescent="0.25">
      <c r="A44" s="6" t="s">
        <v>60</v>
      </c>
      <c r="B44" s="20">
        <v>0</v>
      </c>
      <c r="C44" s="20">
        <v>0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16">
        <v>398.75299999999999</v>
      </c>
      <c r="M44" s="16">
        <v>511.202</v>
      </c>
      <c r="N44" s="16">
        <v>511.36099999999999</v>
      </c>
      <c r="O44" s="16">
        <v>417.42700000000002</v>
      </c>
      <c r="P44" s="16">
        <v>1151.9380000000001</v>
      </c>
      <c r="Q44" s="16">
        <v>1204.9090000000001</v>
      </c>
      <c r="R44" s="16">
        <v>1270.078</v>
      </c>
      <c r="S44" s="9" t="s">
        <v>95</v>
      </c>
      <c r="T44" s="9" t="s">
        <v>95</v>
      </c>
    </row>
    <row r="45" spans="1:20" x14ac:dyDescent="0.25">
      <c r="A45" s="6" t="s">
        <v>61</v>
      </c>
      <c r="B45" s="19">
        <v>0</v>
      </c>
      <c r="C45" s="15">
        <v>143.18799999999999</v>
      </c>
      <c r="D45" s="15">
        <v>146.31700000000001</v>
      </c>
      <c r="E45" s="15">
        <v>152.52699999999999</v>
      </c>
      <c r="F45" s="15">
        <v>152.45500000000001</v>
      </c>
      <c r="G45" s="15">
        <v>159.501</v>
      </c>
      <c r="H45" s="15">
        <v>161.006</v>
      </c>
      <c r="I45" s="15">
        <v>173.756</v>
      </c>
      <c r="J45" s="15">
        <v>175.977</v>
      </c>
      <c r="K45" s="15">
        <v>167.61699999999999</v>
      </c>
      <c r="L45" s="15">
        <v>164.202</v>
      </c>
      <c r="M45" s="15">
        <v>169.55199999999999</v>
      </c>
      <c r="N45" s="15">
        <v>166.82900000000001</v>
      </c>
      <c r="O45" s="15">
        <v>163.86699999999999</v>
      </c>
      <c r="P45" s="15">
        <v>150.68299999999999</v>
      </c>
      <c r="Q45" s="15">
        <v>146.52699999999999</v>
      </c>
      <c r="R45" s="15">
        <v>148.10400000000001</v>
      </c>
      <c r="S45" s="19">
        <v>156.80000000000001</v>
      </c>
      <c r="T45" s="19">
        <v>149.5</v>
      </c>
    </row>
    <row r="46" spans="1:20" x14ac:dyDescent="0.25">
      <c r="A46" s="6" t="s">
        <v>62</v>
      </c>
      <c r="B46" s="16">
        <v>75.641999999999996</v>
      </c>
      <c r="C46" s="16">
        <v>66.231999999999999</v>
      </c>
      <c r="D46" s="16">
        <v>78.484999999999999</v>
      </c>
      <c r="E46" s="20">
        <v>64.25</v>
      </c>
      <c r="F46" s="16">
        <v>71.462999999999994</v>
      </c>
      <c r="G46" s="16">
        <v>70.721999999999994</v>
      </c>
      <c r="H46" s="20">
        <v>503.75</v>
      </c>
      <c r="I46" s="16">
        <v>534.05899999999997</v>
      </c>
      <c r="J46" s="16">
        <v>573.42100000000005</v>
      </c>
      <c r="K46" s="16">
        <v>581.16700000000003</v>
      </c>
      <c r="L46" s="16">
        <v>624.80399999999997</v>
      </c>
      <c r="M46" s="16">
        <v>637.96400000000006</v>
      </c>
      <c r="N46" s="16">
        <v>686.37800000000004</v>
      </c>
      <c r="O46" s="16">
        <v>751.72699999999998</v>
      </c>
      <c r="P46" s="16">
        <v>773.67399999999998</v>
      </c>
      <c r="Q46" s="16">
        <v>637.26099999999997</v>
      </c>
      <c r="R46" s="20">
        <v>648.16999999999996</v>
      </c>
      <c r="S46" s="20">
        <v>626.70000000000005</v>
      </c>
      <c r="T46" s="20">
        <v>532.5</v>
      </c>
    </row>
    <row r="47" spans="1:20" x14ac:dyDescent="0.25">
      <c r="A47" s="6" t="s">
        <v>63</v>
      </c>
      <c r="B47" s="15">
        <v>180.28100000000001</v>
      </c>
      <c r="C47" s="15">
        <v>215.46299999999999</v>
      </c>
      <c r="D47" s="15">
        <v>216.27500000000001</v>
      </c>
      <c r="E47" s="15">
        <v>200.607</v>
      </c>
      <c r="F47" s="15">
        <v>199.81800000000001</v>
      </c>
      <c r="G47" s="15">
        <v>204.786</v>
      </c>
      <c r="H47" s="15">
        <v>202.828</v>
      </c>
      <c r="I47" s="15">
        <v>219.21299999999999</v>
      </c>
      <c r="J47" s="15">
        <v>236.33799999999999</v>
      </c>
      <c r="K47" s="15">
        <v>229.98500000000001</v>
      </c>
      <c r="L47" s="19">
        <v>241.21</v>
      </c>
      <c r="M47" s="15">
        <v>233.87799999999999</v>
      </c>
      <c r="N47" s="15">
        <v>199.11199999999999</v>
      </c>
      <c r="O47" s="15">
        <v>231.44499999999999</v>
      </c>
      <c r="P47" s="15">
        <v>198.20699999999999</v>
      </c>
      <c r="Q47" s="15">
        <v>207.25299999999999</v>
      </c>
      <c r="R47" s="15">
        <v>221.64500000000001</v>
      </c>
      <c r="S47" s="19">
        <v>217.9</v>
      </c>
      <c r="T47" s="19">
        <v>211.2</v>
      </c>
    </row>
    <row r="48" spans="1:20" x14ac:dyDescent="0.25">
      <c r="A48" s="6" t="s">
        <v>64</v>
      </c>
      <c r="B48" s="9" t="s">
        <v>95</v>
      </c>
      <c r="C48" s="9" t="s">
        <v>95</v>
      </c>
      <c r="D48" s="9" t="s">
        <v>95</v>
      </c>
      <c r="E48" s="9" t="s">
        <v>95</v>
      </c>
      <c r="F48" s="9" t="s">
        <v>95</v>
      </c>
      <c r="G48" s="9" t="s">
        <v>95</v>
      </c>
      <c r="H48" s="9" t="s">
        <v>95</v>
      </c>
      <c r="I48" s="9" t="s">
        <v>95</v>
      </c>
      <c r="J48" s="9" t="s">
        <v>95</v>
      </c>
      <c r="K48" s="9" t="s">
        <v>95</v>
      </c>
      <c r="L48" s="9" t="s">
        <v>95</v>
      </c>
      <c r="M48" s="9" t="s">
        <v>95</v>
      </c>
      <c r="N48" s="9" t="s">
        <v>95</v>
      </c>
      <c r="O48" s="9" t="s">
        <v>95</v>
      </c>
      <c r="P48" s="9" t="s">
        <v>95</v>
      </c>
      <c r="Q48" s="9" t="s">
        <v>95</v>
      </c>
      <c r="R48" s="9" t="s">
        <v>95</v>
      </c>
      <c r="S48" s="20">
        <v>18.399999999999999</v>
      </c>
      <c r="T48" s="20">
        <v>18.899999999999999</v>
      </c>
    </row>
    <row r="49" spans="1:20" x14ac:dyDescent="0.25">
      <c r="A49" s="6" t="s">
        <v>65</v>
      </c>
      <c r="B49" s="15">
        <v>234.37899999999999</v>
      </c>
      <c r="C49" s="15">
        <v>232.32499999999999</v>
      </c>
      <c r="D49" s="15">
        <v>232.32499999999999</v>
      </c>
      <c r="E49" s="15">
        <v>221.291</v>
      </c>
      <c r="F49" s="15">
        <v>221.577</v>
      </c>
      <c r="G49" s="15">
        <v>216.65700000000001</v>
      </c>
      <c r="H49" s="15">
        <v>211.71299999999999</v>
      </c>
      <c r="I49" s="19">
        <v>219.69</v>
      </c>
      <c r="J49" s="15">
        <v>218.30500000000001</v>
      </c>
      <c r="K49" s="15">
        <v>213.38499999999999</v>
      </c>
      <c r="L49" s="15">
        <v>205.59899999999999</v>
      </c>
      <c r="M49" s="15">
        <v>216.70500000000001</v>
      </c>
      <c r="N49" s="15">
        <v>193.083</v>
      </c>
      <c r="O49" s="15">
        <v>176.143</v>
      </c>
      <c r="P49" s="15">
        <v>171.286</v>
      </c>
      <c r="Q49" s="15">
        <v>170.02699999999999</v>
      </c>
      <c r="R49" s="15">
        <v>175.94300000000001</v>
      </c>
      <c r="S49" s="19">
        <v>16.100000000000001</v>
      </c>
      <c r="T49" s="19">
        <v>16.7</v>
      </c>
    </row>
    <row r="50" spans="1:20" x14ac:dyDescent="0.25">
      <c r="A50" s="6" t="s">
        <v>66</v>
      </c>
      <c r="B50" s="16">
        <v>802.52200000000005</v>
      </c>
      <c r="C50" s="16">
        <v>802.52200000000005</v>
      </c>
      <c r="D50" s="16">
        <v>802.35500000000002</v>
      </c>
      <c r="E50" s="16">
        <v>803.35799999999995</v>
      </c>
      <c r="F50" s="16">
        <v>810.69100000000003</v>
      </c>
      <c r="G50" s="16">
        <v>1060.0940000000001</v>
      </c>
      <c r="H50" s="16">
        <v>1031.9580000000001</v>
      </c>
      <c r="I50" s="16">
        <v>1029.115</v>
      </c>
      <c r="J50" s="16">
        <v>1031.5039999999999</v>
      </c>
      <c r="K50" s="16">
        <v>1034.633</v>
      </c>
      <c r="L50" s="16">
        <v>1040.723</v>
      </c>
      <c r="M50" s="16">
        <v>1044.664</v>
      </c>
      <c r="N50" s="20">
        <v>1046.67</v>
      </c>
      <c r="O50" s="16">
        <v>1055.3720000000001</v>
      </c>
      <c r="P50" s="16">
        <v>1057.5440000000001</v>
      </c>
      <c r="Q50" s="16">
        <v>1112.7929999999999</v>
      </c>
      <c r="R50" s="16">
        <v>1593.319</v>
      </c>
      <c r="S50" s="20">
        <v>1660.7</v>
      </c>
      <c r="T50" s="20">
        <v>1649.1</v>
      </c>
    </row>
    <row r="51" spans="1:20" x14ac:dyDescent="0.25">
      <c r="A51" s="6" t="s">
        <v>67</v>
      </c>
      <c r="B51" s="15">
        <v>6716.585</v>
      </c>
      <c r="C51" s="15">
        <v>6634.5420000000004</v>
      </c>
      <c r="D51" s="15">
        <v>6426.2920000000004</v>
      </c>
      <c r="E51" s="15">
        <v>6320.6030000000001</v>
      </c>
      <c r="F51" s="15">
        <v>6190.0739999999996</v>
      </c>
      <c r="G51" s="15">
        <v>6258.6459999999997</v>
      </c>
      <c r="H51" s="15">
        <v>6263.5659999999998</v>
      </c>
      <c r="I51" s="15">
        <v>5632.9179999999997</v>
      </c>
      <c r="J51" s="15">
        <v>5708.8950000000004</v>
      </c>
      <c r="K51" s="15">
        <v>5575.2129999999997</v>
      </c>
      <c r="L51" s="15">
        <v>5443.3459999999995</v>
      </c>
      <c r="M51" s="15">
        <v>5573.0389999999998</v>
      </c>
      <c r="N51" s="15">
        <v>5354.4470000000001</v>
      </c>
      <c r="O51" s="15">
        <v>5126.4480000000003</v>
      </c>
      <c r="P51" s="19">
        <v>4518.45</v>
      </c>
      <c r="Q51" s="8" t="s">
        <v>95</v>
      </c>
      <c r="R51" s="8" t="s">
        <v>95</v>
      </c>
      <c r="S51" s="8" t="s">
        <v>95</v>
      </c>
      <c r="T51" s="8" t="s">
        <v>95</v>
      </c>
    </row>
    <row r="52" spans="1:20" x14ac:dyDescent="0.25">
      <c r="A52" s="6" t="s">
        <v>68</v>
      </c>
      <c r="B52" s="16">
        <v>216.46600000000001</v>
      </c>
      <c r="C52" s="16">
        <v>216.46600000000001</v>
      </c>
      <c r="D52" s="20">
        <v>216.49</v>
      </c>
      <c r="E52" s="16">
        <v>216.51400000000001</v>
      </c>
      <c r="F52" s="16">
        <v>233.32900000000001</v>
      </c>
      <c r="G52" s="16">
        <v>234.929</v>
      </c>
      <c r="H52" s="16">
        <v>236.577</v>
      </c>
      <c r="I52" s="20">
        <v>242.19</v>
      </c>
      <c r="J52" s="16">
        <v>247.755</v>
      </c>
      <c r="K52" s="16">
        <v>247.946</v>
      </c>
      <c r="L52" s="16">
        <v>251.767</v>
      </c>
      <c r="M52" s="16">
        <v>263.75799999999998</v>
      </c>
      <c r="N52" s="16">
        <v>366.22199999999998</v>
      </c>
      <c r="O52" s="16">
        <v>371.50200000000001</v>
      </c>
      <c r="P52" s="16">
        <v>377.51299999999998</v>
      </c>
      <c r="Q52" s="16">
        <v>375.19099999999997</v>
      </c>
      <c r="R52" s="16">
        <v>372.04399999999998</v>
      </c>
      <c r="S52" s="20">
        <v>0.4</v>
      </c>
      <c r="T52" s="20">
        <v>0.4</v>
      </c>
    </row>
    <row r="53" spans="1:20" ht="11.45" customHeight="1" x14ac:dyDescent="0.25">
      <c r="A53" s="26" t="s">
        <v>98</v>
      </c>
      <c r="B53" s="23">
        <f>SUM(B14:B52)-B51</f>
        <v>65801.842000000004</v>
      </c>
      <c r="C53" s="23">
        <f t="shared" ref="C53:P53" si="0">SUM(C14:C52)-C51</f>
        <v>69943.941000000006</v>
      </c>
      <c r="D53" s="23">
        <f t="shared" si="0"/>
        <v>73220.882999999987</v>
      </c>
      <c r="E53" s="23">
        <f t="shared" si="0"/>
        <v>78193.421999999977</v>
      </c>
      <c r="F53" s="23">
        <f t="shared" si="0"/>
        <v>83473.238000000012</v>
      </c>
      <c r="G53" s="23">
        <f t="shared" si="0"/>
        <v>85688.809999999983</v>
      </c>
      <c r="H53" s="23">
        <f t="shared" si="0"/>
        <v>93702.694999999992</v>
      </c>
      <c r="I53" s="23">
        <f t="shared" si="0"/>
        <v>89448.342000000004</v>
      </c>
      <c r="J53" s="23">
        <f t="shared" si="0"/>
        <v>96846.71100000001</v>
      </c>
      <c r="K53" s="23">
        <f t="shared" si="0"/>
        <v>100251.20700000001</v>
      </c>
      <c r="L53" s="23">
        <f t="shared" si="0"/>
        <v>97099.475000000006</v>
      </c>
      <c r="M53" s="23">
        <f t="shared" si="0"/>
        <v>101932.52500000002</v>
      </c>
      <c r="N53" s="23">
        <f t="shared" si="0"/>
        <v>104744.74799999995</v>
      </c>
      <c r="O53" s="23">
        <f t="shared" si="0"/>
        <v>107323.166</v>
      </c>
      <c r="P53" s="23">
        <f t="shared" si="0"/>
        <v>112394.11</v>
      </c>
      <c r="Q53" s="23">
        <f t="shared" ref="C53:T53" si="1">SUM(Q14:Q52)</f>
        <v>115018.80600000003</v>
      </c>
      <c r="R53" s="23">
        <f>SUM(R14:R52)+$Q43</f>
        <v>115888.90799999997</v>
      </c>
      <c r="S53" s="23">
        <f>SUM(S14:S52)+$Q43+$R44</f>
        <v>122154.46699999998</v>
      </c>
      <c r="T53" s="23">
        <f>SUM(T14:T52)+$Q43+$R44</f>
        <v>121626.46699999996</v>
      </c>
    </row>
    <row r="54" spans="1:20" x14ac:dyDescent="0.25">
      <c r="A54" s="1" t="s">
        <v>96</v>
      </c>
    </row>
    <row r="55" spans="1:20" x14ac:dyDescent="0.25">
      <c r="A55" s="1" t="s">
        <v>95</v>
      </c>
      <c r="B55" s="2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36643-EF7F-4EF3-9345-5395C5F6976E}">
  <dimension ref="A1:T55"/>
  <sheetViews>
    <sheetView tabSelected="1" workbookViewId="0">
      <pane xSplit="1" ySplit="11" topLeftCell="B42" activePane="bottomRight" state="frozen"/>
      <selection pane="topRight"/>
      <selection pane="bottomLeft"/>
      <selection pane="bottomRight" activeCell="T60" sqref="T60"/>
    </sheetView>
  </sheetViews>
  <sheetFormatPr defaultRowHeight="11.45" customHeight="1" x14ac:dyDescent="0.25"/>
  <cols>
    <col min="1" max="1" width="29.85546875" customWidth="1"/>
    <col min="2" max="20" width="10" customWidth="1"/>
  </cols>
  <sheetData>
    <row r="1" spans="1:20" x14ac:dyDescent="0.25">
      <c r="A1" s="2" t="s">
        <v>89</v>
      </c>
    </row>
    <row r="2" spans="1:20" x14ac:dyDescent="0.25">
      <c r="A2" s="2" t="s">
        <v>90</v>
      </c>
      <c r="B2" s="1" t="s">
        <v>0</v>
      </c>
    </row>
    <row r="3" spans="1:20" x14ac:dyDescent="0.25">
      <c r="A3" s="2" t="s">
        <v>91</v>
      </c>
      <c r="B3" s="2" t="s">
        <v>6</v>
      </c>
    </row>
    <row r="4" spans="1:20" x14ac:dyDescent="0.25"/>
    <row r="5" spans="1:20" x14ac:dyDescent="0.25">
      <c r="A5" s="1" t="s">
        <v>12</v>
      </c>
      <c r="C5" s="2" t="s">
        <v>17</v>
      </c>
    </row>
    <row r="6" spans="1:20" x14ac:dyDescent="0.25">
      <c r="A6" s="1" t="s">
        <v>13</v>
      </c>
      <c r="C6" s="2" t="s">
        <v>22</v>
      </c>
    </row>
    <row r="7" spans="1:20" x14ac:dyDescent="0.25">
      <c r="A7" s="1" t="s">
        <v>14</v>
      </c>
      <c r="C7" s="2" t="s">
        <v>19</v>
      </c>
    </row>
    <row r="8" spans="1:20" x14ac:dyDescent="0.25">
      <c r="A8" s="1" t="s">
        <v>15</v>
      </c>
      <c r="C8" s="2" t="s">
        <v>20</v>
      </c>
    </row>
    <row r="9" spans="1:20" x14ac:dyDescent="0.25"/>
    <row r="10" spans="1:20" x14ac:dyDescent="0.25">
      <c r="A10" s="4" t="s">
        <v>92</v>
      </c>
      <c r="B10" s="3" t="s">
        <v>70</v>
      </c>
      <c r="C10" s="3" t="s">
        <v>71</v>
      </c>
      <c r="D10" s="3" t="s">
        <v>72</v>
      </c>
      <c r="E10" s="3" t="s">
        <v>73</v>
      </c>
      <c r="F10" s="3" t="s">
        <v>74</v>
      </c>
      <c r="G10" s="3" t="s">
        <v>75</v>
      </c>
      <c r="H10" s="3" t="s">
        <v>76</v>
      </c>
      <c r="I10" s="3" t="s">
        <v>77</v>
      </c>
      <c r="J10" s="3" t="s">
        <v>78</v>
      </c>
      <c r="K10" s="3" t="s">
        <v>79</v>
      </c>
      <c r="L10" s="3" t="s">
        <v>80</v>
      </c>
      <c r="M10" s="3" t="s">
        <v>81</v>
      </c>
      <c r="N10" s="3" t="s">
        <v>82</v>
      </c>
      <c r="O10" s="3" t="s">
        <v>83</v>
      </c>
      <c r="P10" s="3" t="s">
        <v>84</v>
      </c>
      <c r="Q10" s="3" t="s">
        <v>85</v>
      </c>
      <c r="R10" s="3" t="s">
        <v>86</v>
      </c>
      <c r="S10" s="3" t="s">
        <v>87</v>
      </c>
      <c r="T10" s="3" t="s">
        <v>88</v>
      </c>
    </row>
    <row r="11" spans="1:20" x14ac:dyDescent="0.25">
      <c r="A11" s="5" t="s">
        <v>93</v>
      </c>
      <c r="B11" s="7" t="s">
        <v>94</v>
      </c>
      <c r="C11" s="7" t="s">
        <v>94</v>
      </c>
      <c r="D11" s="7" t="s">
        <v>94</v>
      </c>
      <c r="E11" s="7" t="s">
        <v>94</v>
      </c>
      <c r="F11" s="7" t="s">
        <v>94</v>
      </c>
      <c r="G11" s="7" t="s">
        <v>94</v>
      </c>
      <c r="H11" s="7" t="s">
        <v>94</v>
      </c>
      <c r="I11" s="7" t="s">
        <v>94</v>
      </c>
      <c r="J11" s="7" t="s">
        <v>94</v>
      </c>
      <c r="K11" s="7" t="s">
        <v>94</v>
      </c>
      <c r="L11" s="7" t="s">
        <v>94</v>
      </c>
      <c r="M11" s="7" t="s">
        <v>94</v>
      </c>
      <c r="N11" s="7" t="s">
        <v>94</v>
      </c>
      <c r="O11" s="7" t="s">
        <v>94</v>
      </c>
      <c r="P11" s="7" t="s">
        <v>94</v>
      </c>
      <c r="Q11" s="7" t="s">
        <v>94</v>
      </c>
      <c r="R11" s="7" t="s">
        <v>94</v>
      </c>
      <c r="S11" s="7" t="s">
        <v>94</v>
      </c>
      <c r="T11" s="7" t="s">
        <v>94</v>
      </c>
    </row>
    <row r="12" spans="1:20" x14ac:dyDescent="0.25">
      <c r="A12" s="6" t="s">
        <v>28</v>
      </c>
      <c r="B12" s="24">
        <f>Renewables!B12/Total!B12</f>
        <v>0.11734641073274561</v>
      </c>
      <c r="C12" s="24">
        <f>Renewables!C12/Total!C12</f>
        <v>0.12436669647589781</v>
      </c>
      <c r="D12" s="24">
        <f>Renewables!D12/Total!D12</f>
        <v>0.13210142029868091</v>
      </c>
      <c r="E12" s="24">
        <f>Renewables!E12/Total!E12</f>
        <v>0.14819286368847315</v>
      </c>
      <c r="F12" s="24">
        <f>Renewables!F12/Total!F12</f>
        <v>0.15324952042843362</v>
      </c>
      <c r="G12" s="24">
        <f>Renewables!G12/Total!G12</f>
        <v>0.16785917913112933</v>
      </c>
      <c r="H12" s="24">
        <f>Renewables!H12/Total!H12</f>
        <v>0.16994581391912744</v>
      </c>
      <c r="I12" s="24">
        <f>Renewables!I12/Total!I12</f>
        <v>0.17415364309525896</v>
      </c>
      <c r="J12" s="24">
        <f>Renewables!J12/Total!J12</f>
        <v>0.18581516411633786</v>
      </c>
      <c r="K12" s="24">
        <f>Renewables!K12/Total!K12</f>
        <v>0.19044213621930536</v>
      </c>
      <c r="L12" s="24">
        <f>Renewables!L12/Total!L12</f>
        <v>0.19929074233690358</v>
      </c>
      <c r="M12" s="24">
        <f>Renewables!M12/Total!M12</f>
        <v>0.20307423467183497</v>
      </c>
      <c r="N12" s="24">
        <f>Renewables!N12/Total!N12</f>
        <v>0.20400233156266984</v>
      </c>
      <c r="O12" s="24">
        <f>Renewables!O12/Total!O12</f>
        <v>0.20819196174391572</v>
      </c>
      <c r="P12" s="24">
        <f>Renewables!P12/Total!P12</f>
        <v>0.21604052872922316</v>
      </c>
      <c r="Q12" s="24">
        <f>Renewables!Q12/Total!Q12</f>
        <v>0.22432482104378107</v>
      </c>
      <c r="R12" s="24">
        <f>Renewables!R12/Total!R12</f>
        <v>0.22983371670317718</v>
      </c>
      <c r="S12" s="24">
        <f>Renewables!S12/Total!S12</f>
        <v>0.22932331369578382</v>
      </c>
      <c r="T12" s="24">
        <f>Renewables!T12/Total!T12</f>
        <v>0.24857689182941553</v>
      </c>
    </row>
    <row r="13" spans="1:20" x14ac:dyDescent="0.25">
      <c r="A13" s="6" t="s">
        <v>29</v>
      </c>
      <c r="B13" s="24">
        <f>Renewables!B13/Total!B13</f>
        <v>0.10381403846930519</v>
      </c>
      <c r="C13" s="24">
        <f>Renewables!C13/Total!C13</f>
        <v>0.10997798749769408</v>
      </c>
      <c r="D13" s="24">
        <f>Renewables!D13/Total!D13</f>
        <v>0.11772478607813509</v>
      </c>
      <c r="E13" s="24">
        <f>Renewables!E13/Total!E13</f>
        <v>0.13402153988060705</v>
      </c>
      <c r="F13" s="24">
        <f>Renewables!F13/Total!F13</f>
        <v>0.13833428061119074</v>
      </c>
      <c r="G13" s="24">
        <f>Renewables!G13/Total!G13</f>
        <v>0.15083912592844559</v>
      </c>
      <c r="H13" s="24">
        <f>Renewables!H13/Total!H13</f>
        <v>0.15248431498588791</v>
      </c>
      <c r="I13" s="24">
        <f>Renewables!I13/Total!I13</f>
        <v>0.15474544036163654</v>
      </c>
      <c r="J13" s="24">
        <f>Renewables!J13/Total!J13</f>
        <v>0.16655095110947193</v>
      </c>
      <c r="K13" s="24">
        <f>Renewables!K13/Total!K13</f>
        <v>0.17078740335307374</v>
      </c>
      <c r="L13" s="24">
        <f>Renewables!L13/Total!L13</f>
        <v>0.17972192083686214</v>
      </c>
      <c r="M13" s="24">
        <f>Renewables!M13/Total!M13</f>
        <v>0.18347876272909611</v>
      </c>
      <c r="N13" s="24">
        <f>Renewables!N13/Total!N13</f>
        <v>0.18379658840574231</v>
      </c>
      <c r="O13" s="24">
        <f>Renewables!O13/Total!O13</f>
        <v>0.18932458942514679</v>
      </c>
      <c r="P13" s="24">
        <f>Renewables!P13/Total!P13</f>
        <v>0.19261529446288914</v>
      </c>
      <c r="Q13" s="24">
        <f>Renewables!Q13/Total!Q13</f>
        <v>0.20037080080490299</v>
      </c>
      <c r="R13" s="24">
        <f>Renewables!R13/Total!R13</f>
        <v>0.20429333029491883</v>
      </c>
      <c r="S13" s="24">
        <f>Renewables!S13/Total!S13</f>
        <v>0.2055419862608229</v>
      </c>
      <c r="T13" s="24">
        <f>Renewables!T13/Total!T13</f>
        <v>0.22465567920260934</v>
      </c>
    </row>
    <row r="14" spans="1:20" x14ac:dyDescent="0.25">
      <c r="A14" s="6" t="s">
        <v>30</v>
      </c>
      <c r="B14" s="24">
        <f>Renewables!B14/Total!B14</f>
        <v>2.9265272951173593E-2</v>
      </c>
      <c r="C14" s="24">
        <f>Renewables!C14/Total!C14</f>
        <v>3.4180745565209981E-2</v>
      </c>
      <c r="D14" s="24">
        <f>Renewables!D14/Total!D14</f>
        <v>3.8121173088410995E-2</v>
      </c>
      <c r="E14" s="24">
        <f>Renewables!E14/Total!E14</f>
        <v>4.7128651255626597E-2</v>
      </c>
      <c r="F14" s="24">
        <f>Renewables!F14/Total!F14</f>
        <v>5.1213332695715368E-2</v>
      </c>
      <c r="G14" s="24">
        <f>Renewables!G14/Total!G14</f>
        <v>6.087199085900219E-2</v>
      </c>
      <c r="H14" s="24">
        <f>Renewables!H14/Total!H14</f>
        <v>6.7098399574758869E-2</v>
      </c>
      <c r="I14" s="24">
        <f>Renewables!I14/Total!I14</f>
        <v>6.7179810994205003E-2</v>
      </c>
      <c r="J14" s="24">
        <f>Renewables!J14/Total!J14</f>
        <v>7.1083132682060499E-2</v>
      </c>
      <c r="K14" s="24">
        <f>Renewables!K14/Total!K14</f>
        <v>7.6385801918102028E-2</v>
      </c>
      <c r="L14" s="24">
        <f>Renewables!L14/Total!L14</f>
        <v>7.7512357389721329E-2</v>
      </c>
      <c r="M14" s="24">
        <f>Renewables!M14/Total!M14</f>
        <v>7.9420305172043709E-2</v>
      </c>
      <c r="N14" s="24">
        <f>Renewables!N14/Total!N14</f>
        <v>8.2465277548403687E-2</v>
      </c>
      <c r="O14" s="24">
        <f>Renewables!O14/Total!O14</f>
        <v>8.2000977823718332E-2</v>
      </c>
      <c r="P14" s="24">
        <f>Renewables!P14/Total!P14</f>
        <v>8.289564582130389E-2</v>
      </c>
      <c r="Q14" s="24">
        <f>Renewables!Q14/Total!Q14</f>
        <v>8.3187175852186407E-2</v>
      </c>
      <c r="R14" s="24">
        <f>Renewables!R14/Total!R14</f>
        <v>8.4465890846424627E-2</v>
      </c>
      <c r="S14" s="24">
        <f>Renewables!S14/Total!S14</f>
        <v>9.2249855407750145E-2</v>
      </c>
      <c r="T14" s="24">
        <f>Renewables!T14/Total!T14</f>
        <v>0.10443574729246204</v>
      </c>
    </row>
    <row r="15" spans="1:20" x14ac:dyDescent="0.25">
      <c r="A15" s="6" t="s">
        <v>31</v>
      </c>
      <c r="B15" s="24">
        <f>Renewables!B15/Total!B15</f>
        <v>0.14056009415337239</v>
      </c>
      <c r="C15" s="24">
        <f>Renewables!C15/Total!C15</f>
        <v>0.14256643800524507</v>
      </c>
      <c r="D15" s="24">
        <f>Renewables!D15/Total!D15</f>
        <v>0.14790224705700697</v>
      </c>
      <c r="E15" s="24">
        <f>Renewables!E15/Total!E15</f>
        <v>0.13862458183303963</v>
      </c>
      <c r="F15" s="24">
        <f>Renewables!F15/Total!F15</f>
        <v>0.17262248241239644</v>
      </c>
      <c r="G15" s="24">
        <f>Renewables!G15/Total!G15</f>
        <v>0.21638890308104786</v>
      </c>
      <c r="H15" s="24">
        <f>Renewables!H15/Total!H15</f>
        <v>0.2433355332791847</v>
      </c>
      <c r="I15" s="24">
        <f>Renewables!I15/Total!I15</f>
        <v>0.24768413012850066</v>
      </c>
      <c r="J15" s="24">
        <f>Renewables!J15/Total!J15</f>
        <v>0.27241019766069657</v>
      </c>
      <c r="K15" s="24">
        <f>Renewables!K15/Total!K15</f>
        <v>0.29234357323033688</v>
      </c>
      <c r="L15" s="24">
        <f>Renewables!L15/Total!L15</f>
        <v>0.28518472377441573</v>
      </c>
      <c r="M15" s="24">
        <f>Renewables!M15/Total!M15</f>
        <v>0.28903458475637006</v>
      </c>
      <c r="N15" s="24">
        <f>Renewables!N15/Total!N15</f>
        <v>0.29989589018135165</v>
      </c>
      <c r="O15" s="24">
        <f>Renewables!O15/Total!O15</f>
        <v>0.29854477597445483</v>
      </c>
      <c r="P15" s="24">
        <f>Renewables!P15/Total!P15</f>
        <v>0.33250413837615961</v>
      </c>
      <c r="Q15" s="24">
        <f>Renewables!Q15/Total!Q15</f>
        <v>0.35423453836817342</v>
      </c>
      <c r="R15" s="24">
        <f>Renewables!R15/Total!R15</f>
        <v>0.37178214886414573</v>
      </c>
      <c r="S15" s="24">
        <f>Renewables!S15/Total!S15</f>
        <v>0.30023553318246893</v>
      </c>
      <c r="T15" s="24">
        <f>Renewables!T15/Total!T15</f>
        <v>0.31667878362455815</v>
      </c>
    </row>
    <row r="16" spans="1:20" x14ac:dyDescent="0.25">
      <c r="A16" s="6" t="s">
        <v>32</v>
      </c>
      <c r="B16" s="24">
        <f>Renewables!B16/Total!B16</f>
        <v>9.9175066788562888E-2</v>
      </c>
      <c r="C16" s="24">
        <f>Renewables!C16/Total!C16</f>
        <v>0.10835321185308687</v>
      </c>
      <c r="D16" s="24">
        <f>Renewables!D16/Total!D16</f>
        <v>0.11233918497769148</v>
      </c>
      <c r="E16" s="24">
        <f>Renewables!E16/Total!E16</f>
        <v>0.1237004610093473</v>
      </c>
      <c r="F16" s="24">
        <f>Renewables!F16/Total!F16</f>
        <v>0.1291790729250881</v>
      </c>
      <c r="G16" s="24">
        <f>Renewables!G16/Total!G16</f>
        <v>0.14259958193332437</v>
      </c>
      <c r="H16" s="24">
        <f>Renewables!H16/Total!H16</f>
        <v>0.14095788873481988</v>
      </c>
      <c r="I16" s="24">
        <f>Renewables!I16/Total!I16</f>
        <v>0.1538833157011251</v>
      </c>
      <c r="J16" s="24">
        <f>Renewables!J16/Total!J16</f>
        <v>0.16248568769088939</v>
      </c>
      <c r="K16" s="24">
        <f>Renewables!K16/Total!K16</f>
        <v>0.17706297559740805</v>
      </c>
      <c r="L16" s="24">
        <f>Renewables!L16/Total!L16</f>
        <v>0.19527638839441042</v>
      </c>
      <c r="M16" s="24">
        <f>Renewables!M16/Total!M16</f>
        <v>0.19787297813350904</v>
      </c>
      <c r="N16" s="24">
        <f>Renewables!N16/Total!N16</f>
        <v>0.19878748371469795</v>
      </c>
      <c r="O16" s="24">
        <f>Renewables!O16/Total!O16</f>
        <v>0.19727504161349407</v>
      </c>
      <c r="P16" s="24">
        <f>Renewables!P16/Total!P16</f>
        <v>0.20642204178098753</v>
      </c>
      <c r="Q16" s="24">
        <f>Renewables!Q16/Total!Q16</f>
        <v>0.22631623949709564</v>
      </c>
      <c r="R16" s="24">
        <f>Renewables!R16/Total!R16</f>
        <v>0.2353481794825602</v>
      </c>
      <c r="S16" s="24">
        <f>Renewables!S16/Total!S16</f>
        <v>0.24347466831923983</v>
      </c>
      <c r="T16" s="24">
        <f>Renewables!T16/Total!T16</f>
        <v>0.25802524928567261</v>
      </c>
    </row>
    <row r="17" spans="1:20" x14ac:dyDescent="0.25">
      <c r="A17" s="6" t="s">
        <v>33</v>
      </c>
      <c r="B17" s="24">
        <f>Renewables!B17/Total!B17</f>
        <v>0.20501019147165839</v>
      </c>
      <c r="C17" s="24">
        <f>Renewables!C17/Total!C17</f>
        <v>0.22612356589890759</v>
      </c>
      <c r="D17" s="24">
        <f>Renewables!D17/Total!D17</f>
        <v>0.23660558301137011</v>
      </c>
      <c r="E17" s="24">
        <f>Renewables!E17/Total!E17</f>
        <v>0.26706646816046031</v>
      </c>
      <c r="F17" s="24">
        <f>Renewables!F17/Total!F17</f>
        <v>0.27963532704871163</v>
      </c>
      <c r="G17" s="24">
        <f>Renewables!G17/Total!G17</f>
        <v>0.29403163103135765</v>
      </c>
      <c r="H17" s="24">
        <f>Renewables!H17/Total!H17</f>
        <v>0.30368842395467749</v>
      </c>
      <c r="I17" s="24">
        <f>Renewables!I17/Total!I17</f>
        <v>0.31889239809719727</v>
      </c>
      <c r="J17" s="24">
        <f>Renewables!J17/Total!J17</f>
        <v>0.3320119279180373</v>
      </c>
      <c r="K17" s="24">
        <f>Renewables!K17/Total!K17</f>
        <v>0.3467867722175389</v>
      </c>
      <c r="L17" s="24">
        <f>Renewables!L17/Total!L17</f>
        <v>0.38014184582764143</v>
      </c>
      <c r="M17" s="24">
        <f>Renewables!M17/Total!M17</f>
        <v>0.3953585231147228</v>
      </c>
      <c r="N17" s="24">
        <f>Renewables!N17/Total!N17</f>
        <v>0.41077946473860794</v>
      </c>
      <c r="O17" s="24">
        <f>Renewables!O17/Total!O17</f>
        <v>0.44063070310050112</v>
      </c>
      <c r="P17" s="24">
        <f>Renewables!P17/Total!P17</f>
        <v>0.44968246295267983</v>
      </c>
      <c r="Q17" s="24">
        <f>Renewables!Q17/Total!Q17</f>
        <v>0.47302384917033352</v>
      </c>
      <c r="R17" s="24">
        <f>Renewables!R17/Total!R17</f>
        <v>0.51073093002132319</v>
      </c>
      <c r="S17" s="24">
        <f>Renewables!S17/Total!S17</f>
        <v>0.49198622671422904</v>
      </c>
      <c r="T17" s="24">
        <f>Renewables!T17/Total!T17</f>
        <v>0.5011003847971377</v>
      </c>
    </row>
    <row r="18" spans="1:20" x14ac:dyDescent="0.25">
      <c r="A18" s="6" t="s">
        <v>34</v>
      </c>
      <c r="B18" s="24">
        <f>Renewables!B18/Total!B18</f>
        <v>7.1981666286896603E-2</v>
      </c>
      <c r="C18" s="24">
        <f>Renewables!C18/Total!C18</f>
        <v>7.7107805783273711E-2</v>
      </c>
      <c r="D18" s="24">
        <f>Renewables!D18/Total!D18</f>
        <v>8.4100243645879494E-2</v>
      </c>
      <c r="E18" s="24">
        <f>Renewables!E18/Total!E18</f>
        <v>0.10249410159860492</v>
      </c>
      <c r="F18" s="24">
        <f>Renewables!F18/Total!F18</f>
        <v>0.10330061932217145</v>
      </c>
      <c r="G18" s="24">
        <f>Renewables!G18/Total!G18</f>
        <v>0.1115458810032908</v>
      </c>
      <c r="H18" s="24">
        <f>Renewables!H18/Total!H18</f>
        <v>0.12055280722196184</v>
      </c>
      <c r="I18" s="24">
        <f>Renewables!I18/Total!I18</f>
        <v>0.12606975875373097</v>
      </c>
      <c r="J18" s="24">
        <f>Renewables!J18/Total!J18</f>
        <v>0.1342309171003789</v>
      </c>
      <c r="K18" s="24">
        <f>Renewables!K18/Total!K18</f>
        <v>0.13408307395633223</v>
      </c>
      <c r="L18" s="24">
        <f>Renewables!L18/Total!L18</f>
        <v>0.13409383991641588</v>
      </c>
      <c r="M18" s="24">
        <f>Renewables!M18/Total!M18</f>
        <v>0.13432190250390705</v>
      </c>
      <c r="N18" s="24">
        <f>Renewables!N18/Total!N18</f>
        <v>0.13031742712258765</v>
      </c>
      <c r="O18" s="24">
        <f>Renewables!O18/Total!O18</f>
        <v>0.13369009405016774</v>
      </c>
      <c r="P18" s="24">
        <f>Renewables!P18/Total!P18</f>
        <v>0.14220224667557552</v>
      </c>
      <c r="Q18" s="24">
        <f>Renewables!Q18/Total!Q18</f>
        <v>0.14503763085643745</v>
      </c>
      <c r="R18" s="24">
        <f>Renewables!R18/Total!R18</f>
        <v>0.144814869052628</v>
      </c>
      <c r="S18" s="24">
        <f>Renewables!S18/Total!S18</f>
        <v>0.1551950902608874</v>
      </c>
      <c r="T18" s="24">
        <f>Renewables!T18/Total!T18</f>
        <v>0.17484709795867795</v>
      </c>
    </row>
    <row r="19" spans="1:20" x14ac:dyDescent="0.25">
      <c r="A19" s="6" t="s">
        <v>35</v>
      </c>
      <c r="B19" s="24">
        <f>Renewables!B19/Total!B19</f>
        <v>0.33360513164607042</v>
      </c>
      <c r="C19" s="24">
        <f>Renewables!C19/Total!C19</f>
        <v>0.32368841145051908</v>
      </c>
      <c r="D19" s="24">
        <f>Renewables!D19/Total!D19</f>
        <v>0.30837979271344629</v>
      </c>
      <c r="E19" s="24">
        <f>Renewables!E19/Total!E19</f>
        <v>0.33037467061875886</v>
      </c>
      <c r="F19" s="24">
        <f>Renewables!F19/Total!F19</f>
        <v>0.35997427292472478</v>
      </c>
      <c r="G19" s="24">
        <f>Renewables!G19/Total!G19</f>
        <v>0.42027830460632204</v>
      </c>
      <c r="H19" s="24">
        <f>Renewables!H19/Total!H19</f>
        <v>0.43162103458202122</v>
      </c>
      <c r="I19" s="24">
        <f>Renewables!I19/Total!I19</f>
        <v>0.44549667176390717</v>
      </c>
      <c r="J19" s="24">
        <f>Renewables!J19/Total!J19</f>
        <v>0.4321811335935683</v>
      </c>
      <c r="K19" s="24">
        <f>Renewables!K19/Total!K19</f>
        <v>0.43111723040678018</v>
      </c>
      <c r="L19" s="24">
        <f>Renewables!L19/Total!L19</f>
        <v>0.44934245719828919</v>
      </c>
      <c r="M19" s="24">
        <f>Renewables!M19/Total!M19</f>
        <v>0.5003125391493819</v>
      </c>
      <c r="N19" s="24">
        <f>Renewables!N19/Total!N19</f>
        <v>0.51764797674255447</v>
      </c>
      <c r="O19" s="24">
        <f>Renewables!O19/Total!O19</f>
        <v>0.52216692002955722</v>
      </c>
      <c r="P19" s="24">
        <f>Renewables!P19/Total!P19</f>
        <v>0.53671488750076202</v>
      </c>
      <c r="Q19" s="24">
        <f>Renewables!Q19/Total!Q19</f>
        <v>0.52193374460894881</v>
      </c>
      <c r="R19" s="24">
        <f>Renewables!R19/Total!R19</f>
        <v>0.58833550963664405</v>
      </c>
      <c r="S19" s="24">
        <f>Renewables!S19/Total!S19</f>
        <v>0.61345008756567432</v>
      </c>
      <c r="T19" s="24">
        <f>Renewables!T19/Total!T19</f>
        <v>0.65444405716277443</v>
      </c>
    </row>
    <row r="20" spans="1:20" x14ac:dyDescent="0.25">
      <c r="A20" s="6" t="s">
        <v>36</v>
      </c>
      <c r="B20" s="24">
        <f>Renewables!B20/Total!B20</f>
        <v>2.8727578502381664E-2</v>
      </c>
      <c r="C20" s="24">
        <f>Renewables!C20/Total!C20</f>
        <v>3.4417196151857107E-2</v>
      </c>
      <c r="D20" s="24">
        <f>Renewables!D20/Total!D20</f>
        <v>3.5917117674575588E-2</v>
      </c>
      <c r="E20" s="24">
        <f>Renewables!E20/Total!E20</f>
        <v>3.7858730825617623E-2</v>
      </c>
      <c r="F20" s="24">
        <f>Renewables!F20/Total!F20</f>
        <v>3.5128094428879805E-2</v>
      </c>
      <c r="G20" s="24">
        <f>Renewables!G20/Total!G20</f>
        <v>4.1808362774692472E-2</v>
      </c>
      <c r="H20" s="24">
        <f>Renewables!H20/Total!H20</f>
        <v>4.2805698535828836E-2</v>
      </c>
      <c r="I20" s="24">
        <f>Renewables!I20/Total!I20</f>
        <v>4.6572549047386717E-2</v>
      </c>
      <c r="J20" s="24">
        <f>Renewables!J20/Total!J20</f>
        <v>4.8492508171647859E-2</v>
      </c>
      <c r="K20" s="24">
        <f>Renewables!K20/Total!K20</f>
        <v>5.1852688708981347E-2</v>
      </c>
      <c r="L20" s="24">
        <f>Renewables!L20/Total!L20</f>
        <v>6.261334586573028E-2</v>
      </c>
      <c r="M20" s="24">
        <f>Renewables!M20/Total!M20</f>
        <v>6.1839951466794656E-2</v>
      </c>
      <c r="N20" s="24">
        <f>Renewables!N20/Total!N20</f>
        <v>6.2428509167605985E-2</v>
      </c>
      <c r="O20" s="24">
        <f>Renewables!O20/Total!O20</f>
        <v>6.6240294184660778E-2</v>
      </c>
      <c r="P20" s="24">
        <f>Renewables!P20/Total!P20</f>
        <v>6.380711143716189E-2</v>
      </c>
      <c r="Q20" s="24">
        <f>Renewables!Q20/Total!Q20</f>
        <v>6.3437584828790652E-2</v>
      </c>
      <c r="R20" s="24">
        <f>Renewables!R20/Total!R20</f>
        <v>6.2642008017573678E-2</v>
      </c>
      <c r="S20" s="24">
        <f>Renewables!S20/Total!S20</f>
        <v>4.9314029209078833E-2</v>
      </c>
      <c r="T20" s="24">
        <f>Renewables!T20/Total!T20</f>
        <v>6.3007116631159057E-2</v>
      </c>
    </row>
    <row r="21" spans="1:20" x14ac:dyDescent="0.25">
      <c r="A21" s="6" t="s">
        <v>37</v>
      </c>
      <c r="B21" s="24">
        <f>Renewables!B21/Total!B21</f>
        <v>0.13465191177600352</v>
      </c>
      <c r="C21" s="24">
        <f>Renewables!C21/Total!C21</f>
        <v>0.13384372091840088</v>
      </c>
      <c r="D21" s="24">
        <f>Renewables!D21/Total!D21</f>
        <v>0.13095278422782905</v>
      </c>
      <c r="E21" s="24">
        <f>Renewables!E21/Total!E21</f>
        <v>0.14675425854934165</v>
      </c>
      <c r="F21" s="24">
        <f>Renewables!F21/Total!F21</f>
        <v>0.14718484640897517</v>
      </c>
      <c r="G21" s="24">
        <f>Renewables!G21/Total!G21</f>
        <v>0.17247406908523177</v>
      </c>
      <c r="H21" s="24">
        <f>Renewables!H21/Total!H21</f>
        <v>0.18657566531997016</v>
      </c>
      <c r="I21" s="24">
        <f>Renewables!I21/Total!I21</f>
        <v>0.20111389352130091</v>
      </c>
      <c r="J21" s="24">
        <f>Renewables!J21/Total!J21</f>
        <v>0.24121834904371306</v>
      </c>
      <c r="K21" s="24">
        <f>Renewables!K21/Total!K21</f>
        <v>0.27417540695412002</v>
      </c>
      <c r="L21" s="24">
        <f>Renewables!L21/Total!L21</f>
        <v>0.27870233222899871</v>
      </c>
      <c r="M21" s="24">
        <f>Renewables!M21/Total!M21</f>
        <v>0.26556551691724845</v>
      </c>
      <c r="N21" s="24">
        <f>Renewables!N21/Total!N21</f>
        <v>0.25422307121893495</v>
      </c>
      <c r="O21" s="24">
        <f>Renewables!O21/Total!O21</f>
        <v>0.28246394672482117</v>
      </c>
      <c r="P21" s="24">
        <f>Renewables!P21/Total!P21</f>
        <v>0.30122782855340696</v>
      </c>
      <c r="Q21" s="24">
        <f>Renewables!Q21/Total!Q21</f>
        <v>0.30048329875459229</v>
      </c>
      <c r="R21" s="24">
        <f>Renewables!R21/Total!R21</f>
        <v>0.31940552194255006</v>
      </c>
      <c r="S21" s="24">
        <f>Renewables!S21/Total!S21</f>
        <v>0.3108108108108108</v>
      </c>
      <c r="T21" s="24">
        <f>Renewables!T21/Total!T21</f>
        <v>0.3061348227901593</v>
      </c>
    </row>
    <row r="22" spans="1:20" x14ac:dyDescent="0.25">
      <c r="A22" s="6" t="s">
        <v>38</v>
      </c>
      <c r="B22" s="24">
        <f>Renewables!B22/Total!B22</f>
        <v>9.5498480554422935E-2</v>
      </c>
      <c r="C22" s="24">
        <f>Renewables!C22/Total!C22</f>
        <v>9.4090663474301353E-2</v>
      </c>
      <c r="D22" s="24">
        <f>Renewables!D22/Total!D22</f>
        <v>0.11376348273820519</v>
      </c>
      <c r="E22" s="24">
        <f>Renewables!E22/Total!E22</f>
        <v>0.11245581126276025</v>
      </c>
      <c r="F22" s="24">
        <f>Renewables!F22/Total!F22</f>
        <v>0.1161849260488966</v>
      </c>
      <c r="G22" s="24">
        <f>Renewables!G22/Total!G22</f>
        <v>0.13217507190128194</v>
      </c>
      <c r="H22" s="24">
        <f>Renewables!H22/Total!H22</f>
        <v>0.12498034321324987</v>
      </c>
      <c r="I22" s="24">
        <f>Renewables!I22/Total!I22</f>
        <v>0.13469364695866909</v>
      </c>
      <c r="J22" s="24">
        <f>Renewables!J22/Total!J22</f>
        <v>0.13968635844439192</v>
      </c>
      <c r="K22" s="24">
        <f>Renewables!K22/Total!K22</f>
        <v>0.13967059668580303</v>
      </c>
      <c r="L22" s="24">
        <f>Renewables!L22/Total!L22</f>
        <v>0.15556697876127315</v>
      </c>
      <c r="M22" s="24">
        <f>Renewables!M22/Total!M22</f>
        <v>0.16850472953648002</v>
      </c>
      <c r="N22" s="24">
        <f>Renewables!N22/Total!N22</f>
        <v>0.15897971837551295</v>
      </c>
      <c r="O22" s="24">
        <f>Renewables!O22/Total!O22</f>
        <v>0.16205157395170536</v>
      </c>
      <c r="P22" s="24">
        <f>Renewables!P22/Total!P22</f>
        <v>0.16135458801641553</v>
      </c>
      <c r="Q22" s="24">
        <f>Renewables!Q22/Total!Q22</f>
        <v>0.17202853905391641</v>
      </c>
      <c r="R22" s="24">
        <f>Renewables!R22/Total!R22</f>
        <v>0.17966264905710408</v>
      </c>
      <c r="S22" s="24">
        <f>Renewables!S22/Total!S22</f>
        <v>0.17391289758637929</v>
      </c>
      <c r="T22" s="24">
        <f>Renewables!T22/Total!T22</f>
        <v>0.20040212752662165</v>
      </c>
    </row>
    <row r="23" spans="1:20" x14ac:dyDescent="0.25">
      <c r="A23" s="6" t="s">
        <v>39</v>
      </c>
      <c r="B23" s="24">
        <f>Renewables!B23/Total!B23</f>
        <v>0.12531297840860492</v>
      </c>
      <c r="C23" s="24">
        <f>Renewables!C23/Total!C23</f>
        <v>0.12362697425952719</v>
      </c>
      <c r="D23" s="24">
        <f>Renewables!D23/Total!D23</f>
        <v>0.11696465483313692</v>
      </c>
      <c r="E23" s="24">
        <f>Renewables!E23/Total!E23</f>
        <v>0.12787461044406337</v>
      </c>
      <c r="F23" s="24">
        <f>Renewables!F23/Total!F23</f>
        <v>0.13282711908400896</v>
      </c>
      <c r="G23" s="24">
        <f>Renewables!G23/Total!G23</f>
        <v>0.15037828022634189</v>
      </c>
      <c r="H23" s="24">
        <f>Renewables!H23/Total!H23</f>
        <v>0.1616039575380594</v>
      </c>
      <c r="I23" s="24">
        <f>Renewables!I23/Total!I23</f>
        <v>0.15263256065019587</v>
      </c>
      <c r="J23" s="24">
        <f>Renewables!J23/Total!J23</f>
        <v>0.16588778831847542</v>
      </c>
      <c r="K23" s="24">
        <f>Renewables!K23/Total!K23</f>
        <v>0.17608177476117454</v>
      </c>
      <c r="L23" s="24">
        <f>Renewables!L23/Total!L23</f>
        <v>0.18047307709323318</v>
      </c>
      <c r="M23" s="24">
        <f>Renewables!M23/Total!M23</f>
        <v>0.18879421664248092</v>
      </c>
      <c r="N23" s="24">
        <f>Renewables!N23/Total!N23</f>
        <v>0.2011953795206326</v>
      </c>
      <c r="O23" s="24">
        <f>Renewables!O23/Total!O23</f>
        <v>0.20599445913786424</v>
      </c>
      <c r="P23" s="24">
        <f>Renewables!P23/Total!P23</f>
        <v>0.21216384418427719</v>
      </c>
      <c r="Q23" s="24">
        <f>Renewables!Q23/Total!Q23</f>
        <v>0.22359865723503963</v>
      </c>
      <c r="R23" s="24">
        <f>Renewables!R23/Total!R23</f>
        <v>0.23368475949375458</v>
      </c>
      <c r="S23" s="24">
        <f>Renewables!S23/Total!S23</f>
        <v>0.23937598938647553</v>
      </c>
      <c r="T23" s="24">
        <f>Renewables!T23/Total!T23</f>
        <v>0.26321296128993404</v>
      </c>
    </row>
    <row r="24" spans="1:20" x14ac:dyDescent="0.25">
      <c r="A24" s="6" t="s">
        <v>40</v>
      </c>
      <c r="B24" s="24">
        <f>Renewables!B24/Total!B24</f>
        <v>0.29405990058448123</v>
      </c>
      <c r="C24" s="24">
        <f>Renewables!C24/Total!C24</f>
        <v>0.3000162168723603</v>
      </c>
      <c r="D24" s="24">
        <f>Renewables!D24/Total!D24</f>
        <v>0.29069269639936063</v>
      </c>
      <c r="E24" s="24">
        <f>Renewables!E24/Total!E24</f>
        <v>0.29301297862610065</v>
      </c>
      <c r="F24" s="24">
        <f>Renewables!F24/Total!F24</f>
        <v>0.28818056389943897</v>
      </c>
      <c r="G24" s="24">
        <f>Renewables!G24/Total!G24</f>
        <v>0.31297746187537007</v>
      </c>
      <c r="H24" s="24">
        <f>Renewables!H24/Total!H24</f>
        <v>0.32880927625965695</v>
      </c>
      <c r="I24" s="24">
        <f>Renewables!I24/Total!I24</f>
        <v>0.33820343460306862</v>
      </c>
      <c r="J24" s="24">
        <f>Renewables!J24/Total!J24</f>
        <v>0.3655419797962236</v>
      </c>
      <c r="K24" s="24">
        <f>Renewables!K24/Total!K24</f>
        <v>0.37307605080589029</v>
      </c>
      <c r="L24" s="24">
        <f>Renewables!L24/Total!L24</f>
        <v>0.3621898951999436</v>
      </c>
      <c r="M24" s="24">
        <f>Renewables!M24/Total!M24</f>
        <v>0.38619448134849882</v>
      </c>
      <c r="N24" s="24">
        <f>Renewables!N24/Total!N24</f>
        <v>0.37636405893938374</v>
      </c>
      <c r="O24" s="24">
        <f>Renewables!O24/Total!O24</f>
        <v>0.36627185059981093</v>
      </c>
      <c r="P24" s="24">
        <f>Renewables!P24/Total!P24</f>
        <v>0.36650161171607254</v>
      </c>
      <c r="Q24" s="24">
        <f>Renewables!Q24/Total!Q24</f>
        <v>0.36791491559645956</v>
      </c>
      <c r="R24" s="24">
        <f>Renewables!R24/Total!R24</f>
        <v>0.36928375131151159</v>
      </c>
      <c r="S24" s="24">
        <f>Renewables!S24/Total!S24</f>
        <v>0.38007573550830176</v>
      </c>
      <c r="T24" s="24">
        <f>Renewables!T24/Total!T24</f>
        <v>0.37212873303876409</v>
      </c>
    </row>
    <row r="25" spans="1:20" x14ac:dyDescent="0.25">
      <c r="A25" s="6" t="s">
        <v>41</v>
      </c>
      <c r="B25" s="24">
        <f>Renewables!B25/Total!B25</f>
        <v>5.713232431561753E-2</v>
      </c>
      <c r="C25" s="24">
        <f>Renewables!C25/Total!C25</f>
        <v>8.2229081873515811E-2</v>
      </c>
      <c r="D25" s="24">
        <f>Renewables!D25/Total!D25</f>
        <v>0.10093516974096402</v>
      </c>
      <c r="E25" s="24">
        <f>Renewables!E25/Total!E25</f>
        <v>0.13334427085969358</v>
      </c>
      <c r="F25" s="24">
        <f>Renewables!F25/Total!F25</f>
        <v>0.1531115491241587</v>
      </c>
      <c r="G25" s="24">
        <f>Renewables!G25/Total!G25</f>
        <v>0.16430745013613762</v>
      </c>
      <c r="H25" s="24">
        <f>Renewables!H25/Total!H25</f>
        <v>0.15642057476998625</v>
      </c>
      <c r="I25" s="24">
        <f>Renewables!I25/Total!I25</f>
        <v>0.13818418326148207</v>
      </c>
      <c r="J25" s="24">
        <f>Renewables!J25/Total!J25</f>
        <v>0.16983523434772471</v>
      </c>
      <c r="K25" s="24">
        <f>Renewables!K25/Total!K25</f>
        <v>0.18092221005683209</v>
      </c>
      <c r="L25" s="24">
        <f>Renewables!L25/Total!L25</f>
        <v>0.1891429420097793</v>
      </c>
      <c r="M25" s="24">
        <f>Renewables!M25/Total!M25</f>
        <v>0.19254719518589491</v>
      </c>
      <c r="N25" s="24">
        <f>Renewables!N25/Total!N25</f>
        <v>0.1888737518426227</v>
      </c>
      <c r="O25" s="24">
        <f>Renewables!O25/Total!O25</f>
        <v>0.20083035758318243</v>
      </c>
      <c r="P25" s="24">
        <f>Renewables!P25/Total!P25</f>
        <v>0.19279017281881886</v>
      </c>
      <c r="Q25" s="24">
        <f>Renewables!Q25/Total!Q25</f>
        <v>0.19698867343814744</v>
      </c>
      <c r="R25" s="24">
        <f>Renewables!R25/Total!R25</f>
        <v>0.19949391033137681</v>
      </c>
      <c r="S25" s="24">
        <f>Renewables!S25/Total!S25</f>
        <v>0.19335496367361496</v>
      </c>
      <c r="T25" s="24">
        <f>Renewables!T25/Total!T25</f>
        <v>0.20566221429082962</v>
      </c>
    </row>
    <row r="26" spans="1:20" x14ac:dyDescent="0.25">
      <c r="A26" s="6" t="s">
        <v>42</v>
      </c>
      <c r="B26" s="24">
        <f>Renewables!B26/Total!B26</f>
        <v>9.2639758576073372E-2</v>
      </c>
      <c r="C26" s="24">
        <f>Renewables!C26/Total!C26</f>
        <v>9.9698435032416766E-2</v>
      </c>
      <c r="D26" s="24">
        <f>Renewables!D26/Total!D26</f>
        <v>0.10434273298745081</v>
      </c>
      <c r="E26" s="24">
        <f>Renewables!E26/Total!E26</f>
        <v>0.13063976372373212</v>
      </c>
      <c r="F26" s="24">
        <f>Renewables!F26/Total!F26</f>
        <v>0.14468940323661161</v>
      </c>
      <c r="G26" s="24">
        <f>Renewables!G26/Total!G26</f>
        <v>0.17313382415769968</v>
      </c>
      <c r="H26" s="24">
        <f>Renewables!H26/Total!H26</f>
        <v>0.18812834619824059</v>
      </c>
      <c r="I26" s="24">
        <f>Renewables!I26/Total!I26</f>
        <v>0.19977115963774139</v>
      </c>
      <c r="J26" s="24">
        <f>Renewables!J26/Total!J26</f>
        <v>0.21764276806513091</v>
      </c>
      <c r="K26" s="24">
        <f>Renewables!K26/Total!K26</f>
        <v>0.2253707556882156</v>
      </c>
      <c r="L26" s="24">
        <f>Renewables!L26/Total!L26</f>
        <v>0.22186177456406211</v>
      </c>
      <c r="M26" s="24">
        <f>Renewables!M26/Total!M26</f>
        <v>0.24065828677218301</v>
      </c>
      <c r="N26" s="24">
        <f>Renewables!N26/Total!N26</f>
        <v>0.24690201093667313</v>
      </c>
      <c r="O26" s="24">
        <f>Renewables!O26/Total!O26</f>
        <v>0.26419811310911284</v>
      </c>
      <c r="P26" s="24">
        <f>Renewables!P26/Total!P26</f>
        <v>0.37164526830769107</v>
      </c>
      <c r="Q26" s="24">
        <f>Renewables!Q26/Total!Q26</f>
        <v>0.3505097407800255</v>
      </c>
      <c r="R26" s="24">
        <f>Renewables!R26/Total!R26</f>
        <v>0.37116949800622712</v>
      </c>
      <c r="S26" s="24">
        <f>Renewables!S26/Total!S26</f>
        <v>0.42595584275713516</v>
      </c>
      <c r="T26" s="24">
        <f>Renewables!T26/Total!T26</f>
        <v>0.41560258877033407</v>
      </c>
    </row>
    <row r="27" spans="1:20" x14ac:dyDescent="0.25">
      <c r="A27" s="6" t="s">
        <v>43</v>
      </c>
      <c r="B27" s="24">
        <f>Renewables!B27/Total!B27</f>
        <v>0.42487812546713261</v>
      </c>
      <c r="C27" s="24">
        <f>Renewables!C27/Total!C27</f>
        <v>0.42679140724770387</v>
      </c>
      <c r="D27" s="24">
        <f>Renewables!D27/Total!D27</f>
        <v>0.42594482419832813</v>
      </c>
      <c r="E27" s="24">
        <f>Renewables!E27/Total!E27</f>
        <v>0.42362950943691347</v>
      </c>
      <c r="F27" s="24">
        <f>Renewables!F27/Total!F27</f>
        <v>0.42936870352167295</v>
      </c>
      <c r="G27" s="24">
        <f>Renewables!G27/Total!G27</f>
        <v>0.47887128173558219</v>
      </c>
      <c r="H27" s="24">
        <f>Renewables!H27/Total!H27</f>
        <v>0.4074476995465604</v>
      </c>
      <c r="I27" s="24">
        <f>Renewables!I27/Total!I27</f>
        <v>0.44710065893249468</v>
      </c>
      <c r="J27" s="24">
        <f>Renewables!J27/Total!J27</f>
        <v>0.47264605572960861</v>
      </c>
      <c r="K27" s="24">
        <f>Renewables!K27/Total!K27</f>
        <v>0.49650477791149189</v>
      </c>
      <c r="L27" s="24">
        <f>Renewables!L27/Total!L27</f>
        <v>0.52150269031193819</v>
      </c>
      <c r="M27" s="24">
        <f>Renewables!M27/Total!M27</f>
        <v>0.51737544394216095</v>
      </c>
      <c r="N27" s="24">
        <f>Renewables!N27/Total!N27</f>
        <v>0.5181240696304934</v>
      </c>
      <c r="O27" s="24">
        <f>Renewables!O27/Total!O27</f>
        <v>0.54581698161973313</v>
      </c>
      <c r="P27" s="24">
        <f>Renewables!P27/Total!P27</f>
        <v>0.55413192734059025</v>
      </c>
      <c r="Q27" s="24">
        <f>Renewables!Q27/Total!Q27</f>
        <v>0.57749139962618845</v>
      </c>
      <c r="R27" s="24">
        <f>Renewables!R27/Total!R27</f>
        <v>0.57093531606050973</v>
      </c>
      <c r="S27" s="24">
        <f>Renewables!S27/Total!S27</f>
        <v>0.57366062250729821</v>
      </c>
      <c r="T27" s="24">
        <f>Renewables!T27/Total!T27</f>
        <v>0.6098629903837971</v>
      </c>
    </row>
    <row r="28" spans="1:20" x14ac:dyDescent="0.25">
      <c r="A28" s="6" t="s">
        <v>44</v>
      </c>
      <c r="B28" s="24">
        <f>Renewables!B28/Total!B28</f>
        <v>0.30439412269962468</v>
      </c>
      <c r="C28" s="24">
        <f>Renewables!C28/Total!C28</f>
        <v>0.29317873101176833</v>
      </c>
      <c r="D28" s="24">
        <f>Renewables!D28/Total!D28</f>
        <v>0.29226909980642835</v>
      </c>
      <c r="E28" s="24">
        <f>Renewables!E28/Total!E28</f>
        <v>0.2909445511345865</v>
      </c>
      <c r="F28" s="24">
        <f>Renewables!F28/Total!F28</f>
        <v>0.31992129069022013</v>
      </c>
      <c r="G28" s="24">
        <f>Renewables!G28/Total!G28</f>
        <v>0.33720342270288239</v>
      </c>
      <c r="H28" s="24">
        <f>Renewables!H28/Total!H28</f>
        <v>0.32533958561635112</v>
      </c>
      <c r="I28" s="24">
        <f>Renewables!I28/Total!I28</f>
        <v>0.3278795759851218</v>
      </c>
      <c r="J28" s="24">
        <f>Renewables!J28/Total!J28</f>
        <v>0.3453506241624808</v>
      </c>
      <c r="K28" s="24">
        <f>Renewables!K28/Total!K28</f>
        <v>0.36873067090436246</v>
      </c>
      <c r="L28" s="24">
        <f>Renewables!L28/Total!L28</f>
        <v>0.40627766356270406</v>
      </c>
      <c r="M28" s="24">
        <f>Renewables!M28/Total!M28</f>
        <v>0.46080605910443917</v>
      </c>
      <c r="N28" s="24">
        <f>Renewables!N28/Total!N28</f>
        <v>0.46563359540192484</v>
      </c>
      <c r="O28" s="24">
        <f>Renewables!O28/Total!O28</f>
        <v>0.46495190392078728</v>
      </c>
      <c r="P28" s="24">
        <f>Renewables!P28/Total!P28</f>
        <v>0.46016420805391944</v>
      </c>
      <c r="Q28" s="24">
        <f>Renewables!Q28/Total!Q28</f>
        <v>0.47371627982071179</v>
      </c>
      <c r="R28" s="24">
        <f>Renewables!R28/Total!R28</f>
        <v>0.50350298918658021</v>
      </c>
      <c r="S28" s="24">
        <f>Renewables!S28/Total!S28</f>
        <v>0.48625056196613226</v>
      </c>
      <c r="T28" s="24">
        <f>Renewables!T28/Total!T28</f>
        <v>0.51540433844776368</v>
      </c>
    </row>
    <row r="29" spans="1:20" x14ac:dyDescent="0.25">
      <c r="A29" s="6" t="s">
        <v>45</v>
      </c>
      <c r="B29" s="24">
        <f>Renewables!B29/Total!B29</f>
        <v>1.8223775977131474E-2</v>
      </c>
      <c r="C29" s="24">
        <f>Renewables!C29/Total!C29</f>
        <v>3.6121088608669805E-2</v>
      </c>
      <c r="D29" s="24">
        <f>Renewables!D29/Total!D29</f>
        <v>3.6297285387874918E-2</v>
      </c>
      <c r="E29" s="24">
        <f>Renewables!E29/Total!E29</f>
        <v>4.3543187844266508E-2</v>
      </c>
      <c r="F29" s="24">
        <f>Renewables!F29/Total!F29</f>
        <v>4.5711538228716805E-2</v>
      </c>
      <c r="G29" s="24">
        <f>Renewables!G29/Total!G29</f>
        <v>4.6288026253515108E-2</v>
      </c>
      <c r="H29" s="24">
        <f>Renewables!H29/Total!H29</f>
        <v>4.7035297910799967E-2</v>
      </c>
      <c r="I29" s="24">
        <f>Renewables!I29/Total!I29</f>
        <v>4.7356063807564616E-2</v>
      </c>
      <c r="J29" s="24">
        <f>Renewables!J29/Total!J29</f>
        <v>4.9321488756832961E-2</v>
      </c>
      <c r="K29" s="24">
        <f>Renewables!K29/Total!K29</f>
        <v>5.3302890566856276E-2</v>
      </c>
      <c r="L29" s="24">
        <f>Renewables!L29/Total!L29</f>
        <v>7.0699692321313942E-2</v>
      </c>
      <c r="M29" s="24">
        <f>Renewables!M29/Total!M29</f>
        <v>6.8575300342370915E-2</v>
      </c>
      <c r="N29" s="24">
        <f>Renewables!N29/Total!N29</f>
        <v>7.0581516076586623E-2</v>
      </c>
      <c r="O29" s="24">
        <f>Renewables!O29/Total!O29</f>
        <v>7.4494772138722923E-2</v>
      </c>
      <c r="P29" s="24">
        <f>Renewables!P29/Total!P29</f>
        <v>8.3616209340359821E-2</v>
      </c>
      <c r="Q29" s="24">
        <f>Renewables!Q29/Total!Q29</f>
        <v>8.687024315964445E-2</v>
      </c>
      <c r="R29" s="24">
        <f>Renewables!R29/Total!R29</f>
        <v>0.12614162010308058</v>
      </c>
      <c r="S29" s="24">
        <f>Renewables!S29/Total!S29</f>
        <v>0.12899017134904758</v>
      </c>
      <c r="T29" s="24">
        <f>Renewables!T29/Total!T29</f>
        <v>0.15412806678204216</v>
      </c>
    </row>
    <row r="30" spans="1:20" x14ac:dyDescent="0.25">
      <c r="A30" s="6" t="s">
        <v>46</v>
      </c>
      <c r="B30" s="24">
        <f>Renewables!B30/Total!B30</f>
        <v>6.4496764904695844E-2</v>
      </c>
      <c r="C30" s="24">
        <f>Renewables!C30/Total!C30</f>
        <v>9.935155294994559E-2</v>
      </c>
      <c r="D30" s="24">
        <f>Renewables!D30/Total!D30</f>
        <v>0.1138033664182956</v>
      </c>
      <c r="E30" s="24">
        <f>Renewables!E30/Total!E30</f>
        <v>0.13543690422567917</v>
      </c>
      <c r="F30" s="24">
        <f>Renewables!F30/Total!F30</f>
        <v>0.11970342940797156</v>
      </c>
      <c r="G30" s="24">
        <f>Renewables!G30/Total!G30</f>
        <v>0.17018588832675757</v>
      </c>
      <c r="H30" s="24">
        <f>Renewables!H30/Total!H30</f>
        <v>0.18077301824606967</v>
      </c>
      <c r="I30" s="24">
        <f>Renewables!I30/Total!I30</f>
        <v>0.20042823910551111</v>
      </c>
      <c r="J30" s="24">
        <f>Renewables!J30/Total!J30</f>
        <v>0.23313404451232847</v>
      </c>
      <c r="K30" s="24">
        <f>Renewables!K30/Total!K30</f>
        <v>0.23698907133688904</v>
      </c>
      <c r="L30" s="24">
        <f>Renewables!L30/Total!L30</f>
        <v>0.21283187367592959</v>
      </c>
      <c r="M30" s="24">
        <f>Renewables!M30/Total!M30</f>
        <v>0.21334867102375932</v>
      </c>
      <c r="N30" s="24">
        <f>Renewables!N30/Total!N30</f>
        <v>0.21026611232108935</v>
      </c>
      <c r="O30" s="24">
        <f>Renewables!O30/Total!O30</f>
        <v>0.19902160744969941</v>
      </c>
      <c r="P30" s="24">
        <f>Renewables!P30/Total!P30</f>
        <v>0.18204103055599274</v>
      </c>
      <c r="Q30" s="24">
        <f>Renewables!Q30/Total!Q30</f>
        <v>0.18159673236688287</v>
      </c>
      <c r="R30" s="24">
        <f>Renewables!R30/Total!R30</f>
        <v>0.17720053111707956</v>
      </c>
      <c r="S30" s="24">
        <f>Renewables!S30/Total!S30</f>
        <v>0.17898564878112297</v>
      </c>
      <c r="T30" s="24">
        <f>Renewables!T30/Total!T30</f>
        <v>0.20347714777353423</v>
      </c>
    </row>
    <row r="31" spans="1:20" x14ac:dyDescent="0.25">
      <c r="A31" s="6" t="s">
        <v>47</v>
      </c>
      <c r="B31" s="24">
        <f>Renewables!B31/Total!B31</f>
        <v>1.0349222533775173E-2</v>
      </c>
      <c r="C31" s="24">
        <f>Renewables!C31/Total!C31</f>
        <v>1.0269350390235316E-2</v>
      </c>
      <c r="D31" s="24">
        <f>Renewables!D31/Total!D31</f>
        <v>1.3627720261990281E-2</v>
      </c>
      <c r="E31" s="24">
        <f>Renewables!E31/Total!E31</f>
        <v>1.5066345455240718E-2</v>
      </c>
      <c r="F31" s="24">
        <f>Renewables!F31/Total!F31</f>
        <v>1.6965303338876331E-2</v>
      </c>
      <c r="G31" s="24">
        <f>Renewables!G31/Total!G31</f>
        <v>2.009453713496363E-2</v>
      </c>
      <c r="H31" s="24">
        <f>Renewables!H31/Total!H31</f>
        <v>7.2817988740181375E-2</v>
      </c>
      <c r="I31" s="24">
        <f>Renewables!I31/Total!I31</f>
        <v>0.1202680067001675</v>
      </c>
      <c r="J31" s="24">
        <f>Renewables!J31/Total!J31</f>
        <v>0.13396694214876034</v>
      </c>
      <c r="K31" s="24">
        <f>Renewables!K31/Total!K31</f>
        <v>0.1539925219219459</v>
      </c>
      <c r="L31" s="24">
        <f>Renewables!L31/Total!L31</f>
        <v>0.1502772826302238</v>
      </c>
      <c r="M31" s="24">
        <f>Renewables!M31/Total!M31</f>
        <v>0.14639156223314639</v>
      </c>
      <c r="N31" s="24">
        <f>Renewables!N31/Total!N31</f>
        <v>0.16854253081210854</v>
      </c>
      <c r="O31" s="24">
        <f>Renewables!O31/Total!O31</f>
        <v>0.19314409513936615</v>
      </c>
      <c r="P31" s="24">
        <f>Renewables!P31/Total!P31</f>
        <v>0.22825555355350202</v>
      </c>
      <c r="Q31" s="24">
        <f>Renewables!Q31/Total!Q31</f>
        <v>0.2360171598385773</v>
      </c>
      <c r="R31" s="24">
        <f>Renewables!R31/Total!R31</f>
        <v>0.23026641263960088</v>
      </c>
      <c r="S31" s="24">
        <f>Renewables!S31/Total!S31</f>
        <v>0.32747456059204438</v>
      </c>
      <c r="T31" s="24">
        <f>Renewables!T31/Total!T31</f>
        <v>0.37969094922737306</v>
      </c>
    </row>
    <row r="32" spans="1:20" x14ac:dyDescent="0.25">
      <c r="A32" s="6" t="s">
        <v>48</v>
      </c>
      <c r="B32" s="24">
        <f>Renewables!B32/Total!B32</f>
        <v>2.1776889726586004E-2</v>
      </c>
      <c r="C32" s="24">
        <f>Renewables!C32/Total!C32</f>
        <v>2.3786325388298987E-2</v>
      </c>
      <c r="D32" s="24">
        <f>Renewables!D32/Total!D32</f>
        <v>2.6996464200944523E-2</v>
      </c>
      <c r="E32" s="24">
        <f>Renewables!E32/Total!E32</f>
        <v>2.9138109290926865E-2</v>
      </c>
      <c r="F32" s="24">
        <f>Renewables!F32/Total!F32</f>
        <v>3.0242317641669077E-2</v>
      </c>
      <c r="G32" s="24">
        <f>Renewables!G32/Total!G32</f>
        <v>3.3702249242821315E-2</v>
      </c>
      <c r="H32" s="24">
        <f>Renewables!H32/Total!H32</f>
        <v>3.0997976830434943E-2</v>
      </c>
      <c r="I32" s="24">
        <f>Renewables!I32/Total!I32</f>
        <v>3.6878678838362641E-2</v>
      </c>
      <c r="J32" s="24">
        <f>Renewables!J32/Total!J32</f>
        <v>3.7684291799829996E-2</v>
      </c>
      <c r="K32" s="24">
        <f>Renewables!K32/Total!K32</f>
        <v>4.0020324480349624E-2</v>
      </c>
      <c r="L32" s="24">
        <f>Renewables!L32/Total!L32</f>
        <v>4.9252969338509409E-2</v>
      </c>
      <c r="M32" s="24">
        <f>Renewables!M32/Total!M32</f>
        <v>5.2783374311066424E-2</v>
      </c>
      <c r="N32" s="24">
        <f>Renewables!N32/Total!N32</f>
        <v>5.191712668784676E-2</v>
      </c>
      <c r="O32" s="24">
        <f>Renewables!O32/Total!O32</f>
        <v>5.749585902441897E-2</v>
      </c>
      <c r="P32" s="24">
        <f>Renewables!P32/Total!P32</f>
        <v>6.1597274086333809E-2</v>
      </c>
      <c r="Q32" s="24">
        <f>Renewables!Q32/Total!Q32</f>
        <v>7.2168780651288358E-2</v>
      </c>
      <c r="R32" s="24">
        <f>Renewables!R32/Total!R32</f>
        <v>8.0530376807251475E-2</v>
      </c>
      <c r="S32" s="24">
        <f>Renewables!S32/Total!S32</f>
        <v>7.8262149887307036E-2</v>
      </c>
      <c r="T32" s="24">
        <f>Renewables!T32/Total!T32</f>
        <v>8.5887080938854055E-2</v>
      </c>
    </row>
    <row r="33" spans="1:20" x14ac:dyDescent="0.25">
      <c r="A33" s="6" t="s">
        <v>49</v>
      </c>
      <c r="B33" s="24">
        <f>Renewables!B33/Total!B33</f>
        <v>0.2016515487630193</v>
      </c>
      <c r="C33" s="24">
        <f>Renewables!C33/Total!C33</f>
        <v>0.2281715155269686</v>
      </c>
      <c r="D33" s="24">
        <f>Renewables!D33/Total!D33</f>
        <v>0.24490726486067035</v>
      </c>
      <c r="E33" s="24">
        <f>Renewables!E33/Total!E33</f>
        <v>0.27141591716477137</v>
      </c>
      <c r="F33" s="24">
        <f>Renewables!F33/Total!F33</f>
        <v>0.27194589701216265</v>
      </c>
      <c r="G33" s="24">
        <f>Renewables!G33/Total!G33</f>
        <v>0.29625882683904775</v>
      </c>
      <c r="H33" s="24">
        <f>Renewables!H33/Total!H33</f>
        <v>0.30959092488497086</v>
      </c>
      <c r="I33" s="24">
        <f>Renewables!I33/Total!I33</f>
        <v>0.31516691568059507</v>
      </c>
      <c r="J33" s="24">
        <f>Renewables!J33/Total!J33</f>
        <v>0.33076567070370988</v>
      </c>
      <c r="K33" s="24">
        <f>Renewables!K33/Total!K33</f>
        <v>0.33222130965902019</v>
      </c>
      <c r="L33" s="24">
        <f>Renewables!L33/Total!L33</f>
        <v>0.33375109144534543</v>
      </c>
      <c r="M33" s="24">
        <f>Renewables!M33/Total!M33</f>
        <v>0.33231056204260118</v>
      </c>
      <c r="N33" s="24">
        <f>Renewables!N33/Total!N33</f>
        <v>0.3347961798886625</v>
      </c>
      <c r="O33" s="24">
        <f>Renewables!O33/Total!O33</f>
        <v>0.33669655516809244</v>
      </c>
      <c r="P33" s="24">
        <f>Renewables!P33/Total!P33</f>
        <v>0.34178051656852082</v>
      </c>
      <c r="Q33" s="24">
        <f>Renewables!Q33/Total!Q33</f>
        <v>0.33928622644855744</v>
      </c>
      <c r="R33" s="24">
        <f>Renewables!R33/Total!R33</f>
        <v>0.34994966366635377</v>
      </c>
      <c r="S33" s="24">
        <f>Renewables!S33/Total!S33</f>
        <v>0.33005608394852831</v>
      </c>
      <c r="T33" s="24">
        <f>Renewables!T33/Total!T33</f>
        <v>0.3057873405650256</v>
      </c>
    </row>
    <row r="34" spans="1:20" x14ac:dyDescent="0.25">
      <c r="A34" s="6" t="s">
        <v>50</v>
      </c>
      <c r="B34" s="24">
        <f>Renewables!B34/Total!B34</f>
        <v>0.10206572122995018</v>
      </c>
      <c r="C34" s="24">
        <f>Renewables!C34/Total!C34</f>
        <v>0.10160790312180941</v>
      </c>
      <c r="D34" s="24">
        <f>Renewables!D34/Total!D34</f>
        <v>0.10168197458913025</v>
      </c>
      <c r="E34" s="24">
        <f>Renewables!E34/Total!E34</f>
        <v>0.10459734401861381</v>
      </c>
      <c r="F34" s="24">
        <f>Renewables!F34/Total!F34</f>
        <v>0.10845833379804912</v>
      </c>
      <c r="G34" s="24">
        <f>Renewables!G34/Total!G34</f>
        <v>0.11607421718585954</v>
      </c>
      <c r="H34" s="24">
        <f>Renewables!H34/Total!H34</f>
        <v>0.11812315647209802</v>
      </c>
      <c r="I34" s="24">
        <f>Renewables!I34/Total!I34</f>
        <v>0.13240218585394967</v>
      </c>
      <c r="J34" s="24">
        <f>Renewables!J34/Total!J34</f>
        <v>0.13497185402296763</v>
      </c>
      <c r="K34" s="24">
        <f>Renewables!K34/Total!K34</f>
        <v>0.14265286203963051</v>
      </c>
      <c r="L34" s="24">
        <f>Renewables!L34/Total!L34</f>
        <v>0.14236640588695568</v>
      </c>
      <c r="M34" s="24">
        <f>Renewables!M34/Total!M34</f>
        <v>0.14794841062391034</v>
      </c>
      <c r="N34" s="24">
        <f>Renewables!N34/Total!N34</f>
        <v>0.14918565194142758</v>
      </c>
      <c r="O34" s="24">
        <f>Renewables!O34/Total!O34</f>
        <v>0.14779292029207014</v>
      </c>
      <c r="P34" s="24">
        <f>Renewables!P34/Total!P34</f>
        <v>0.21472942496648303</v>
      </c>
      <c r="Q34" s="24">
        <f>Renewables!Q34/Total!Q34</f>
        <v>0.22004942139949818</v>
      </c>
      <c r="R34" s="24">
        <f>Renewables!R34/Total!R34</f>
        <v>0.22143454858449768</v>
      </c>
      <c r="S34" s="24">
        <f>Renewables!S34/Total!S34</f>
        <v>0.21003229813664595</v>
      </c>
      <c r="T34" s="24">
        <f>Renewables!T34/Total!T34</f>
        <v>0.22730260221841755</v>
      </c>
    </row>
    <row r="35" spans="1:20" x14ac:dyDescent="0.25">
      <c r="A35" s="6" t="s">
        <v>51</v>
      </c>
      <c r="B35" s="24">
        <f>Renewables!B35/Total!B35</f>
        <v>0.32490429895559425</v>
      </c>
      <c r="C35" s="24">
        <f>Renewables!C35/Total!C35</f>
        <v>0.32074803721412837</v>
      </c>
      <c r="D35" s="24">
        <f>Renewables!D35/Total!D35</f>
        <v>0.34234246952730879</v>
      </c>
      <c r="E35" s="24">
        <f>Renewables!E35/Total!E35</f>
        <v>0.34951279744499708</v>
      </c>
      <c r="F35" s="24">
        <f>Renewables!F35/Total!F35</f>
        <v>0.37450803086128392</v>
      </c>
      <c r="G35" s="24">
        <f>Renewables!G35/Total!G35</f>
        <v>0.37931006763632968</v>
      </c>
      <c r="H35" s="24">
        <f>Renewables!H35/Total!H35</f>
        <v>0.33814122625742321</v>
      </c>
      <c r="I35" s="24">
        <f>Renewables!I35/Total!I35</f>
        <v>0.3518380041396803</v>
      </c>
      <c r="J35" s="24">
        <f>Renewables!J35/Total!J35</f>
        <v>0.33152876134121728</v>
      </c>
      <c r="K35" s="24">
        <f>Renewables!K35/Total!K35</f>
        <v>0.3462836470485452</v>
      </c>
      <c r="L35" s="24">
        <f>Renewables!L35/Total!L35</f>
        <v>0.40454149304226894</v>
      </c>
      <c r="M35" s="24">
        <f>Renewables!M35/Total!M35</f>
        <v>0.40099944940708537</v>
      </c>
      <c r="N35" s="24">
        <f>Renewables!N35/Total!N35</f>
        <v>0.41614479019507344</v>
      </c>
      <c r="O35" s="24">
        <f>Renewables!O35/Total!O35</f>
        <v>0.41021864285155113</v>
      </c>
      <c r="P35" s="24">
        <f>Renewables!P35/Total!P35</f>
        <v>0.40923842751689415</v>
      </c>
      <c r="Q35" s="24">
        <f>Renewables!Q35/Total!Q35</f>
        <v>0.41656845020139138</v>
      </c>
      <c r="R35" s="24">
        <f>Renewables!R35/Total!R35</f>
        <v>0.4154639300491007</v>
      </c>
      <c r="S35" s="24">
        <f>Renewables!S35/Total!S35</f>
        <v>0.426814483968735</v>
      </c>
      <c r="T35" s="24">
        <f>Renewables!T35/Total!T35</f>
        <v>0.45544586242876633</v>
      </c>
    </row>
    <row r="36" spans="1:20" x14ac:dyDescent="0.25">
      <c r="A36" s="6" t="s">
        <v>52</v>
      </c>
      <c r="B36" s="24">
        <f>Renewables!B36/Total!B36</f>
        <v>0.1733695754875815</v>
      </c>
      <c r="C36" s="24">
        <f>Renewables!C36/Total!C36</f>
        <v>0.17927957939579667</v>
      </c>
      <c r="D36" s="24">
        <f>Renewables!D36/Total!D36</f>
        <v>0.17582053038181969</v>
      </c>
      <c r="E36" s="24">
        <f>Renewables!E36/Total!E36</f>
        <v>0.19465150516688184</v>
      </c>
      <c r="F36" s="24">
        <f>Renewables!F36/Total!F36</f>
        <v>0.23166555367098796</v>
      </c>
      <c r="G36" s="24">
        <f>Renewables!G36/Total!G36</f>
        <v>0.26433433831689646</v>
      </c>
      <c r="H36" s="24">
        <f>Renewables!H36/Total!H36</f>
        <v>0.27227105360191906</v>
      </c>
      <c r="I36" s="24">
        <f>Renewables!I36/Total!I36</f>
        <v>0.24305838739187971</v>
      </c>
      <c r="J36" s="24">
        <f>Renewables!J36/Total!J36</f>
        <v>0.25744503189010098</v>
      </c>
      <c r="K36" s="24">
        <f>Renewables!K36/Total!K36</f>
        <v>0.26195106280886332</v>
      </c>
      <c r="L36" s="24">
        <f>Renewables!L36/Total!L36</f>
        <v>0.26738659484295885</v>
      </c>
      <c r="M36" s="24">
        <f>Renewables!M36/Total!M36</f>
        <v>0.25886292185775517</v>
      </c>
      <c r="N36" s="24">
        <f>Renewables!N36/Total!N36</f>
        <v>0.26864705759395935</v>
      </c>
      <c r="O36" s="24">
        <f>Renewables!O36/Total!O36</f>
        <v>0.26580754955858593</v>
      </c>
      <c r="P36" s="24">
        <f>Renewables!P36/Total!P36</f>
        <v>0.2543350651993454</v>
      </c>
      <c r="Q36" s="24">
        <f>Renewables!Q36/Total!Q36</f>
        <v>0.25739028048081841</v>
      </c>
      <c r="R36" s="24">
        <f>Renewables!R36/Total!R36</f>
        <v>0.25326513015983892</v>
      </c>
      <c r="S36" s="24">
        <f>Renewables!S36/Total!S36</f>
        <v>0.24572659610880321</v>
      </c>
      <c r="T36" s="24">
        <f>Renewables!T36/Total!T36</f>
        <v>0.26250965777393992</v>
      </c>
    </row>
    <row r="37" spans="1:20" x14ac:dyDescent="0.25">
      <c r="A37" s="6" t="s">
        <v>53</v>
      </c>
      <c r="B37" s="24">
        <f>Renewables!B37/Total!B37</f>
        <v>0.22823851574332529</v>
      </c>
      <c r="C37" s="24">
        <f>Renewables!C37/Total!C37</f>
        <v>0.26403801042438646</v>
      </c>
      <c r="D37" s="24">
        <f>Renewables!D37/Total!D37</f>
        <v>0.24353999467315302</v>
      </c>
      <c r="E37" s="24">
        <f>Renewables!E37/Total!E37</f>
        <v>0.29311070527871985</v>
      </c>
      <c r="F37" s="24">
        <f>Renewables!F37/Total!F37</f>
        <v>0.27527469306400015</v>
      </c>
      <c r="G37" s="24">
        <f>Renewables!G37/Total!G37</f>
        <v>0.28873601079053973</v>
      </c>
      <c r="H37" s="24">
        <f>Renewables!H37/Total!H37</f>
        <v>0.29537286583414224</v>
      </c>
      <c r="I37" s="24">
        <f>Renewables!I37/Total!I37</f>
        <v>0.31785102840013008</v>
      </c>
      <c r="J37" s="24">
        <f>Renewables!J37/Total!J37</f>
        <v>0.33145902087318441</v>
      </c>
      <c r="K37" s="24">
        <f>Renewables!K37/Total!K37</f>
        <v>0.35116476665677587</v>
      </c>
      <c r="L37" s="24">
        <f>Renewables!L37/Total!L37</f>
        <v>0.34640920483660964</v>
      </c>
      <c r="M37" s="24">
        <f>Renewables!M37/Total!M37</f>
        <v>0.36150282126426886</v>
      </c>
      <c r="N37" s="24">
        <f>Renewables!N37/Total!N37</f>
        <v>0.35562714230816517</v>
      </c>
      <c r="O37" s="24">
        <f>Renewables!O37/Total!O37</f>
        <v>0.34639222516219664</v>
      </c>
      <c r="P37" s="24">
        <f>Renewables!P37/Total!P37</f>
        <v>0.32336867604823888</v>
      </c>
      <c r="Q37" s="24">
        <f>Renewables!Q37/Total!Q37</f>
        <v>0.32132319219129873</v>
      </c>
      <c r="R37" s="24">
        <f>Renewables!R37/Total!R37</f>
        <v>0.3214120173942559</v>
      </c>
      <c r="S37" s="24">
        <f>Renewables!S37/Total!S37</f>
        <v>0.35213883876446234</v>
      </c>
      <c r="T37" s="24">
        <f>Renewables!T37/Total!T37</f>
        <v>0.3398986408661599</v>
      </c>
    </row>
    <row r="38" spans="1:20" x14ac:dyDescent="0.25">
      <c r="A38" s="6" t="s">
        <v>54</v>
      </c>
      <c r="B38" s="24">
        <f>Renewables!B38/Total!B38</f>
        <v>5.0623771586594327E-2</v>
      </c>
      <c r="C38" s="24">
        <f>Renewables!C38/Total!C38</f>
        <v>5.0310434498458123E-2</v>
      </c>
      <c r="D38" s="24">
        <f>Renewables!D38/Total!D38</f>
        <v>4.4514421421541932E-2</v>
      </c>
      <c r="E38" s="24">
        <f>Renewables!E38/Total!E38</f>
        <v>6.2324548659305617E-2</v>
      </c>
      <c r="F38" s="24">
        <f>Renewables!F38/Total!F38</f>
        <v>6.0974166307683188E-2</v>
      </c>
      <c r="G38" s="24">
        <f>Renewables!G38/Total!G38</f>
        <v>8.1776425422987908E-2</v>
      </c>
      <c r="H38" s="24">
        <f>Renewables!H38/Total!H38</f>
        <v>7.898368494979717E-2</v>
      </c>
      <c r="I38" s="24">
        <f>Renewables!I38/Total!I38</f>
        <v>9.2577330435618735E-2</v>
      </c>
      <c r="J38" s="24">
        <f>Renewables!J38/Total!J38</f>
        <v>8.8032761398578185E-2</v>
      </c>
      <c r="K38" s="24">
        <f>Renewables!K38/Total!K38</f>
        <v>7.8751944731270757E-2</v>
      </c>
      <c r="L38" s="24">
        <f>Renewables!L38/Total!L38</f>
        <v>8.8653897876503893E-2</v>
      </c>
      <c r="M38" s="24">
        <f>Renewables!M38/Total!M38</f>
        <v>0.10791139869464038</v>
      </c>
      <c r="N38" s="24">
        <f>Renewables!N38/Total!N38</f>
        <v>9.8787814481316447E-2</v>
      </c>
      <c r="O38" s="24">
        <f>Renewables!O38/Total!O38</f>
        <v>9.8365433323197735E-2</v>
      </c>
      <c r="P38" s="24">
        <f>Renewables!P38/Total!P38</f>
        <v>0.10598758697546262</v>
      </c>
      <c r="Q38" s="24">
        <f>Renewables!Q38/Total!Q38</f>
        <v>0.19695830253346963</v>
      </c>
      <c r="R38" s="24">
        <f>Renewables!R38/Total!R38</f>
        <v>0.19426733680328032</v>
      </c>
      <c r="S38" s="24">
        <f>Renewables!S38/Total!S38</f>
        <v>0.19521037506447569</v>
      </c>
      <c r="T38" s="24">
        <f>Renewables!T38/Total!T38</f>
        <v>0.1992253612810832</v>
      </c>
    </row>
    <row r="39" spans="1:20" x14ac:dyDescent="0.25">
      <c r="A39" s="6" t="s">
        <v>55</v>
      </c>
      <c r="B39" s="24">
        <f>Renewables!B39/Total!B39</f>
        <v>0.39503633871985316</v>
      </c>
      <c r="C39" s="24">
        <f>Renewables!C39/Total!C39</f>
        <v>0.39115851279176439</v>
      </c>
      <c r="D39" s="24">
        <f>Renewables!D39/Total!D39</f>
        <v>0.41408533296422589</v>
      </c>
      <c r="E39" s="24">
        <f>Renewables!E39/Total!E39</f>
        <v>0.41434269606624968</v>
      </c>
      <c r="F39" s="24">
        <f>Renewables!F39/Total!F39</f>
        <v>0.43078459264687657</v>
      </c>
      <c r="G39" s="24">
        <f>Renewables!G39/Total!G39</f>
        <v>0.42887719961001824</v>
      </c>
      <c r="H39" s="24">
        <f>Renewables!H39/Total!H39</f>
        <v>0.43972844304590547</v>
      </c>
      <c r="I39" s="24">
        <f>Renewables!I39/Total!I39</f>
        <v>0.45732357603781437</v>
      </c>
      <c r="J39" s="24">
        <f>Renewables!J39/Total!J39</f>
        <v>0.48230156720335449</v>
      </c>
      <c r="K39" s="24">
        <f>Renewables!K39/Total!K39</f>
        <v>0.50771970177333536</v>
      </c>
      <c r="L39" s="24">
        <f>Renewables!L39/Total!L39</f>
        <v>0.5195505964903474</v>
      </c>
      <c r="M39" s="24">
        <f>Renewables!M39/Total!M39</f>
        <v>0.52617741575787025</v>
      </c>
      <c r="N39" s="24">
        <f>Renewables!N39/Total!N39</f>
        <v>0.53703872603950642</v>
      </c>
      <c r="O39" s="24">
        <f>Renewables!O39/Total!O39</f>
        <v>0.54593271006495969</v>
      </c>
      <c r="P39" s="24">
        <f>Renewables!P39/Total!P39</f>
        <v>0.54905006479743579</v>
      </c>
      <c r="Q39" s="24">
        <f>Renewables!Q39/Total!Q39</f>
        <v>0.56884246171620012</v>
      </c>
      <c r="R39" s="24">
        <f>Renewables!R39/Total!R39</f>
        <v>0.57621788247767669</v>
      </c>
      <c r="S39" s="24">
        <f>Renewables!S39/Total!S39</f>
        <v>0.52084165026224138</v>
      </c>
      <c r="T39" s="24">
        <f>Renewables!T39/Total!T39</f>
        <v>0.58546599458545856</v>
      </c>
    </row>
    <row r="40" spans="1:20" x14ac:dyDescent="0.25">
      <c r="A40" s="6" t="s">
        <v>56</v>
      </c>
      <c r="B40" s="24">
        <f>Renewables!B40/Total!B40</f>
        <v>0.45929039885159589</v>
      </c>
      <c r="C40" s="24">
        <f>Renewables!C40/Total!C40</f>
        <v>0.49022072483757234</v>
      </c>
      <c r="D40" s="24">
        <f>Renewables!D40/Total!D40</f>
        <v>0.5249558682695239</v>
      </c>
      <c r="E40" s="24">
        <f>Renewables!E40/Total!E40</f>
        <v>0.54465393079739244</v>
      </c>
      <c r="F40" s="24">
        <f>Renewables!F40/Total!F40</f>
        <v>0.55777719178412899</v>
      </c>
      <c r="G40" s="24">
        <f>Renewables!G40/Total!G40</f>
        <v>0.59203441779110755</v>
      </c>
      <c r="H40" s="24">
        <f>Renewables!H40/Total!H40</f>
        <v>0.57070093262726462</v>
      </c>
      <c r="I40" s="24">
        <f>Renewables!I40/Total!I40</f>
        <v>0.58519426524383356</v>
      </c>
      <c r="J40" s="24">
        <f>Renewables!J40/Total!J40</f>
        <v>0.60635035951893657</v>
      </c>
      <c r="K40" s="24">
        <f>Renewables!K40/Total!K40</f>
        <v>0.61708184030443081</v>
      </c>
      <c r="L40" s="24">
        <f>Renewables!L40/Total!L40</f>
        <v>0.62565797677490598</v>
      </c>
      <c r="M40" s="24">
        <f>Renewables!M40/Total!M40</f>
        <v>0.6323518996705072</v>
      </c>
      <c r="N40" s="24">
        <f>Renewables!N40/Total!N40</f>
        <v>0.63412279450782061</v>
      </c>
      <c r="O40" s="24">
        <f>Renewables!O40/Total!O40</f>
        <v>0.63620261209233542</v>
      </c>
      <c r="P40" s="24">
        <f>Renewables!P40/Total!P40</f>
        <v>0.63301130359243674</v>
      </c>
      <c r="Q40" s="24">
        <f>Renewables!Q40/Total!Q40</f>
        <v>0.64393685121536237</v>
      </c>
      <c r="R40" s="24">
        <f>Renewables!R40/Total!R40</f>
        <v>0.66381044497018937</v>
      </c>
      <c r="S40" s="24">
        <f>Renewables!S40/Total!S40</f>
        <v>0.68760652392978439</v>
      </c>
      <c r="T40" s="24">
        <f>Renewables!T40/Total!T40</f>
        <v>0.69392096106468903</v>
      </c>
    </row>
    <row r="41" spans="1:20" x14ac:dyDescent="0.25">
      <c r="A41" s="6" t="s">
        <v>57</v>
      </c>
      <c r="B41" s="24">
        <f>Renewables!B41/Total!B41</f>
        <v>0.52343174614895815</v>
      </c>
      <c r="C41" s="24">
        <f>Renewables!C41/Total!C41</f>
        <v>0.537252844145508</v>
      </c>
      <c r="D41" s="24">
        <f>Renewables!D41/Total!D41</f>
        <v>0.57194104871301576</v>
      </c>
      <c r="E41" s="24">
        <f>Renewables!E41/Total!E41</f>
        <v>0.60910428052499754</v>
      </c>
      <c r="F41" s="24">
        <f>Renewables!F41/Total!F41</f>
        <v>0.64080258949044433</v>
      </c>
      <c r="G41" s="24">
        <f>Renewables!G41/Total!G41</f>
        <v>0.6441184354865388</v>
      </c>
      <c r="H41" s="24">
        <f>Renewables!H41/Total!H41</f>
        <v>0.66187601378452754</v>
      </c>
      <c r="I41" s="24">
        <f>Renewables!I41/Total!I41</f>
        <v>0.68100241517756599</v>
      </c>
      <c r="J41" s="24">
        <f>Renewables!J41/Total!J41</f>
        <v>0.68750070950970044</v>
      </c>
      <c r="K41" s="24">
        <f>Renewables!K41/Total!K41</f>
        <v>0.65892842922195916</v>
      </c>
      <c r="L41" s="24">
        <f>Renewables!L41/Total!L41</f>
        <v>0.67024882898641858</v>
      </c>
      <c r="M41" s="24">
        <f>Renewables!M41/Total!M41</f>
        <v>0.69196331823936674</v>
      </c>
      <c r="N41" s="24">
        <f>Renewables!N41/Total!N41</f>
        <v>0.78245442416530964</v>
      </c>
      <c r="O41" s="24">
        <f>Renewables!O41/Total!O41</f>
        <v>0.78252625672166709</v>
      </c>
      <c r="P41" s="24">
        <f>Renewables!P41/Total!P41</f>
        <v>0.79948614409479446</v>
      </c>
      <c r="Q41" s="24">
        <f>Renewables!Q41/Total!Q41</f>
        <v>0.80896356639851852</v>
      </c>
      <c r="R41" s="24">
        <f>Renewables!R41/Total!R41</f>
        <v>0.80504458658200662</v>
      </c>
      <c r="S41" s="24">
        <f>Renewables!S41/Total!S41</f>
        <v>0.79626471089885731</v>
      </c>
      <c r="T41" s="24">
        <f>Renewables!T41/Total!T41</f>
        <v>0.8355923252948424</v>
      </c>
    </row>
    <row r="42" spans="1:20" x14ac:dyDescent="0.25">
      <c r="A42" s="6" t="s">
        <v>58</v>
      </c>
      <c r="B42" s="24">
        <f>Renewables!B42/Total!B42</f>
        <v>0.25548744755236674</v>
      </c>
      <c r="C42" s="24">
        <f>Renewables!C42/Total!C42</f>
        <v>0.28836821112230088</v>
      </c>
      <c r="D42" s="24">
        <f>Renewables!D42/Total!D42</f>
        <v>0.28434844006625648</v>
      </c>
      <c r="E42" s="24">
        <f>Renewables!E42/Total!E42</f>
        <v>0.29325532511432029</v>
      </c>
      <c r="F42" s="24">
        <f>Renewables!F42/Total!F42</f>
        <v>0.30917516592455679</v>
      </c>
      <c r="G42" s="24">
        <f>Renewables!G42/Total!G42</f>
        <v>0.31814484420697248</v>
      </c>
      <c r="H42" s="24">
        <f>Renewables!H42/Total!H42</f>
        <v>0.33726577271764135</v>
      </c>
      <c r="I42" s="24">
        <f>Renewables!I42/Total!I42</f>
        <v>0.34670760219055602</v>
      </c>
      <c r="J42" s="24">
        <f>Renewables!J42/Total!J42</f>
        <v>0.33967556987903041</v>
      </c>
      <c r="K42" s="24">
        <f>Renewables!K42/Total!K42</f>
        <v>0.32757809803707205</v>
      </c>
      <c r="L42" s="24">
        <f>Renewables!L42/Total!L42</f>
        <v>0.30907022446679527</v>
      </c>
      <c r="M42" s="24">
        <f>Renewables!M42/Total!M42</f>
        <v>0.3267412050362134</v>
      </c>
      <c r="N42" s="24">
        <f>Renewables!N42/Total!N42</f>
        <v>0.3234627829188908</v>
      </c>
      <c r="O42" s="24">
        <f>Renewables!O42/Total!O42</f>
        <v>0.3246436900973339</v>
      </c>
      <c r="P42" s="24">
        <f>Renewables!P42/Total!P42</f>
        <v>0.33099032118183463</v>
      </c>
      <c r="Q42" s="24">
        <f>Renewables!Q42/Total!Q42</f>
        <v>0.35383501028399222</v>
      </c>
      <c r="R42" s="24">
        <f>Renewables!R42/Total!R42</f>
        <v>0.36125595714979686</v>
      </c>
      <c r="S42" s="24">
        <f>Renewables!S42/Total!S42</f>
        <v>0.32303169937236831</v>
      </c>
      <c r="T42" s="24">
        <f>Renewables!T42/Total!T42</f>
        <v>0.34138316238448257</v>
      </c>
    </row>
    <row r="43" spans="1:20" x14ac:dyDescent="0.25">
      <c r="A43" s="6" t="s">
        <v>59</v>
      </c>
      <c r="B43" s="24">
        <f>Renewables!B43/Total!B43</f>
        <v>7.2812287416825867E-3</v>
      </c>
      <c r="C43" s="24">
        <f>Renewables!C43/Total!C43</f>
        <v>7.5121145844347856E-3</v>
      </c>
      <c r="D43" s="24">
        <f>Renewables!D43/Total!D43</f>
        <v>8.5459725570296245E-3</v>
      </c>
      <c r="E43" s="24">
        <f>Renewables!E43/Total!E43</f>
        <v>1.0000297971814228E-2</v>
      </c>
      <c r="F43" s="24">
        <f>Renewables!F43/Total!F43</f>
        <v>2.4222020509262254E-2</v>
      </c>
      <c r="G43" s="24">
        <f>Renewables!G43/Total!G43</f>
        <v>2.8942726733656342E-2</v>
      </c>
      <c r="H43" s="24">
        <f>Renewables!H43/Total!H43</f>
        <v>3.1988685936066137E-2</v>
      </c>
      <c r="I43" s="24">
        <f>Renewables!I43/Total!I43</f>
        <v>3.672947233409439E-2</v>
      </c>
      <c r="J43" s="24">
        <f>Renewables!J43/Total!J43</f>
        <v>3.8942170144665451E-2</v>
      </c>
      <c r="K43" s="24">
        <f>Renewables!K43/Total!K43</f>
        <v>4.7177996679725373E-2</v>
      </c>
      <c r="L43" s="24">
        <f>Renewables!L43/Total!L43</f>
        <v>5.4712904786473615E-2</v>
      </c>
      <c r="M43" s="24">
        <f>Renewables!M43/Total!M43</f>
        <v>6.2431426228781173E-2</v>
      </c>
      <c r="N43" s="24">
        <f>Renewables!N43/Total!N43</f>
        <v>6.6437025005551986E-2</v>
      </c>
      <c r="O43" s="24">
        <f>Renewables!O43/Total!O43</f>
        <v>6.9582313413447755E-2</v>
      </c>
      <c r="P43" s="24">
        <f>Renewables!P43/Total!P43</f>
        <v>7.5439870495410413E-2</v>
      </c>
      <c r="Q43" s="24">
        <f>Renewables!Q43/Total!Q43</f>
        <v>7.8368650089877284E-2</v>
      </c>
      <c r="R43" s="25">
        <f>Q43</f>
        <v>7.8368650089877284E-2</v>
      </c>
      <c r="S43" s="25">
        <f t="shared" ref="S43:T43" si="0">R43</f>
        <v>7.8368650089877284E-2</v>
      </c>
      <c r="T43" s="25">
        <f t="shared" si="0"/>
        <v>7.8368650089877284E-2</v>
      </c>
    </row>
    <row r="44" spans="1:20" x14ac:dyDescent="0.25">
      <c r="A44" s="6" t="s">
        <v>60</v>
      </c>
      <c r="B44" s="25">
        <f t="shared" ref="B44:J44" si="1">C44*0.98</f>
        <v>0.23389910992254573</v>
      </c>
      <c r="C44" s="25">
        <f t="shared" si="1"/>
        <v>0.23867256114545482</v>
      </c>
      <c r="D44" s="25">
        <f t="shared" si="1"/>
        <v>0.24354342974026003</v>
      </c>
      <c r="E44" s="25">
        <f t="shared" si="1"/>
        <v>0.24851370381659188</v>
      </c>
      <c r="F44" s="25">
        <f t="shared" si="1"/>
        <v>0.25358541205774682</v>
      </c>
      <c r="G44" s="25">
        <f t="shared" si="1"/>
        <v>0.25876062454872123</v>
      </c>
      <c r="H44" s="25">
        <f t="shared" si="1"/>
        <v>0.26404145362114412</v>
      </c>
      <c r="I44" s="25">
        <f t="shared" si="1"/>
        <v>0.26943005471545317</v>
      </c>
      <c r="J44" s="25">
        <f t="shared" si="1"/>
        <v>0.27492862726066652</v>
      </c>
      <c r="K44" s="25">
        <f>L44*0.98</f>
        <v>0.28053941557210871</v>
      </c>
      <c r="L44" s="24">
        <f>Renewables!L44/Total!L44</f>
        <v>0.28626470976745788</v>
      </c>
      <c r="M44" s="24">
        <f>Renewables!M44/Total!M44</f>
        <v>0.32767720588329557</v>
      </c>
      <c r="N44" s="24">
        <f>Renewables!N44/Total!N44</f>
        <v>0.32329221801445251</v>
      </c>
      <c r="O44" s="24">
        <f>Renewables!O44/Total!O44</f>
        <v>0.28739251877672617</v>
      </c>
      <c r="P44" s="24">
        <f>Renewables!P44/Total!P44</f>
        <v>0.52684540737129326</v>
      </c>
      <c r="Q44" s="24">
        <f>Renewables!Q44/Total!Q44</f>
        <v>0.55873204155240008</v>
      </c>
      <c r="R44" s="24">
        <f>Renewables!R44/Total!R44</f>
        <v>0.5662336805425523</v>
      </c>
      <c r="S44" s="25">
        <f>R44</f>
        <v>0.5662336805425523</v>
      </c>
      <c r="T44" s="25">
        <f>S44</f>
        <v>0.5662336805425523</v>
      </c>
    </row>
    <row r="45" spans="1:20" x14ac:dyDescent="0.25">
      <c r="A45" s="6" t="s">
        <v>61</v>
      </c>
      <c r="B45" s="24">
        <f>C45</f>
        <v>0.52906596512749271</v>
      </c>
      <c r="C45" s="24">
        <f>Renewables!C45/Total!C45</f>
        <v>0.52906596512749271</v>
      </c>
      <c r="D45" s="24">
        <f>Renewables!D45/Total!D45</f>
        <v>0.51358580238896712</v>
      </c>
      <c r="E45" s="24">
        <f>Renewables!E45/Total!E45</f>
        <v>0.49126191703169281</v>
      </c>
      <c r="F45" s="24">
        <f>Renewables!F45/Total!F45</f>
        <v>0.46007900605672863</v>
      </c>
      <c r="G45" s="24">
        <f>Renewables!G45/Total!G45</f>
        <v>0.62077380234219015</v>
      </c>
      <c r="H45" s="24">
        <f>Renewables!H45/Total!H45</f>
        <v>0.76477964716947067</v>
      </c>
      <c r="I45" s="24">
        <f>Renewables!I45/Total!I45</f>
        <v>0.81291258275047373</v>
      </c>
      <c r="J45" s="24">
        <f>Renewables!J45/Total!J45</f>
        <v>0.79792964605381289</v>
      </c>
      <c r="K45" s="24">
        <f>Renewables!K45/Total!K45</f>
        <v>0.68491421052846635</v>
      </c>
      <c r="L45" s="24">
        <f>Renewables!L45/Total!L45</f>
        <v>0.67618196568068289</v>
      </c>
      <c r="M45" s="24">
        <f>Renewables!M45/Total!M45</f>
        <v>0.68542968718417241</v>
      </c>
      <c r="N45" s="24">
        <f>Renewables!N45/Total!N45</f>
        <v>0.69085194402918637</v>
      </c>
      <c r="O45" s="24">
        <f>Renewables!O45/Total!O45</f>
        <v>0.65678419552783773</v>
      </c>
      <c r="P45" s="24">
        <f>Renewables!P45/Total!P45</f>
        <v>0.64496702036134212</v>
      </c>
      <c r="Q45" s="24">
        <f>Renewables!Q45/Total!Q45</f>
        <v>0.62647558050544905</v>
      </c>
      <c r="R45" s="24">
        <f>Renewables!R45/Total!R45</f>
        <v>0.64782583972320529</v>
      </c>
      <c r="S45" s="24">
        <f>Renewables!S45/Total!S45</f>
        <v>0.63507492912110164</v>
      </c>
      <c r="T45" s="24">
        <f>Renewables!T45/Total!T45</f>
        <v>0.64887152777777779</v>
      </c>
    </row>
    <row r="46" spans="1:20" x14ac:dyDescent="0.25">
      <c r="A46" s="6" t="s">
        <v>62</v>
      </c>
      <c r="B46" s="24">
        <f>Renewables!B46/Total!B46</f>
        <v>0.20158997087096611</v>
      </c>
      <c r="C46" s="24">
        <f>Renewables!C46/Total!C46</f>
        <v>0.17417235784330484</v>
      </c>
      <c r="D46" s="24">
        <f>Renewables!D46/Total!D46</f>
        <v>0.18398702233349509</v>
      </c>
      <c r="E46" s="24">
        <f>Renewables!E46/Total!E46</f>
        <v>0.17350468665188612</v>
      </c>
      <c r="F46" s="24">
        <f>Renewables!F46/Total!F46</f>
        <v>0.1901987608056892</v>
      </c>
      <c r="G46" s="24">
        <f>Renewables!G46/Total!G46</f>
        <v>0.21408333030622251</v>
      </c>
      <c r="H46" s="24">
        <f>Renewables!H46/Total!H46</f>
        <v>0.34578787466931354</v>
      </c>
      <c r="I46" s="24">
        <f>Renewables!I46/Total!I46</f>
        <v>0.36338652434012486</v>
      </c>
      <c r="J46" s="24">
        <f>Renewables!J46/Total!J46</f>
        <v>0.39024743803160256</v>
      </c>
      <c r="K46" s="24">
        <f>Renewables!K46/Total!K46</f>
        <v>0.40013811469992072</v>
      </c>
      <c r="L46" s="24">
        <f>Renewables!L46/Total!L46</f>
        <v>0.43634245679902112</v>
      </c>
      <c r="M46" s="24">
        <f>Renewables!M46/Total!M46</f>
        <v>0.4455668831536182</v>
      </c>
      <c r="N46" s="24">
        <f>Renewables!N46/Total!N46</f>
        <v>0.45543688573104479</v>
      </c>
      <c r="O46" s="24">
        <f>Renewables!O46/Total!O46</f>
        <v>0.46098819760517967</v>
      </c>
      <c r="P46" s="24">
        <f>Renewables!P46/Total!P46</f>
        <v>0.45056175064002063</v>
      </c>
      <c r="Q46" s="24">
        <f>Renewables!Q46/Total!Q46</f>
        <v>0.40471525621574111</v>
      </c>
      <c r="R46" s="24">
        <f>Renewables!R46/Total!R46</f>
        <v>0.41173361723644203</v>
      </c>
      <c r="S46" s="24">
        <f>Renewables!S46/Total!S46</f>
        <v>0.36875551632833187</v>
      </c>
      <c r="T46" s="24">
        <f>Renewables!T46/Total!T46</f>
        <v>0.38389445605940453</v>
      </c>
    </row>
    <row r="47" spans="1:20" x14ac:dyDescent="0.25">
      <c r="A47" s="6" t="s">
        <v>63</v>
      </c>
      <c r="B47" s="24">
        <f>Renewables!B47/Total!B47</f>
        <v>0.23307868236547435</v>
      </c>
      <c r="C47" s="24">
        <f>Renewables!C47/Total!C47</f>
        <v>0.24681377995779963</v>
      </c>
      <c r="D47" s="24">
        <f>Renewables!D47/Total!D47</f>
        <v>0.24917249730118335</v>
      </c>
      <c r="E47" s="24">
        <f>Renewables!E47/Total!E47</f>
        <v>0.22491288573568388</v>
      </c>
      <c r="F47" s="24">
        <f>Renewables!F47/Total!F47</f>
        <v>0.24641752539179076</v>
      </c>
      <c r="G47" s="24">
        <f>Renewables!G47/Total!G47</f>
        <v>0.29207409604874318</v>
      </c>
      <c r="H47" s="24">
        <f>Renewables!H47/Total!H47</f>
        <v>0.26503520901308919</v>
      </c>
      <c r="I47" s="24">
        <f>Renewables!I47/Total!I47</f>
        <v>0.27338370844458632</v>
      </c>
      <c r="J47" s="24">
        <f>Renewables!J47/Total!J47</f>
        <v>0.29594743676596363</v>
      </c>
      <c r="K47" s="24">
        <f>Renewables!K47/Total!K47</f>
        <v>0.31762505921331574</v>
      </c>
      <c r="L47" s="24">
        <f>Renewables!L47/Total!L47</f>
        <v>0.34990425902286176</v>
      </c>
      <c r="M47" s="24">
        <f>Renewables!M47/Total!M47</f>
        <v>0.34473518192055752</v>
      </c>
      <c r="N47" s="24">
        <f>Renewables!N47/Total!N47</f>
        <v>0.30923582508650627</v>
      </c>
      <c r="O47" s="24">
        <f>Renewables!O47/Total!O47</f>
        <v>0.36300542676997394</v>
      </c>
      <c r="P47" s="24">
        <f>Renewables!P47/Total!P47</f>
        <v>0.32450446055085225</v>
      </c>
      <c r="Q47" s="24">
        <f>Renewables!Q47/Total!Q47</f>
        <v>0.32065779925951937</v>
      </c>
      <c r="R47" s="24">
        <f>Renewables!R47/Total!R47</f>
        <v>0.3372909289291513</v>
      </c>
      <c r="S47" s="24">
        <f>Renewables!S47/Total!S47</f>
        <v>0.32329376854599406</v>
      </c>
      <c r="T47" s="24">
        <f>Renewables!T47/Total!T47</f>
        <v>0.37156931738212529</v>
      </c>
    </row>
    <row r="48" spans="1:20" x14ac:dyDescent="0.25">
      <c r="A48" s="6" t="s">
        <v>64</v>
      </c>
      <c r="B48" s="25" t="s">
        <v>95</v>
      </c>
      <c r="C48" s="25" t="s">
        <v>95</v>
      </c>
      <c r="D48" s="25" t="s">
        <v>95</v>
      </c>
      <c r="E48" s="25" t="s">
        <v>95</v>
      </c>
      <c r="F48" s="25" t="s">
        <v>95</v>
      </c>
      <c r="G48" s="25" t="s">
        <v>95</v>
      </c>
      <c r="H48" s="25" t="s">
        <v>95</v>
      </c>
      <c r="I48" s="25" t="s">
        <v>95</v>
      </c>
      <c r="J48" s="25" t="s">
        <v>95</v>
      </c>
      <c r="K48" s="25" t="s">
        <v>95</v>
      </c>
      <c r="L48" s="25" t="s">
        <v>95</v>
      </c>
      <c r="M48" s="25" t="s">
        <v>95</v>
      </c>
      <c r="N48" s="25" t="s">
        <v>95</v>
      </c>
      <c r="O48" s="25" t="s">
        <v>95</v>
      </c>
      <c r="P48" s="25" t="s">
        <v>95</v>
      </c>
      <c r="Q48" s="25" t="s">
        <v>95</v>
      </c>
      <c r="R48" s="25" t="s">
        <v>95</v>
      </c>
      <c r="S48" s="24">
        <f>Renewables!S48/Total!S48</f>
        <v>8.975171942832056E-3</v>
      </c>
      <c r="T48" s="24">
        <f>Renewables!T48/Total!T48</f>
        <v>8.6828685625028722E-3</v>
      </c>
    </row>
    <row r="49" spans="1:20" x14ac:dyDescent="0.25">
      <c r="A49" s="6" t="s">
        <v>65</v>
      </c>
      <c r="B49" s="24">
        <f>Renewables!B49/Total!B49</f>
        <v>0.33138031418912711</v>
      </c>
      <c r="C49" s="24">
        <f>Renewables!C49/Total!C49</f>
        <v>0.37756715600475194</v>
      </c>
      <c r="D49" s="24">
        <f>Renewables!D49/Total!D49</f>
        <v>0.30963909535937861</v>
      </c>
      <c r="E49" s="24">
        <f>Renewables!E49/Total!E49</f>
        <v>0.33149776271105191</v>
      </c>
      <c r="F49" s="24">
        <f>Renewables!F49/Total!F49</f>
        <v>0.37055736542488077</v>
      </c>
      <c r="G49" s="24">
        <f>Renewables!G49/Total!G49</f>
        <v>0.3472980078097449</v>
      </c>
      <c r="H49" s="24">
        <f>Renewables!H49/Total!H49</f>
        <v>0.31256579054210665</v>
      </c>
      <c r="I49" s="24">
        <f>Renewables!I49/Total!I49</f>
        <v>0.31427206298888194</v>
      </c>
      <c r="J49" s="24">
        <f>Renewables!J49/Total!J49</f>
        <v>0.39099636415739791</v>
      </c>
      <c r="K49" s="24">
        <f>Renewables!K49/Total!K49</f>
        <v>0.37765919790449898</v>
      </c>
      <c r="L49" s="24">
        <f>Renewables!L49/Total!L49</f>
        <v>0.30976813983025947</v>
      </c>
      <c r="M49" s="24">
        <f>Renewables!M49/Total!M49</f>
        <v>0.3460917449361095</v>
      </c>
      <c r="N49" s="24">
        <f>Renewables!N49/Total!N49</f>
        <v>0.32495380234472032</v>
      </c>
      <c r="O49" s="24">
        <f>Renewables!O49/Total!O49</f>
        <v>0.2396943656317827</v>
      </c>
      <c r="P49" s="24">
        <f>Renewables!P49/Total!P49</f>
        <v>0.21992506785750054</v>
      </c>
      <c r="Q49" s="24">
        <f>Renewables!Q49/Total!Q49</f>
        <v>0.24754352070372726</v>
      </c>
      <c r="R49" s="24">
        <f>Renewables!R49/Total!R49</f>
        <v>0.2512473617620431</v>
      </c>
      <c r="S49" s="24">
        <f>Renewables!S49/Total!S49</f>
        <v>2.1123064812385201E-2</v>
      </c>
      <c r="T49" s="24">
        <f>Renewables!T49/Total!T49</f>
        <v>2.3255813953488372E-2</v>
      </c>
    </row>
    <row r="50" spans="1:20" x14ac:dyDescent="0.25">
      <c r="A50" s="6" t="s">
        <v>66</v>
      </c>
      <c r="B50" s="24">
        <f>Renewables!B50/Total!B50</f>
        <v>0.14027453902505488</v>
      </c>
      <c r="C50" s="24">
        <f>Renewables!C50/Total!C50</f>
        <v>0.15562674651085673</v>
      </c>
      <c r="D50" s="24">
        <f>Renewables!D50/Total!D50</f>
        <v>0.15758489566976649</v>
      </c>
      <c r="E50" s="24">
        <f>Renewables!E50/Total!E50</f>
        <v>0.13188617598416627</v>
      </c>
      <c r="F50" s="24">
        <f>Renewables!F50/Total!F50</f>
        <v>0.16729800507244433</v>
      </c>
      <c r="G50" s="24">
        <f>Renewables!G50/Total!G50</f>
        <v>0.26503290866825774</v>
      </c>
      <c r="H50" s="24">
        <f>Renewables!H50/Total!H50</f>
        <v>0.23195957625194716</v>
      </c>
      <c r="I50" s="24">
        <f>Renewables!I50/Total!I50</f>
        <v>0.21088832671947508</v>
      </c>
      <c r="J50" s="24">
        <f>Renewables!J50/Total!J50</f>
        <v>0.23204989132053536</v>
      </c>
      <c r="K50" s="24">
        <f>Renewables!K50/Total!K50</f>
        <v>0.25145066805098654</v>
      </c>
      <c r="L50" s="24">
        <f>Renewables!L50/Total!L50</f>
        <v>0.28844368848326646</v>
      </c>
      <c r="M50" s="24">
        <f>Renewables!M50/Total!M50</f>
        <v>0.26929382626430937</v>
      </c>
      <c r="N50" s="24">
        <f>Renewables!N50/Total!N50</f>
        <v>0.25078848366976825</v>
      </c>
      <c r="O50" s="24">
        <f>Renewables!O50/Total!O50</f>
        <v>0.24895775366870945</v>
      </c>
      <c r="P50" s="24">
        <f>Renewables!P50/Total!P50</f>
        <v>0.24294417248846953</v>
      </c>
      <c r="Q50" s="24">
        <f>Renewables!Q50/Total!Q50</f>
        <v>0.26648350200989407</v>
      </c>
      <c r="R50" s="24">
        <f>Renewables!R50/Total!R50</f>
        <v>0.34766269287543272</v>
      </c>
      <c r="S50" s="24">
        <f>Renewables!S50/Total!S50</f>
        <v>0.35400324010914053</v>
      </c>
      <c r="T50" s="24">
        <f>Renewables!T50/Total!T50</f>
        <v>0.34731787451822832</v>
      </c>
    </row>
    <row r="51" spans="1:20" x14ac:dyDescent="0.25">
      <c r="A51" s="6" t="s">
        <v>67</v>
      </c>
      <c r="B51" s="24">
        <f>Renewables!B51/Total!B51</f>
        <v>0.17633750958141289</v>
      </c>
      <c r="C51" s="24">
        <f>Renewables!C51/Total!C51</f>
        <v>0.17018246178806526</v>
      </c>
      <c r="D51" s="24">
        <f>Renewables!D51/Total!D51</f>
        <v>0.1520955523752478</v>
      </c>
      <c r="E51" s="24">
        <f>Renewables!E51/Total!E51</f>
        <v>0.14604136610604843</v>
      </c>
      <c r="F51" s="24">
        <f>Renewables!F51/Total!F51</f>
        <v>0.1503912080455759</v>
      </c>
      <c r="G51" s="24">
        <f>Renewables!G51/Total!G51</f>
        <v>0.15353305075995555</v>
      </c>
      <c r="H51" s="24">
        <f>Renewables!H51/Total!H51</f>
        <v>0.14388306329614237</v>
      </c>
      <c r="I51" s="24">
        <f>Renewables!I51/Total!I51</f>
        <v>0.12008827437438384</v>
      </c>
      <c r="J51" s="24">
        <f>Renewables!J51/Total!J51</f>
        <v>0.12127196814981393</v>
      </c>
      <c r="K51" s="24">
        <f>Renewables!K51/Total!K51</f>
        <v>0.12642745601008515</v>
      </c>
      <c r="L51" s="24">
        <f>Renewables!L51/Total!L51</f>
        <v>0.12263533085170465</v>
      </c>
      <c r="M51" s="24">
        <f>Renewables!M51/Total!M51</f>
        <v>0.12085138980619479</v>
      </c>
      <c r="N51" s="24">
        <f>Renewables!N51/Total!N51</f>
        <v>0.11675161414601809</v>
      </c>
      <c r="O51" s="24">
        <f>Renewables!O51/Total!O51</f>
        <v>9.5640540008029296E-2</v>
      </c>
      <c r="P51" s="24">
        <f>Renewables!P51/Total!P51</f>
        <v>9.5783572561379635E-2</v>
      </c>
      <c r="Q51" s="25">
        <f>P51</f>
        <v>9.5783572561379635E-2</v>
      </c>
      <c r="R51" s="25">
        <f t="shared" ref="R51:T51" si="2">Q51</f>
        <v>9.5783572561379635E-2</v>
      </c>
      <c r="S51" s="25">
        <f t="shared" si="2"/>
        <v>9.5783572561379635E-2</v>
      </c>
      <c r="T51" s="25">
        <f t="shared" si="2"/>
        <v>9.5783572561379635E-2</v>
      </c>
    </row>
    <row r="52" spans="1:20" x14ac:dyDescent="0.25">
      <c r="A52" s="6" t="s">
        <v>68</v>
      </c>
      <c r="B52" s="24">
        <f>Renewables!B52/Total!B52</f>
        <v>0.51857086731124891</v>
      </c>
      <c r="C52" s="24">
        <f>Renewables!C52/Total!C52</f>
        <v>0.49489933561045651</v>
      </c>
      <c r="D52" s="24">
        <f>Renewables!D52/Total!D52</f>
        <v>0.48925731151423657</v>
      </c>
      <c r="E52" s="24">
        <f>Renewables!E52/Total!E52</f>
        <v>0.49214326466503466</v>
      </c>
      <c r="F52" s="24">
        <f>Renewables!F52/Total!F52</f>
        <v>0.47794417371818115</v>
      </c>
      <c r="G52" s="24">
        <f>Renewables!G52/Total!G52</f>
        <v>0.4776076619223521</v>
      </c>
      <c r="H52" s="24">
        <f>Renewables!H52/Total!H52</f>
        <v>0.4554909711218374</v>
      </c>
      <c r="I52" s="24">
        <f>Renewables!I52/Total!I52</f>
        <v>0.44683017907154371</v>
      </c>
      <c r="J52" s="24">
        <f>Renewables!J52/Total!J52</f>
        <v>0.49341102948058957</v>
      </c>
      <c r="K52" s="24">
        <f>Renewables!K52/Total!K52</f>
        <v>0.49719764100527986</v>
      </c>
      <c r="L52" s="24">
        <f>Renewables!L52/Total!L52</f>
        <v>0.51815637284158966</v>
      </c>
      <c r="M52" s="24">
        <f>Renewables!M52/Total!M52</f>
        <v>0.46725173962954031</v>
      </c>
      <c r="N52" s="24">
        <f>Renewables!N52/Total!N52</f>
        <v>0.51785151195921908</v>
      </c>
      <c r="O52" s="24">
        <f>Renewables!O52/Total!O52</f>
        <v>0.50530808665408966</v>
      </c>
      <c r="P52" s="24">
        <f>Renewables!P52/Total!P52</f>
        <v>0.56738838990489249</v>
      </c>
      <c r="Q52" s="24">
        <f>Renewables!Q52/Total!Q52</f>
        <v>0.54793206180448051</v>
      </c>
      <c r="R52" s="24">
        <f>Renewables!R52/Total!R52</f>
        <v>0.55888140797423447</v>
      </c>
      <c r="S52" s="24">
        <f>R52</f>
        <v>0.55888140797423447</v>
      </c>
      <c r="T52" s="24">
        <f>S52</f>
        <v>0.55888140797423447</v>
      </c>
    </row>
    <row r="53" spans="1:20" ht="11.45" customHeight="1" x14ac:dyDescent="0.25">
      <c r="A53" s="26" t="s">
        <v>98</v>
      </c>
      <c r="B53" s="24">
        <f>Renewables!B53/Total!B53</f>
        <v>0.1074994078304396</v>
      </c>
      <c r="C53" s="24">
        <f>Renewables!C53/Total!C53</f>
        <v>0.11455357340415713</v>
      </c>
      <c r="D53" s="24">
        <f>Renewables!D53/Total!D53</f>
        <v>0.12173854694170451</v>
      </c>
      <c r="E53" s="24">
        <f>Renewables!E53/Total!E53</f>
        <v>0.13575110817509112</v>
      </c>
      <c r="F53" s="24">
        <f>Renewables!F53/Total!F53</f>
        <v>0.14202269847448359</v>
      </c>
      <c r="G53" s="24">
        <f>Renewables!G53/Total!G53</f>
        <v>0.15675234729198434</v>
      </c>
      <c r="H53" s="24">
        <f>Renewables!H53/Total!H53</f>
        <v>0.15889950898343649</v>
      </c>
      <c r="I53" s="24">
        <f>Renewables!I53/Total!I53</f>
        <v>0.16465413461586298</v>
      </c>
      <c r="J53" s="24">
        <f>Renewables!J53/Total!J53</f>
        <v>0.17448824018594225</v>
      </c>
      <c r="K53" s="24">
        <f>Renewables!K53/Total!K53</f>
        <v>0.17905482715321386</v>
      </c>
      <c r="L53" s="24">
        <f>Renewables!L53/Total!L53</f>
        <v>0.18862661937022551</v>
      </c>
      <c r="M53" s="24">
        <f>Renewables!M53/Total!M53</f>
        <v>0.19291881483912102</v>
      </c>
      <c r="N53" s="24">
        <f>Renewables!N53/Total!N53</f>
        <v>0.19435304852345348</v>
      </c>
      <c r="O53" s="24">
        <f>Renewables!O53/Total!O53</f>
        <v>0.19844085962406868</v>
      </c>
      <c r="P53" s="24">
        <f>Renewables!P53/Total!P53</f>
        <v>0.20667740398561929</v>
      </c>
      <c r="Q53" s="24">
        <f>Renewables!Q53/Total!Q53</f>
        <v>0.21445290026767516</v>
      </c>
      <c r="R53" s="24">
        <f>Renewables!R53/Total!R53</f>
        <v>0.21989287607651609</v>
      </c>
      <c r="S53" s="24">
        <f>Renewables!S53/Total!S53</f>
        <v>0.2179983452897736</v>
      </c>
      <c r="T53" s="24">
        <f>Renewables!T53/Total!T53</f>
        <v>0.23378000681562602</v>
      </c>
    </row>
    <row r="54" spans="1:20" x14ac:dyDescent="0.25">
      <c r="A54" s="1" t="s">
        <v>96</v>
      </c>
    </row>
    <row r="55" spans="1:20" x14ac:dyDescent="0.25">
      <c r="A55" s="1" t="s">
        <v>95</v>
      </c>
      <c r="B55" s="2" t="s">
        <v>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Structure</vt:lpstr>
      <vt:lpstr>Total</vt:lpstr>
      <vt:lpstr>Renewables</vt:lpstr>
      <vt:lpstr>Renewables share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Frederik Skou Fertin</cp:lastModifiedBy>
  <dcterms:created xsi:type="dcterms:W3CDTF">2024-09-05T09:22:11Z</dcterms:created>
  <dcterms:modified xsi:type="dcterms:W3CDTF">2024-09-05T13:24:59Z</dcterms:modified>
</cp:coreProperties>
</file>