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Industry/Methanol chemicals/"/>
    </mc:Choice>
  </mc:AlternateContent>
  <xr:revisionPtr revIDLastSave="0" documentId="8_{93889131-E258-45C2-93F4-1CBD6671E55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By-HS6Product" sheetId="2" r:id="rId2"/>
  </sheets>
  <definedNames>
    <definedName name="_xlchart.v1.0" hidden="1">'By-HS6Product'!$J$2:$J$37</definedName>
    <definedName name="_xlchart.v1.1" hidden="1">('By-HS6Product'!$J$2:$J$22,'By-HS6Product'!$J$24:$J$26,'By-HS6Product'!$J$27,'By-HS6Product'!$J$28,'By-HS6Product'!$J$32,'By-HS6Product'!$J$34,'By-HS6Product'!$J$35,'By-HS6Product'!$J$36)</definedName>
    <definedName name="_xlchart.v1.2" hidden="1">'By-HS6Product'!$J$2:$J$37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J38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G38" i="2"/>
</calcChain>
</file>

<file path=xl/sharedStrings.xml><?xml version="1.0" encoding="utf-8"?>
<sst xmlns="http://schemas.openxmlformats.org/spreadsheetml/2006/main" count="263" uniqueCount="53">
  <si>
    <t>Reporter</t>
  </si>
  <si>
    <t>TradeFlow</t>
  </si>
  <si>
    <t>ProductCode</t>
  </si>
  <si>
    <t>Product Description</t>
  </si>
  <si>
    <t>Year</t>
  </si>
  <si>
    <t>Partner</t>
  </si>
  <si>
    <t>Trade Value 1000USD</t>
  </si>
  <si>
    <t>Quantity</t>
  </si>
  <si>
    <t>Quantity Unit</t>
  </si>
  <si>
    <t>European Union</t>
  </si>
  <si>
    <t>Import</t>
  </si>
  <si>
    <t>290511</t>
  </si>
  <si>
    <t>Methanol (methyl alcohol)</t>
  </si>
  <si>
    <t>2023</t>
  </si>
  <si>
    <t xml:space="preserve"> World</t>
  </si>
  <si>
    <t>Kg</t>
  </si>
  <si>
    <t>Trinidad and Tobago</t>
  </si>
  <si>
    <t>United States</t>
  </si>
  <si>
    <t>Equatorial Guinea</t>
  </si>
  <si>
    <t>Egypt, Arab Rep.</t>
  </si>
  <si>
    <t>Venezuela</t>
  </si>
  <si>
    <t>Norway</t>
  </si>
  <si>
    <t>Azerbaijan</t>
  </si>
  <si>
    <t>Russian Federation</t>
  </si>
  <si>
    <t>Saudi Arabia</t>
  </si>
  <si>
    <t>Oman</t>
  </si>
  <si>
    <t>Georgia</t>
  </si>
  <si>
    <t>Argentina</t>
  </si>
  <si>
    <t>Bahrain</t>
  </si>
  <si>
    <t>Turkey</t>
  </si>
  <si>
    <t>Eswatini</t>
  </si>
  <si>
    <t>United Kingdom</t>
  </si>
  <si>
    <t>Israel</t>
  </si>
  <si>
    <t>China</t>
  </si>
  <si>
    <t>Switzerland</t>
  </si>
  <si>
    <t>India</t>
  </si>
  <si>
    <t>Korea, Rep.</t>
  </si>
  <si>
    <t>Japan</t>
  </si>
  <si>
    <t>United Arab Emirates</t>
  </si>
  <si>
    <t>Bolivia</t>
  </si>
  <si>
    <t>Canada</t>
  </si>
  <si>
    <t>Malaysia</t>
  </si>
  <si>
    <t>Costa Rica</t>
  </si>
  <si>
    <t>Bosnia and Herzegovina</t>
  </si>
  <si>
    <t>Unspecified</t>
  </si>
  <si>
    <t>North Macedonia</t>
  </si>
  <si>
    <t>Thailand</t>
  </si>
  <si>
    <t>Singapore</t>
  </si>
  <si>
    <t>Ghana</t>
  </si>
  <si>
    <t>Other Asia, nes</t>
  </si>
  <si>
    <t>Indonesia</t>
  </si>
  <si>
    <t>M€</t>
  </si>
  <si>
    <t>€/t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</si>
</sst>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3BA2F34-CAF6-45E2-8611-0EE97DEAE507}">
          <cx:tx>
            <cx:txData>
              <cx:v>Import prices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12</xdr:row>
      <xdr:rowOff>142875</xdr:rowOff>
    </xdr:from>
    <xdr:to>
      <xdr:col>17</xdr:col>
      <xdr:colOff>457200</xdr:colOff>
      <xdr:row>27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A9D08E-3D2A-B2A2-ED29-83A2D1D35D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4575" y="2428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abSelected="1" topLeftCell="A11" workbookViewId="0">
      <selection activeCell="L33" sqref="L33"/>
    </sheetView>
  </sheetViews>
  <sheetFormatPr defaultRowHeight="15" x14ac:dyDescent="0.25"/>
  <cols>
    <col min="1" max="1" width="14" bestFit="1" customWidth="1"/>
    <col min="2" max="2" width="9.42578125" bestFit="1" customWidth="1"/>
    <col min="3" max="3" width="11.42578125" bestFit="1" customWidth="1"/>
    <col min="4" max="4" width="22.28515625" bestFit="1" customWidth="1"/>
    <col min="5" max="5" width="5" bestFit="1" customWidth="1"/>
    <col min="6" max="6" width="20.140625" bestFit="1" customWidth="1"/>
    <col min="7" max="7" width="18.42578125" bestFit="1" customWidth="1"/>
    <col min="8" max="8" width="20.42578125" customWidth="1"/>
    <col min="9" max="9" width="11.85546875" bestFit="1" customWidth="1"/>
    <col min="12" max="12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2">
        <v>1861590.34</v>
      </c>
      <c r="H2" s="3">
        <v>6025780000</v>
      </c>
      <c r="I2" t="s">
        <v>15</v>
      </c>
      <c r="J2" s="1">
        <f>G2/H2*0.9*10^6</f>
        <v>278.04388908987721</v>
      </c>
      <c r="K2" t="s">
        <v>52</v>
      </c>
    </row>
    <row r="3" spans="1:1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s="2">
        <v>497076.91</v>
      </c>
      <c r="H3" s="3">
        <v>1628500000</v>
      </c>
      <c r="I3" t="s">
        <v>15</v>
      </c>
      <c r="J3" s="1">
        <f t="shared" ref="J3:J38" si="0">G3/H3*0.9*10^6</f>
        <v>274.71244642308875</v>
      </c>
    </row>
    <row r="4" spans="1:12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17</v>
      </c>
      <c r="G4" s="2">
        <v>385455.77</v>
      </c>
      <c r="H4" s="3">
        <v>1231750000</v>
      </c>
      <c r="I4" t="s">
        <v>15</v>
      </c>
      <c r="J4" s="1">
        <f t="shared" si="0"/>
        <v>281.64009985792575</v>
      </c>
    </row>
    <row r="5" spans="1:12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18</v>
      </c>
      <c r="G5" s="2">
        <v>245846.72</v>
      </c>
      <c r="H5" s="3">
        <v>854125000</v>
      </c>
      <c r="I5" t="s">
        <v>15</v>
      </c>
      <c r="J5" s="1">
        <f t="shared" si="0"/>
        <v>259.05113186009072</v>
      </c>
    </row>
    <row r="6" spans="1:12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19</v>
      </c>
      <c r="G6" s="2">
        <v>215773.78</v>
      </c>
      <c r="H6" s="3">
        <v>670149000</v>
      </c>
      <c r="I6" t="s">
        <v>15</v>
      </c>
      <c r="J6" s="1">
        <f t="shared" si="0"/>
        <v>289.7809323001303</v>
      </c>
      <c r="L6" s="1"/>
    </row>
    <row r="7" spans="1:12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20</v>
      </c>
      <c r="G7" s="2">
        <v>142628.93</v>
      </c>
      <c r="H7" s="3">
        <v>478692000</v>
      </c>
      <c r="I7" t="s">
        <v>15</v>
      </c>
      <c r="J7" s="1">
        <f t="shared" si="0"/>
        <v>268.15997969466798</v>
      </c>
    </row>
    <row r="8" spans="1:12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21</v>
      </c>
      <c r="G8" s="2">
        <v>129546.36</v>
      </c>
      <c r="H8" s="3">
        <v>399590000</v>
      </c>
      <c r="I8" t="s">
        <v>15</v>
      </c>
      <c r="J8" s="1">
        <f t="shared" si="0"/>
        <v>291.77838284241346</v>
      </c>
    </row>
    <row r="9" spans="1:12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22</v>
      </c>
      <c r="G9" s="2">
        <v>106803.27</v>
      </c>
      <c r="H9" s="3">
        <v>320483000</v>
      </c>
      <c r="I9" t="s">
        <v>15</v>
      </c>
      <c r="J9" s="1">
        <f t="shared" si="0"/>
        <v>299.93148778562363</v>
      </c>
    </row>
    <row r="10" spans="1:12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23</v>
      </c>
      <c r="G10" s="2">
        <v>60176.18</v>
      </c>
      <c r="H10" s="3">
        <v>205530000</v>
      </c>
      <c r="I10" t="s">
        <v>15</v>
      </c>
      <c r="J10" s="1">
        <f t="shared" si="0"/>
        <v>263.50684571595389</v>
      </c>
    </row>
    <row r="11" spans="1:12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24</v>
      </c>
      <c r="G11" s="2">
        <v>40220.83</v>
      </c>
      <c r="H11" s="3">
        <v>128510000</v>
      </c>
      <c r="I11" t="s">
        <v>15</v>
      </c>
      <c r="J11" s="1">
        <f t="shared" si="0"/>
        <v>281.68039063107932</v>
      </c>
    </row>
    <row r="12" spans="1:12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25</v>
      </c>
      <c r="G12" s="2">
        <v>12539.13</v>
      </c>
      <c r="H12" s="3">
        <v>42046400</v>
      </c>
      <c r="I12" t="s">
        <v>15</v>
      </c>
      <c r="J12" s="1">
        <f t="shared" si="0"/>
        <v>268.39912572776745</v>
      </c>
    </row>
    <row r="13" spans="1:12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26</v>
      </c>
      <c r="G13" s="2">
        <v>6724.27</v>
      </c>
      <c r="H13" s="3">
        <v>18335400</v>
      </c>
      <c r="I13" t="s">
        <v>15</v>
      </c>
      <c r="J13" s="1">
        <f t="shared" si="0"/>
        <v>330.06332013482125</v>
      </c>
    </row>
    <row r="14" spans="1:12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27</v>
      </c>
      <c r="G14" s="2">
        <v>4594.88</v>
      </c>
      <c r="H14" s="3">
        <v>16290100</v>
      </c>
      <c r="I14" t="s">
        <v>15</v>
      </c>
      <c r="J14" s="1">
        <f t="shared" si="0"/>
        <v>253.8592151061074</v>
      </c>
    </row>
    <row r="15" spans="1:12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28</v>
      </c>
      <c r="G15" s="2">
        <v>3720.09</v>
      </c>
      <c r="H15" s="3">
        <v>9898590</v>
      </c>
      <c r="I15" t="s">
        <v>15</v>
      </c>
      <c r="J15" s="1">
        <f t="shared" si="0"/>
        <v>338.23817331559349</v>
      </c>
    </row>
    <row r="16" spans="1:12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29</v>
      </c>
      <c r="G16" s="2">
        <v>3007.35</v>
      </c>
      <c r="H16" s="3">
        <v>7465160</v>
      </c>
      <c r="I16" t="s">
        <v>15</v>
      </c>
      <c r="J16" s="1">
        <f t="shared" si="0"/>
        <v>362.56624104506801</v>
      </c>
    </row>
    <row r="17" spans="1:10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30</v>
      </c>
      <c r="G17" s="2">
        <v>2965.1</v>
      </c>
      <c r="H17" s="3">
        <v>7200000</v>
      </c>
      <c r="I17" t="s">
        <v>15</v>
      </c>
      <c r="J17" s="1">
        <f t="shared" si="0"/>
        <v>370.63749999999999</v>
      </c>
    </row>
    <row r="18" spans="1:10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31</v>
      </c>
      <c r="G18" s="2">
        <v>1781.58</v>
      </c>
      <c r="H18" s="3">
        <v>1833260</v>
      </c>
      <c r="I18" t="s">
        <v>15</v>
      </c>
      <c r="J18" s="1">
        <f t="shared" si="0"/>
        <v>874.62880333395162</v>
      </c>
    </row>
    <row r="19" spans="1:10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32</v>
      </c>
      <c r="G19" s="2">
        <v>1357</v>
      </c>
      <c r="H19" s="3">
        <v>1920430</v>
      </c>
      <c r="I19" t="s">
        <v>15</v>
      </c>
      <c r="J19" s="1">
        <f t="shared" si="0"/>
        <v>635.95132340152986</v>
      </c>
    </row>
    <row r="20" spans="1:10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33</v>
      </c>
      <c r="G20" s="2">
        <v>951.97</v>
      </c>
      <c r="H20" s="3">
        <v>2383550</v>
      </c>
      <c r="I20" t="s">
        <v>15</v>
      </c>
      <c r="J20" s="1">
        <f t="shared" si="0"/>
        <v>359.45249732541794</v>
      </c>
    </row>
    <row r="21" spans="1:10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34</v>
      </c>
      <c r="G21" s="2">
        <v>251.11</v>
      </c>
      <c r="H21" s="2">
        <v>773059</v>
      </c>
      <c r="I21" t="s">
        <v>15</v>
      </c>
      <c r="J21" s="1">
        <f t="shared" si="0"/>
        <v>292.343792647133</v>
      </c>
    </row>
    <row r="22" spans="1:10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35</v>
      </c>
      <c r="G22" s="2">
        <v>66.31</v>
      </c>
      <c r="H22" s="2">
        <v>161879</v>
      </c>
      <c r="I22" t="s">
        <v>15</v>
      </c>
      <c r="J22" s="1">
        <f t="shared" si="0"/>
        <v>368.66424922318527</v>
      </c>
    </row>
    <row r="23" spans="1:10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36</v>
      </c>
      <c r="G23" s="2">
        <v>24.23</v>
      </c>
      <c r="H23" s="2">
        <v>5847</v>
      </c>
      <c r="I23" t="s">
        <v>15</v>
      </c>
      <c r="J23" s="1">
        <f t="shared" si="0"/>
        <v>3729.6049256028737</v>
      </c>
    </row>
    <row r="24" spans="1:10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37</v>
      </c>
      <c r="G24" s="2">
        <v>22.26</v>
      </c>
      <c r="H24" s="2">
        <v>58127.3</v>
      </c>
      <c r="I24" t="s">
        <v>15</v>
      </c>
      <c r="J24" s="1">
        <f t="shared" si="0"/>
        <v>344.65732968845964</v>
      </c>
    </row>
    <row r="25" spans="1:10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38</v>
      </c>
      <c r="G25" s="2">
        <v>16.88</v>
      </c>
      <c r="H25" s="2">
        <v>43839</v>
      </c>
      <c r="I25" t="s">
        <v>15</v>
      </c>
      <c r="J25" s="1">
        <f t="shared" si="0"/>
        <v>346.5407513857524</v>
      </c>
    </row>
    <row r="26" spans="1:10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39</v>
      </c>
      <c r="G26" s="2">
        <v>11.68</v>
      </c>
      <c r="H26" s="2">
        <v>24000</v>
      </c>
      <c r="I26" t="s">
        <v>15</v>
      </c>
      <c r="J26" s="1">
        <f t="shared" si="0"/>
        <v>438</v>
      </c>
    </row>
    <row r="27" spans="1:10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40</v>
      </c>
      <c r="G27" s="2">
        <v>9.51</v>
      </c>
      <c r="H27" s="2">
        <v>7443.34</v>
      </c>
      <c r="I27" t="s">
        <v>15</v>
      </c>
      <c r="J27" s="1">
        <f t="shared" si="0"/>
        <v>1149.8870130882106</v>
      </c>
    </row>
    <row r="28" spans="1:10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41</v>
      </c>
      <c r="G28" s="2">
        <v>6.92</v>
      </c>
      <c r="H28" s="2">
        <v>5047.5</v>
      </c>
      <c r="I28" t="s">
        <v>15</v>
      </c>
      <c r="J28" s="1">
        <f t="shared" si="0"/>
        <v>1233.8781575037149</v>
      </c>
    </row>
    <row r="29" spans="1:10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42</v>
      </c>
      <c r="G29" s="2">
        <v>6.28</v>
      </c>
      <c r="H29" s="2">
        <v>298</v>
      </c>
      <c r="I29" t="s">
        <v>15</v>
      </c>
      <c r="J29" s="1">
        <f t="shared" si="0"/>
        <v>18966.442953020134</v>
      </c>
    </row>
    <row r="30" spans="1:10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43</v>
      </c>
      <c r="G30" s="2">
        <v>3.01</v>
      </c>
      <c r="H30" s="2">
        <v>394</v>
      </c>
      <c r="I30" t="s">
        <v>15</v>
      </c>
      <c r="J30" s="1">
        <f t="shared" si="0"/>
        <v>6875.6345177664962</v>
      </c>
    </row>
    <row r="31" spans="1:10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44</v>
      </c>
      <c r="G31" s="2">
        <v>0.91</v>
      </c>
      <c r="H31" s="2">
        <v>57</v>
      </c>
      <c r="I31" t="s">
        <v>15</v>
      </c>
      <c r="J31" s="1">
        <f t="shared" si="0"/>
        <v>14368.421052631578</v>
      </c>
    </row>
    <row r="32" spans="1:10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45</v>
      </c>
      <c r="G32" s="2">
        <v>0.42</v>
      </c>
      <c r="H32" s="2">
        <v>1099.99</v>
      </c>
      <c r="I32" t="s">
        <v>15</v>
      </c>
      <c r="J32" s="1">
        <f t="shared" si="0"/>
        <v>343.63948763170572</v>
      </c>
    </row>
    <row r="33" spans="1:10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46</v>
      </c>
      <c r="G33" s="2">
        <v>0.34</v>
      </c>
      <c r="H33" s="2">
        <v>4</v>
      </c>
      <c r="I33" t="s">
        <v>15</v>
      </c>
      <c r="J33" s="1">
        <f t="shared" si="0"/>
        <v>76500.000000000015</v>
      </c>
    </row>
    <row r="34" spans="1:10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47</v>
      </c>
      <c r="G34" s="2">
        <v>0.22</v>
      </c>
      <c r="H34" s="2">
        <v>728.03300000000002</v>
      </c>
      <c r="I34" t="s">
        <v>15</v>
      </c>
      <c r="J34" s="1">
        <f t="shared" si="0"/>
        <v>271.96569386277821</v>
      </c>
    </row>
    <row r="35" spans="1:10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48</v>
      </c>
      <c r="G35" s="2">
        <v>0.11</v>
      </c>
      <c r="H35" s="2">
        <v>361</v>
      </c>
      <c r="I35" t="s">
        <v>15</v>
      </c>
      <c r="J35" s="1">
        <f t="shared" si="0"/>
        <v>274.23822714681444</v>
      </c>
    </row>
    <row r="36" spans="1:10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49</v>
      </c>
      <c r="G36" s="2">
        <v>0.01</v>
      </c>
      <c r="H36" s="2">
        <v>26</v>
      </c>
      <c r="I36" t="s">
        <v>15</v>
      </c>
      <c r="J36" s="1">
        <f t="shared" si="0"/>
        <v>346.15384615384619</v>
      </c>
    </row>
    <row r="37" spans="1:10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50</v>
      </c>
      <c r="G37" s="2">
        <v>0.01</v>
      </c>
      <c r="H37" s="2">
        <v>3</v>
      </c>
      <c r="I37" t="s">
        <v>15</v>
      </c>
      <c r="J37" s="1">
        <f t="shared" si="0"/>
        <v>3000</v>
      </c>
    </row>
    <row r="38" spans="1:10" x14ac:dyDescent="0.25">
      <c r="G38" s="4">
        <f>SUM(G3:G37)*0.9/1000</f>
        <v>1675.4312970000001</v>
      </c>
      <c r="H38" s="4">
        <f>SUM(H3:H37)/1000</f>
        <v>6025784.1031630002</v>
      </c>
      <c r="J38" s="1">
        <f>G38/H38*10^6</f>
        <v>278.04369826667829</v>
      </c>
    </row>
    <row r="39" spans="1:10" x14ac:dyDescent="0.25">
      <c r="G39" s="5" t="s">
        <v>51</v>
      </c>
    </row>
    <row r="40" spans="1:10" x14ac:dyDescent="0.25">
      <c r="H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By-HS6Product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2024-08-14T12:57:09Z</dcterms:created>
  <dcterms:modified xsi:type="dcterms:W3CDTF">2024-08-14T12:57:09Z</dcterms:modified>
</cp:coreProperties>
</file>