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tudk-my.sharepoint.com/personal/s203679_dtu_dk/Documents/Dokumenter/DTU_Man/h2_system_dynamics/sector_breakdown/Industry/Methanol chemicals/"/>
    </mc:Choice>
  </mc:AlternateContent>
  <xr:revisionPtr revIDLastSave="0" documentId="8_{224A22D3-08B2-447D-9B1D-503486E43B76}" xr6:coauthVersionLast="47" xr6:coauthVersionMax="47" xr10:uidLastSave="{00000000-0000-0000-0000-000000000000}"/>
  <bookViews>
    <workbookView xWindow="-120" yWindow="-120" windowWidth="29040" windowHeight="16440" activeTab="6" xr2:uid="{00000000-000D-0000-FFFF-FFFF00000000}"/>
  </bookViews>
  <sheets>
    <sheet name="Summary" sheetId="1" r:id="rId1"/>
    <sheet name="Structure" sheetId="2" r:id="rId2"/>
    <sheet name="Sheet 1" sheetId="3" r:id="rId3"/>
    <sheet name="Sheet 2" sheetId="4" r:id="rId4"/>
    <sheet name="Sheet 3" sheetId="5" r:id="rId5"/>
    <sheet name="Sheet 4" sheetId="6" r:id="rId6"/>
    <sheet name="Sheet 5" sheetId="7" r:id="rId7"/>
    <sheet name="Sheet 6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6" i="7" l="1"/>
  <c r="W76" i="7"/>
  <c r="X76" i="7"/>
  <c r="Y76" i="7"/>
  <c r="Z76" i="7"/>
  <c r="AA76" i="7"/>
  <c r="AB76" i="7"/>
  <c r="AC76" i="7"/>
  <c r="U7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M56" i="7"/>
  <c r="AD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M65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M68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M53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M51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N60" i="7"/>
  <c r="O60" i="7"/>
  <c r="P60" i="7"/>
  <c r="Q60" i="7"/>
  <c r="Q62" i="7" s="1"/>
  <c r="R60" i="7"/>
  <c r="S60" i="7"/>
  <c r="T60" i="7"/>
  <c r="U60" i="7"/>
  <c r="V60" i="7"/>
  <c r="W60" i="7"/>
  <c r="X60" i="7"/>
  <c r="Y60" i="7"/>
  <c r="Y62" i="7" s="1"/>
  <c r="Z60" i="7"/>
  <c r="AA60" i="7"/>
  <c r="AB60" i="7"/>
  <c r="AC60" i="7"/>
  <c r="AD60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M61" i="7"/>
  <c r="M72" i="7" s="1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N64" i="7"/>
  <c r="O64" i="7"/>
  <c r="P64" i="7"/>
  <c r="Q64" i="7"/>
  <c r="R64" i="7"/>
  <c r="S64" i="7"/>
  <c r="T64" i="7"/>
  <c r="T73" i="7" s="1"/>
  <c r="U64" i="7"/>
  <c r="V64" i="7"/>
  <c r="W64" i="7"/>
  <c r="X64" i="7"/>
  <c r="Y64" i="7"/>
  <c r="Z64" i="7"/>
  <c r="M64" i="7"/>
  <c r="M63" i="7"/>
  <c r="M69" i="7" s="1"/>
  <c r="M60" i="7"/>
  <c r="M58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M55" i="7"/>
  <c r="N54" i="7"/>
  <c r="O54" i="7"/>
  <c r="P54" i="7"/>
  <c r="Q54" i="7"/>
  <c r="R54" i="7"/>
  <c r="S54" i="7"/>
  <c r="S69" i="7" s="1"/>
  <c r="T54" i="7"/>
  <c r="U54" i="7"/>
  <c r="V54" i="7"/>
  <c r="W54" i="7"/>
  <c r="X54" i="7"/>
  <c r="Y54" i="7"/>
  <c r="Z54" i="7"/>
  <c r="AA54" i="7"/>
  <c r="AA69" i="7" s="1"/>
  <c r="AB54" i="7"/>
  <c r="AC54" i="7"/>
  <c r="AD54" i="7"/>
  <c r="M54" i="7"/>
  <c r="N52" i="7"/>
  <c r="O52" i="7"/>
  <c r="O72" i="7" s="1"/>
  <c r="P52" i="7"/>
  <c r="Q52" i="7"/>
  <c r="R52" i="7"/>
  <c r="S52" i="7"/>
  <c r="T52" i="7"/>
  <c r="U52" i="7"/>
  <c r="U72" i="7" s="1"/>
  <c r="V52" i="7"/>
  <c r="W52" i="7"/>
  <c r="W72" i="7" s="1"/>
  <c r="X52" i="7"/>
  <c r="Y52" i="7"/>
  <c r="Z52" i="7"/>
  <c r="M52" i="7"/>
  <c r="Z49" i="8"/>
  <c r="Y49" i="8"/>
  <c r="X49" i="8"/>
  <c r="W49" i="8"/>
  <c r="V49" i="8"/>
  <c r="U49" i="8"/>
  <c r="T49" i="8"/>
  <c r="S49" i="8"/>
  <c r="R49" i="8"/>
  <c r="Q49" i="8"/>
  <c r="P49" i="8"/>
  <c r="O49" i="8"/>
  <c r="N49" i="8"/>
  <c r="M49" i="8"/>
  <c r="AC48" i="8"/>
  <c r="X48" i="8"/>
  <c r="W48" i="8"/>
  <c r="U48" i="8"/>
  <c r="P48" i="8"/>
  <c r="O48" i="8"/>
  <c r="M48" i="8"/>
  <c r="AD47" i="8"/>
  <c r="AD48" i="8" s="1"/>
  <c r="AC47" i="8"/>
  <c r="AB47" i="8"/>
  <c r="AB48" i="8" s="1"/>
  <c r="AA47" i="8"/>
  <c r="AA48" i="8" s="1"/>
  <c r="Z47" i="8"/>
  <c r="Z48" i="8" s="1"/>
  <c r="Y47" i="8"/>
  <c r="Y48" i="8" s="1"/>
  <c r="X47" i="8"/>
  <c r="W47" i="8"/>
  <c r="V47" i="8"/>
  <c r="V48" i="8" s="1"/>
  <c r="U47" i="8"/>
  <c r="T47" i="8"/>
  <c r="T48" i="8" s="1"/>
  <c r="S47" i="8"/>
  <c r="S48" i="8" s="1"/>
  <c r="R47" i="8"/>
  <c r="R48" i="8" s="1"/>
  <c r="Q47" i="8"/>
  <c r="Q48" i="8" s="1"/>
  <c r="P47" i="8"/>
  <c r="O47" i="8"/>
  <c r="N47" i="8"/>
  <c r="N48" i="8" s="1"/>
  <c r="M47" i="8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AD48" i="7"/>
  <c r="AD49" i="7" s="1"/>
  <c r="AC48" i="7"/>
  <c r="AC49" i="7" s="1"/>
  <c r="AB48" i="7"/>
  <c r="AB49" i="7" s="1"/>
  <c r="AA48" i="7"/>
  <c r="AA49" i="7" s="1"/>
  <c r="Z48" i="7"/>
  <c r="Z49" i="7" s="1"/>
  <c r="Y48" i="7"/>
  <c r="Y49" i="7" s="1"/>
  <c r="X48" i="7"/>
  <c r="X49" i="7" s="1"/>
  <c r="W48" i="7"/>
  <c r="W49" i="7" s="1"/>
  <c r="V48" i="7"/>
  <c r="V49" i="7" s="1"/>
  <c r="U48" i="7"/>
  <c r="U49" i="7" s="1"/>
  <c r="T48" i="7"/>
  <c r="T49" i="7" s="1"/>
  <c r="S48" i="7"/>
  <c r="S49" i="7" s="1"/>
  <c r="R48" i="7"/>
  <c r="R49" i="7" s="1"/>
  <c r="Q48" i="7"/>
  <c r="Q49" i="7" s="1"/>
  <c r="P48" i="7"/>
  <c r="P49" i="7" s="1"/>
  <c r="O48" i="7"/>
  <c r="O49" i="7" s="1"/>
  <c r="N48" i="7"/>
  <c r="N49" i="7" s="1"/>
  <c r="M48" i="7"/>
  <c r="M49" i="7" s="1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AA48" i="6"/>
  <c r="Z48" i="6"/>
  <c r="S48" i="6"/>
  <c r="R48" i="6"/>
  <c r="AD47" i="6"/>
  <c r="AD48" i="6" s="1"/>
  <c r="AC47" i="6"/>
  <c r="AC48" i="6" s="1"/>
  <c r="AB47" i="6"/>
  <c r="AB48" i="6" s="1"/>
  <c r="AA47" i="6"/>
  <c r="Z47" i="6"/>
  <c r="Y47" i="6"/>
  <c r="Y48" i="6" s="1"/>
  <c r="X47" i="6"/>
  <c r="X48" i="6" s="1"/>
  <c r="W47" i="6"/>
  <c r="W48" i="6" s="1"/>
  <c r="V47" i="6"/>
  <c r="V48" i="6" s="1"/>
  <c r="U47" i="6"/>
  <c r="U48" i="6" s="1"/>
  <c r="T47" i="6"/>
  <c r="T48" i="6" s="1"/>
  <c r="S47" i="6"/>
  <c r="R47" i="6"/>
  <c r="Q47" i="6"/>
  <c r="Q48" i="6" s="1"/>
  <c r="P47" i="6"/>
  <c r="P48" i="6" s="1"/>
  <c r="O47" i="6"/>
  <c r="O48" i="6" s="1"/>
  <c r="N47" i="6"/>
  <c r="N48" i="6" s="1"/>
  <c r="M47" i="6"/>
  <c r="M48" i="6" s="1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AC48" i="5"/>
  <c r="AB48" i="5"/>
  <c r="X48" i="5"/>
  <c r="W48" i="5"/>
  <c r="U48" i="5"/>
  <c r="T48" i="5"/>
  <c r="P48" i="5"/>
  <c r="O48" i="5"/>
  <c r="M48" i="5"/>
  <c r="AD47" i="5"/>
  <c r="AD48" i="5" s="1"/>
  <c r="AC47" i="5"/>
  <c r="AB47" i="5"/>
  <c r="AA47" i="5"/>
  <c r="AA48" i="5" s="1"/>
  <c r="Z47" i="5"/>
  <c r="Z48" i="5" s="1"/>
  <c r="Y47" i="5"/>
  <c r="Y48" i="5" s="1"/>
  <c r="X47" i="5"/>
  <c r="W47" i="5"/>
  <c r="V47" i="5"/>
  <c r="V48" i="5" s="1"/>
  <c r="U47" i="5"/>
  <c r="T47" i="5"/>
  <c r="S47" i="5"/>
  <c r="S48" i="5" s="1"/>
  <c r="R47" i="5"/>
  <c r="R48" i="5" s="1"/>
  <c r="Q47" i="5"/>
  <c r="Q48" i="5" s="1"/>
  <c r="P47" i="5"/>
  <c r="O47" i="5"/>
  <c r="N47" i="5"/>
  <c r="N48" i="5" s="1"/>
  <c r="M47" i="5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AC48" i="4"/>
  <c r="U48" i="4"/>
  <c r="M48" i="4"/>
  <c r="AD47" i="4"/>
  <c r="AD48" i="4" s="1"/>
  <c r="AC47" i="4"/>
  <c r="AB47" i="4"/>
  <c r="AB48" i="4" s="1"/>
  <c r="AA47" i="4"/>
  <c r="AA48" i="4" s="1"/>
  <c r="Z47" i="4"/>
  <c r="Z48" i="4" s="1"/>
  <c r="Y47" i="4"/>
  <c r="Y48" i="4" s="1"/>
  <c r="X47" i="4"/>
  <c r="X48" i="4" s="1"/>
  <c r="W47" i="4"/>
  <c r="W48" i="4" s="1"/>
  <c r="V47" i="4"/>
  <c r="V48" i="4" s="1"/>
  <c r="U47" i="4"/>
  <c r="T47" i="4"/>
  <c r="T48" i="4" s="1"/>
  <c r="S47" i="4"/>
  <c r="S48" i="4" s="1"/>
  <c r="R47" i="4"/>
  <c r="R48" i="4" s="1"/>
  <c r="Q47" i="4"/>
  <c r="Q48" i="4" s="1"/>
  <c r="P47" i="4"/>
  <c r="P48" i="4" s="1"/>
  <c r="O47" i="4"/>
  <c r="O48" i="4" s="1"/>
  <c r="N47" i="4"/>
  <c r="N48" i="4" s="1"/>
  <c r="M47" i="4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AA48" i="3"/>
  <c r="Z48" i="3"/>
  <c r="S48" i="3"/>
  <c r="R48" i="3"/>
  <c r="AD47" i="3"/>
  <c r="AD48" i="3" s="1"/>
  <c r="AC47" i="3"/>
  <c r="AC48" i="3" s="1"/>
  <c r="AB47" i="3"/>
  <c r="AB48" i="3" s="1"/>
  <c r="AA47" i="3"/>
  <c r="Z47" i="3"/>
  <c r="Y47" i="3"/>
  <c r="Y48" i="3" s="1"/>
  <c r="X47" i="3"/>
  <c r="X48" i="3" s="1"/>
  <c r="W47" i="3"/>
  <c r="W48" i="3" s="1"/>
  <c r="V47" i="3"/>
  <c r="V48" i="3" s="1"/>
  <c r="U47" i="3"/>
  <c r="U48" i="3" s="1"/>
  <c r="T47" i="3"/>
  <c r="T48" i="3" s="1"/>
  <c r="S47" i="3"/>
  <c r="R47" i="3"/>
  <c r="Q47" i="3"/>
  <c r="Q48" i="3" s="1"/>
  <c r="P47" i="3"/>
  <c r="P48" i="3" s="1"/>
  <c r="O47" i="3"/>
  <c r="O48" i="3" s="1"/>
  <c r="N47" i="3"/>
  <c r="N48" i="3" s="1"/>
  <c r="M47" i="3"/>
  <c r="M48" i="3" s="1"/>
  <c r="M62" i="7" l="1"/>
  <c r="P69" i="7"/>
  <c r="Z71" i="7"/>
  <c r="R71" i="7"/>
  <c r="Z73" i="7"/>
  <c r="P71" i="7"/>
  <c r="X71" i="7"/>
  <c r="AC69" i="7"/>
  <c r="AD69" i="7" s="1"/>
  <c r="U71" i="7"/>
  <c r="M73" i="7"/>
  <c r="S73" i="7"/>
  <c r="Z72" i="7"/>
  <c r="R72" i="7"/>
  <c r="Y71" i="7"/>
  <c r="Q71" i="7"/>
  <c r="R73" i="7"/>
  <c r="U69" i="7"/>
  <c r="Z69" i="7"/>
  <c r="R69" i="7"/>
  <c r="X73" i="7"/>
  <c r="P73" i="7"/>
  <c r="X69" i="7"/>
  <c r="T71" i="7"/>
  <c r="AB69" i="7"/>
  <c r="Y72" i="7"/>
  <c r="Q72" i="7"/>
  <c r="Y73" i="7"/>
  <c r="Q73" i="7"/>
  <c r="X72" i="7"/>
  <c r="P72" i="7"/>
  <c r="Z67" i="7"/>
  <c r="R67" i="7"/>
  <c r="W71" i="7"/>
  <c r="O71" i="7"/>
  <c r="Y69" i="7"/>
  <c r="Q69" i="7"/>
  <c r="Y67" i="7"/>
  <c r="Q67" i="7"/>
  <c r="V71" i="7"/>
  <c r="N71" i="7"/>
  <c r="T69" i="7"/>
  <c r="W73" i="7"/>
  <c r="O73" i="7"/>
  <c r="V72" i="7"/>
  <c r="N72" i="7"/>
  <c r="X62" i="7"/>
  <c r="P62" i="7"/>
  <c r="M71" i="7"/>
  <c r="S72" i="7"/>
  <c r="V73" i="7"/>
  <c r="N73" i="7"/>
  <c r="W69" i="7"/>
  <c r="O69" i="7"/>
  <c r="W62" i="7"/>
  <c r="O62" i="7"/>
  <c r="W67" i="7"/>
  <c r="T67" i="7"/>
  <c r="U73" i="7"/>
  <c r="V69" i="7"/>
  <c r="N69" i="7"/>
  <c r="T72" i="7"/>
  <c r="AD62" i="7"/>
  <c r="V62" i="7"/>
  <c r="N62" i="7"/>
  <c r="S71" i="7"/>
  <c r="O67" i="7"/>
  <c r="AB67" i="7"/>
  <c r="M67" i="7"/>
  <c r="U67" i="7"/>
  <c r="AC67" i="7"/>
  <c r="S67" i="7"/>
  <c r="AC62" i="7"/>
  <c r="U62" i="7"/>
  <c r="AB62" i="7"/>
  <c r="T62" i="7"/>
  <c r="AD67" i="7"/>
  <c r="V67" i="7"/>
  <c r="N67" i="7"/>
  <c r="Z62" i="7"/>
  <c r="R62" i="7"/>
  <c r="AA67" i="7"/>
  <c r="AA62" i="7"/>
  <c r="S62" i="7"/>
  <c r="X67" i="7"/>
  <c r="P67" i="7"/>
</calcChain>
</file>

<file path=xl/sharedStrings.xml><?xml version="1.0" encoding="utf-8"?>
<sst xmlns="http://schemas.openxmlformats.org/spreadsheetml/2006/main" count="3604" uniqueCount="141">
  <si>
    <t>Sold production, exports and imports [ds-056120__custom_12578444]</t>
  </si>
  <si>
    <t>Open product page</t>
  </si>
  <si>
    <t>Open in Data Browser</t>
  </si>
  <si>
    <t xml:space="preserve">Description: </t>
  </si>
  <si>
    <t>-</t>
  </si>
  <si>
    <t xml:space="preserve">Last update of data: </t>
  </si>
  <si>
    <t>24/07/2024 12:11</t>
  </si>
  <si>
    <t xml:space="preserve">Last change of data structure: </t>
  </si>
  <si>
    <t>Institutional source(s)</t>
  </si>
  <si>
    <t>Eurostat</t>
  </si>
  <si>
    <t>Contents</t>
  </si>
  <si>
    <t>PRCCODE [PRCCODE]</t>
  </si>
  <si>
    <t>INDICATORS</t>
  </si>
  <si>
    <t>Sheet 1</t>
  </si>
  <si>
    <t>Methanol (methyl alcohol) [20142210]</t>
  </si>
  <si>
    <t>PRODVAL</t>
  </si>
  <si>
    <t>Sheet 2</t>
  </si>
  <si>
    <t>IMPVAL</t>
  </si>
  <si>
    <t>Sheet 3</t>
  </si>
  <si>
    <t>EXPVAL</t>
  </si>
  <si>
    <t>Sheet 4</t>
  </si>
  <si>
    <t>PRODQNT</t>
  </si>
  <si>
    <t>Sheet 5</t>
  </si>
  <si>
    <t>IMPQNT</t>
  </si>
  <si>
    <t>Sheet 6</t>
  </si>
  <si>
    <t>EXPQNT</t>
  </si>
  <si>
    <t>Structure</t>
  </si>
  <si>
    <t>Dimension</t>
  </si>
  <si>
    <t/>
  </si>
  <si>
    <t>Position</t>
  </si>
  <si>
    <t>Code</t>
  </si>
  <si>
    <t>Label</t>
  </si>
  <si>
    <t>Frequency</t>
  </si>
  <si>
    <t>Annual</t>
  </si>
  <si>
    <t>DECL</t>
  </si>
  <si>
    <t>France</t>
  </si>
  <si>
    <t>Netherlands</t>
  </si>
  <si>
    <t>Germany</t>
  </si>
  <si>
    <t>Italy</t>
  </si>
  <si>
    <t>United Kingdom</t>
  </si>
  <si>
    <t>Ireland</t>
  </si>
  <si>
    <t>Denmark</t>
  </si>
  <si>
    <t>Greece</t>
  </si>
  <si>
    <t>Portugal</t>
  </si>
  <si>
    <t>Spain</t>
  </si>
  <si>
    <t>Belgium</t>
  </si>
  <si>
    <t>Luxembourg</t>
  </si>
  <si>
    <t>Iceland</t>
  </si>
  <si>
    <t>Norway</t>
  </si>
  <si>
    <t>Sweden</t>
  </si>
  <si>
    <t>Finland</t>
  </si>
  <si>
    <t>Austria</t>
  </si>
  <si>
    <t>Malta</t>
  </si>
  <si>
    <t>Estonia</t>
  </si>
  <si>
    <t>Latvia</t>
  </si>
  <si>
    <t>Lithuania</t>
  </si>
  <si>
    <t>Poland</t>
  </si>
  <si>
    <t>Czechia</t>
  </si>
  <si>
    <t>Slovakia</t>
  </si>
  <si>
    <t>Hungary</t>
  </si>
  <si>
    <t>Romania</t>
  </si>
  <si>
    <t>Bulgaria</t>
  </si>
  <si>
    <t>Albania</t>
  </si>
  <si>
    <t>Slovenia</t>
  </si>
  <si>
    <t>Croatia</t>
  </si>
  <si>
    <t>Bosnia and Herzegovina</t>
  </si>
  <si>
    <t>North Macedonia</t>
  </si>
  <si>
    <t>Montenegro</t>
  </si>
  <si>
    <t>Serbia</t>
  </si>
  <si>
    <t>EUROPEAN UNION (28)</t>
  </si>
  <si>
    <t>Cyprus</t>
  </si>
  <si>
    <t>prccode</t>
  </si>
  <si>
    <t>PRCCODE</t>
  </si>
  <si>
    <t>20142210</t>
  </si>
  <si>
    <t>Methanol (methyl alcohol)</t>
  </si>
  <si>
    <t>time</t>
  </si>
  <si>
    <t>TIME_PERIOD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</si>
  <si>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</si>
  <si>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</si>
  <si>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</si>
  <si>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</si>
  <si>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</si>
  <si>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</si>
  <si>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</si>
  <si>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</si>
  <si>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</si>
  <si>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</si>
  <si>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</si>
  <si>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</si>
  <si>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</si>
  <si>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</si>
  <si>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</si>
  <si>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</si>
  <si>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</si>
  <si>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</si>
  <si>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</si>
  <si>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</si>
  <si>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</si>
  <si>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</si>
  <si>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</si>
  <si>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</si>
  <si>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</si>
  <si>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</si>
  <si>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</si>
  <si>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</si>
  <si>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</si>
  <si>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Data extracted on 14/08/2024 13:21:05 from [ESTAT]</t>
  </si>
  <si>
    <t xml:space="preserve">Dataset: </t>
  </si>
  <si>
    <t xml:space="preserve">Last updated: </t>
  </si>
  <si>
    <t>TIME</t>
  </si>
  <si>
    <t>FREQ (Labels)</t>
  </si>
  <si>
    <t>DECL (Labels)</t>
  </si>
  <si>
    <t>:</t>
  </si>
  <si>
    <t>Special value</t>
  </si>
  <si>
    <t>not available</t>
  </si>
  <si>
    <t>Data extracted on 14/08/2024 13:21:06 from [ESTAT]</t>
  </si>
  <si>
    <t>SUM</t>
  </si>
  <si>
    <t>EU</t>
  </si>
  <si>
    <t>MT</t>
  </si>
  <si>
    <t>SUM EXPORTS</t>
  </si>
  <si>
    <t>SUM IMPORTS</t>
  </si>
  <si>
    <t>EU EXPORTS</t>
  </si>
  <si>
    <t>EU IMPORTS</t>
  </si>
  <si>
    <t>*imports</t>
  </si>
  <si>
    <t>unit</t>
  </si>
  <si>
    <t>category</t>
  </si>
  <si>
    <t>SUM PROD</t>
  </si>
  <si>
    <t>EU PROD</t>
  </si>
  <si>
    <t>PRICE IMPORT</t>
  </si>
  <si>
    <t>PRICE EXPORT</t>
  </si>
  <si>
    <t>PRICE PROD</t>
  </si>
  <si>
    <t>€/t</t>
  </si>
  <si>
    <t>B€</t>
  </si>
  <si>
    <t>SUM:</t>
  </si>
  <si>
    <t>EU:</t>
  </si>
  <si>
    <t>Balance + prod</t>
  </si>
  <si>
    <t>PROD ESTIMATE</t>
  </si>
  <si>
    <t>PRODUCTION VALUE</t>
  </si>
  <si>
    <t>https://www.statista.com/statistics/826157/methanol-production-value-europe/</t>
  </si>
  <si>
    <t>k€</t>
  </si>
  <si>
    <t>Trade balance (import)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</si>
</sst>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70" formatCode="0.0"/>
  </numFmts>
  <fonts count="7" x14ac:knownFonts="1">
    <font>
      <sz val="11"/>
      <color indexed="8"/>
      <name val="Aptos Narrow"/>
      <family val="2"/>
      <scheme val="minor"/>
    </font>
    <font>
      <b/>
      <sz val="9"/>
      <name val="Arial"/>
    </font>
    <font>
      <sz val="9"/>
      <name val="Arial"/>
    </font>
    <font>
      <b/>
      <sz val="9"/>
      <color indexed="9"/>
      <name val="Arial"/>
    </font>
    <font>
      <b/>
      <sz val="11"/>
      <name val="Arial"/>
    </font>
    <font>
      <u/>
      <sz val="9"/>
      <color indexed="12"/>
      <name val="Arial"/>
    </font>
    <font>
      <sz val="6"/>
      <color indexed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6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1" fontId="6" fillId="0" borderId="0" xfId="0" applyNumberFormat="1" applyFont="1"/>
    <xf numFmtId="168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National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5'!$L$67</c:f>
              <c:strCache>
                <c:ptCount val="1"/>
                <c:pt idx="0">
                  <c:v>PRICE IMPORT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5'!$P$8:$AD$8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'Sheet 5'!$P$67:$AD$67</c:f>
              <c:numCache>
                <c:formatCode>0.0</c:formatCode>
                <c:ptCount val="15"/>
                <c:pt idx="0">
                  <c:v>158.74744022541532</c:v>
                </c:pt>
                <c:pt idx="1">
                  <c:v>218.35184908533307</c:v>
                </c:pt>
                <c:pt idx="2">
                  <c:v>262.67155561402052</c:v>
                </c:pt>
                <c:pt idx="3">
                  <c:v>294.95457973348107</c:v>
                </c:pt>
                <c:pt idx="4">
                  <c:v>332.39554222154516</c:v>
                </c:pt>
                <c:pt idx="5">
                  <c:v>325.49169517840551</c:v>
                </c:pt>
                <c:pt idx="6">
                  <c:v>292.97752173903024</c:v>
                </c:pt>
                <c:pt idx="7">
                  <c:v>201.86661101110954</c:v>
                </c:pt>
                <c:pt idx="8">
                  <c:v>289.70109616359514</c:v>
                </c:pt>
                <c:pt idx="9">
                  <c:v>326.08573413880413</c:v>
                </c:pt>
                <c:pt idx="10">
                  <c:v>268.36341360553973</c:v>
                </c:pt>
                <c:pt idx="11">
                  <c:v>208.75738554011176</c:v>
                </c:pt>
                <c:pt idx="12">
                  <c:v>317.57311426091576</c:v>
                </c:pt>
                <c:pt idx="13">
                  <c:v>383.6840398375727</c:v>
                </c:pt>
                <c:pt idx="14">
                  <c:v>313.73639139941378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4-4614-B569-6F538ED13A1F}"/>
            </c:ext>
          </c:extLst>
        </c:ser>
        <c:ser>
          <c:idx val="1"/>
          <c:order val="1"/>
          <c:tx>
            <c:strRef>
              <c:f>'Sheet 5'!$L$68</c:f>
              <c:strCache>
                <c:ptCount val="1"/>
                <c:pt idx="0">
                  <c:v>PRICE EXPORT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5'!$P$8:$AD$8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'Sheet 5'!$P$68:$AD$68</c:f>
              <c:numCache>
                <c:formatCode>0.0</c:formatCode>
                <c:ptCount val="15"/>
                <c:pt idx="0">
                  <c:v>171.09853568586234</c:v>
                </c:pt>
                <c:pt idx="1">
                  <c:v>214.00790919991991</c:v>
                </c:pt>
                <c:pt idx="2">
                  <c:v>281.98782824693666</c:v>
                </c:pt>
                <c:pt idx="3">
                  <c:v>298.84446750347252</c:v>
                </c:pt>
                <c:pt idx="4">
                  <c:v>343.51943785774853</c:v>
                </c:pt>
                <c:pt idx="5">
                  <c:v>347.96458820723512</c:v>
                </c:pt>
                <c:pt idx="6">
                  <c:v>324.25726631410481</c:v>
                </c:pt>
                <c:pt idx="7">
                  <c:v>237.90795193933118</c:v>
                </c:pt>
                <c:pt idx="8">
                  <c:v>313.42141891995146</c:v>
                </c:pt>
                <c:pt idx="9">
                  <c:v>346.93157814542104</c:v>
                </c:pt>
                <c:pt idx="10">
                  <c:v>290.21848334759767</c:v>
                </c:pt>
                <c:pt idx="11">
                  <c:v>230.9400810000983</c:v>
                </c:pt>
                <c:pt idx="12">
                  <c:v>344.61668479008102</c:v>
                </c:pt>
                <c:pt idx="13">
                  <c:v>472.96984686196424</c:v>
                </c:pt>
                <c:pt idx="14">
                  <c:v>415.97898735661289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4-4614-B569-6F538ED13A1F}"/>
            </c:ext>
          </c:extLst>
        </c:ser>
        <c:ser>
          <c:idx val="2"/>
          <c:order val="2"/>
          <c:tx>
            <c:strRef>
              <c:f>'Sheet 5'!$L$69</c:f>
              <c:strCache>
                <c:ptCount val="1"/>
                <c:pt idx="0">
                  <c:v>PRICE PROD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5'!$P$8:$AD$8</c:f>
              <c:strCache>
                <c:ptCount val="15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'Sheet 5'!$P$69:$AD$69</c:f>
              <c:numCache>
                <c:formatCode>0.0</c:formatCode>
                <c:ptCount val="15"/>
                <c:pt idx="0">
                  <c:v>84.048473851635151</c:v>
                </c:pt>
                <c:pt idx="1">
                  <c:v>149.82535737528204</c:v>
                </c:pt>
                <c:pt idx="2">
                  <c:v>166.74398205628643</c:v>
                </c:pt>
                <c:pt idx="3">
                  <c:v>150.18109549143026</c:v>
                </c:pt>
                <c:pt idx="4">
                  <c:v>161.53211787075392</c:v>
                </c:pt>
                <c:pt idx="5">
                  <c:v>249.94744148614643</c:v>
                </c:pt>
                <c:pt idx="6">
                  <c:v>276.95736682461973</c:v>
                </c:pt>
                <c:pt idx="7">
                  <c:v>150.53825193188459</c:v>
                </c:pt>
                <c:pt idx="8">
                  <c:v>207.82313546606954</c:v>
                </c:pt>
                <c:pt idx="9">
                  <c:v>203.80449954195433</c:v>
                </c:pt>
                <c:pt idx="10">
                  <c:v>265.09477295234535</c:v>
                </c:pt>
                <c:pt idx="11">
                  <c:v>191.02182521797815</c:v>
                </c:pt>
                <c:pt idx="12">
                  <c:v>309.59215319628561</c:v>
                </c:pt>
                <c:pt idx="13">
                  <c:v>425.21706556311727</c:v>
                </c:pt>
                <c:pt idx="14">
                  <c:v>425.21706556311727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4-4614-B569-6F538ED13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492208"/>
        <c:axId val="1377495568"/>
      </c:lineChart>
      <c:catAx>
        <c:axId val="13774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7495568"/>
        <c:crosses val="autoZero"/>
        <c:auto val="1"/>
        <c:lblAlgn val="ctr"/>
        <c:lblOffset val="100"/>
        <c:noMultiLvlLbl val="0"/>
      </c:catAx>
      <c:valAx>
        <c:axId val="13774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74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EU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5'!$L$71</c:f>
              <c:strCache>
                <c:ptCount val="1"/>
                <c:pt idx="0">
                  <c:v>PRICE IMPORT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5'!$P$8:$Z$8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5'!$P$71:$Z$71</c:f>
              <c:numCache>
                <c:formatCode>0.0</c:formatCode>
                <c:ptCount val="11"/>
                <c:pt idx="0">
                  <c:v>149.35620822086258</c:v>
                </c:pt>
                <c:pt idx="1">
                  <c:v>207.75426149719775</c:v>
                </c:pt>
                <c:pt idx="2">
                  <c:v>247.63428699105756</c:v>
                </c:pt>
                <c:pt idx="3">
                  <c:v>272.78346156161763</c:v>
                </c:pt>
                <c:pt idx="4">
                  <c:v>316.48444266941823</c:v>
                </c:pt>
                <c:pt idx="5">
                  <c:v>314.2534324547438</c:v>
                </c:pt>
                <c:pt idx="6">
                  <c:v>284.51128965233073</c:v>
                </c:pt>
                <c:pt idx="7">
                  <c:v>192.62709290699294</c:v>
                </c:pt>
                <c:pt idx="8">
                  <c:v>281.88160398525667</c:v>
                </c:pt>
                <c:pt idx="9">
                  <c:v>316.69967911360845</c:v>
                </c:pt>
                <c:pt idx="10">
                  <c:v>258.15095595481495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2-4477-999B-AE88DD51C45A}"/>
            </c:ext>
          </c:extLst>
        </c:ser>
        <c:ser>
          <c:idx val="1"/>
          <c:order val="1"/>
          <c:tx>
            <c:strRef>
              <c:f>'Sheet 5'!$L$72</c:f>
              <c:strCache>
                <c:ptCount val="1"/>
                <c:pt idx="0">
                  <c:v>PRICE EXPORT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5'!$P$8:$Z$8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5'!$P$72:$Z$72</c:f>
              <c:numCache>
                <c:formatCode>0.0</c:formatCode>
                <c:ptCount val="11"/>
                <c:pt idx="0">
                  <c:v>263.31081407760308</c:v>
                </c:pt>
                <c:pt idx="1">
                  <c:v>272.39170492864434</c:v>
                </c:pt>
                <c:pt idx="2">
                  <c:v>349.53540982461044</c:v>
                </c:pt>
                <c:pt idx="3">
                  <c:v>427.53247304240642</c:v>
                </c:pt>
                <c:pt idx="4">
                  <c:v>618.35835540534481</c:v>
                </c:pt>
                <c:pt idx="5">
                  <c:v>451.06997139153202</c:v>
                </c:pt>
                <c:pt idx="6">
                  <c:v>418.71040229424938</c:v>
                </c:pt>
                <c:pt idx="7">
                  <c:v>324.60508772541039</c:v>
                </c:pt>
                <c:pt idx="8">
                  <c:v>435.19396356429547</c:v>
                </c:pt>
                <c:pt idx="9">
                  <c:v>468.98443151797687</c:v>
                </c:pt>
                <c:pt idx="10">
                  <c:v>353.17110626030336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2-4477-999B-AE88DD51C45A}"/>
            </c:ext>
          </c:extLst>
        </c:ser>
        <c:ser>
          <c:idx val="2"/>
          <c:order val="2"/>
          <c:tx>
            <c:strRef>
              <c:f>'Sheet 5'!$L$73</c:f>
              <c:strCache>
                <c:ptCount val="1"/>
                <c:pt idx="0">
                  <c:v>PRICE PROD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5'!$P$8:$Z$8</c:f>
              <c:strCache>
                <c:ptCount val="11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</c:strCache>
            </c:strRef>
          </c:cat>
          <c:val>
            <c:numRef>
              <c:f>'Sheet 5'!$P$73:$Z$73</c:f>
              <c:numCache>
                <c:formatCode>0.0</c:formatCode>
                <c:ptCount val="11"/>
                <c:pt idx="0">
                  <c:v>211.04463746496202</c:v>
                </c:pt>
                <c:pt idx="1">
                  <c:v>193.58232427597787</c:v>
                </c:pt>
                <c:pt idx="2">
                  <c:v>266.66666666666669</c:v>
                </c:pt>
                <c:pt idx="3">
                  <c:v>264.91545281212439</c:v>
                </c:pt>
                <c:pt idx="4">
                  <c:v>359.92862599999995</c:v>
                </c:pt>
                <c:pt idx="5">
                  <c:v>118.90125750000001</c:v>
                </c:pt>
                <c:pt idx="6">
                  <c:v>133.33333333333334</c:v>
                </c:pt>
                <c:pt idx="7">
                  <c:v>180</c:v>
                </c:pt>
                <c:pt idx="8">
                  <c:v>133.33333333333334</c:v>
                </c:pt>
                <c:pt idx="9">
                  <c:v>600</c:v>
                </c:pt>
                <c:pt idx="1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2-4477-999B-AE88DD51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483568"/>
        <c:axId val="1377495088"/>
      </c:lineChart>
      <c:catAx>
        <c:axId val="13774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7495088"/>
        <c:crosses val="autoZero"/>
        <c:auto val="1"/>
        <c:lblAlgn val="ctr"/>
        <c:lblOffset val="100"/>
        <c:noMultiLvlLbl val="0"/>
      </c:catAx>
      <c:valAx>
        <c:axId val="13774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3774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Methanol trade in 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'Sheet 5'!$L$49</c:f>
              <c:strCache>
                <c:ptCount val="1"/>
                <c:pt idx="0">
                  <c:v>SUM IMPORTS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'Sheet 5'!$M$8:$AD$8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'Sheet 5'!$M$49:$AD$49</c:f>
              <c:numCache>
                <c:formatCode>0.0000</c:formatCode>
                <c:ptCount val="18"/>
                <c:pt idx="0">
                  <c:v>9.0337219999999991</c:v>
                </c:pt>
                <c:pt idx="1">
                  <c:v>9.1647502999999997</c:v>
                </c:pt>
                <c:pt idx="2">
                  <c:v>9.1277048999999995</c:v>
                </c:pt>
                <c:pt idx="3">
                  <c:v>8.1987687999999999</c:v>
                </c:pt>
                <c:pt idx="4">
                  <c:v>8.5687311000000008</c:v>
                </c:pt>
                <c:pt idx="5">
                  <c:v>9.6985022000000001</c:v>
                </c:pt>
                <c:pt idx="6">
                  <c:v>9.1996597999999992</c:v>
                </c:pt>
                <c:pt idx="7">
                  <c:v>9.3410922999999997</c:v>
                </c:pt>
                <c:pt idx="8">
                  <c:v>9.7446704999999998</c:v>
                </c:pt>
                <c:pt idx="9">
                  <c:v>9.3767752000000009</c:v>
                </c:pt>
                <c:pt idx="10">
                  <c:v>8.6781390999999992</c:v>
                </c:pt>
                <c:pt idx="11">
                  <c:v>9.1216494000000008</c:v>
                </c:pt>
                <c:pt idx="12">
                  <c:v>10.1160216</c:v>
                </c:pt>
                <c:pt idx="13">
                  <c:v>9.8734090999999999</c:v>
                </c:pt>
                <c:pt idx="14">
                  <c:v>7.845004275</c:v>
                </c:pt>
                <c:pt idx="15">
                  <c:v>9.3842311869999993</c:v>
                </c:pt>
                <c:pt idx="16">
                  <c:v>9.2471580769999999</c:v>
                </c:pt>
                <c:pt idx="17">
                  <c:v>8.9589389980000007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F-451F-A3F2-FA5D9F3F2580}"/>
            </c:ext>
          </c:extLst>
        </c:ser>
        <c:ser>
          <c:idx val="1"/>
          <c:order val="1"/>
          <c:tx>
            <c:strRef>
              <c:f>'Sheet 5'!$L$51</c:f>
              <c:strCache>
                <c:ptCount val="1"/>
                <c:pt idx="0">
                  <c:v>SUM EXPORTS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'Sheet 5'!$M$8:$AD$8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'Sheet 5'!$M$51:$AD$51</c:f>
              <c:numCache>
                <c:formatCode>General</c:formatCode>
                <c:ptCount val="18"/>
                <c:pt idx="0">
                  <c:v>-2.3960998</c:v>
                </c:pt>
                <c:pt idx="1">
                  <c:v>-2.5607595999999999</c:v>
                </c:pt>
                <c:pt idx="2">
                  <c:v>-2.7593779999999999</c:v>
                </c:pt>
                <c:pt idx="3">
                  <c:v>-3.0308318999999999</c:v>
                </c:pt>
                <c:pt idx="4">
                  <c:v>-3.7419967000000001</c:v>
                </c:pt>
                <c:pt idx="5">
                  <c:v>-3.2450378999999998</c:v>
                </c:pt>
                <c:pt idx="6">
                  <c:v>-3.6362716000000002</c:v>
                </c:pt>
                <c:pt idx="7">
                  <c:v>-3.4241581999999999</c:v>
                </c:pt>
                <c:pt idx="8">
                  <c:v>-3.8079518000000001</c:v>
                </c:pt>
                <c:pt idx="9">
                  <c:v>-3.0803099999999999</c:v>
                </c:pt>
                <c:pt idx="10">
                  <c:v>-3.2599795999999999</c:v>
                </c:pt>
                <c:pt idx="11">
                  <c:v>-3.3178489</c:v>
                </c:pt>
                <c:pt idx="12">
                  <c:v>-3.2119181999999999</c:v>
                </c:pt>
                <c:pt idx="13">
                  <c:v>-3.2240123000000001</c:v>
                </c:pt>
                <c:pt idx="14">
                  <c:v>-3.24673927</c:v>
                </c:pt>
                <c:pt idx="15">
                  <c:v>-3.197489842</c:v>
                </c:pt>
                <c:pt idx="16">
                  <c:v>-2.8583567620000001</c:v>
                </c:pt>
                <c:pt idx="17">
                  <c:v>-2.7178802279999998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F-451F-A3F2-FA5D9F3F2580}"/>
            </c:ext>
          </c:extLst>
        </c:ser>
        <c:ser>
          <c:idx val="3"/>
          <c:order val="2"/>
          <c:tx>
            <c:strRef>
              <c:f>'Sheet 5'!$L$56</c:f>
              <c:strCache>
                <c:ptCount val="1"/>
                <c:pt idx="0">
                  <c:v>Balance + prod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'Sheet 5'!$M$8:$AD$8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'Sheet 5'!$M$56:$AD$56</c:f>
              <c:numCache>
                <c:formatCode>0.0000</c:formatCode>
                <c:ptCount val="18"/>
                <c:pt idx="0">
                  <c:v>7.7240465491212307</c:v>
                </c:pt>
                <c:pt idx="1">
                  <c:v>7.7639445611595175</c:v>
                </c:pt>
                <c:pt idx="2">
                  <c:v>7.2385998393184279</c:v>
                </c:pt>
                <c:pt idx="3">
                  <c:v>6.0178697203895091</c:v>
                </c:pt>
                <c:pt idx="4">
                  <c:v>5.2543495070403266</c:v>
                </c:pt>
                <c:pt idx="5">
                  <c:v>6.8151916363681373</c:v>
                </c:pt>
                <c:pt idx="6">
                  <c:v>5.8437537081853774</c:v>
                </c:pt>
                <c:pt idx="7">
                  <c:v>6.1533491323092644</c:v>
                </c:pt>
                <c:pt idx="8">
                  <c:v>6.3041708584473737</c:v>
                </c:pt>
                <c:pt idx="9">
                  <c:v>6.6999272456994508</c:v>
                </c:pt>
                <c:pt idx="10">
                  <c:v>5.772772896955785</c:v>
                </c:pt>
                <c:pt idx="11">
                  <c:v>6.1802297574724543</c:v>
                </c:pt>
                <c:pt idx="12">
                  <c:v>7.2988507439347616</c:v>
                </c:pt>
                <c:pt idx="13">
                  <c:v>7.5204381481736382</c:v>
                </c:pt>
                <c:pt idx="14">
                  <c:v>5.4319380649826803</c:v>
                </c:pt>
                <c:pt idx="15">
                  <c:v>6.8977210619259175</c:v>
                </c:pt>
                <c:pt idx="16">
                  <c:v>7.060395828069888</c:v>
                </c:pt>
                <c:pt idx="17">
                  <c:v>6.2543837555605046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6F-451F-A3F2-FA5D9F3F2580}"/>
            </c:ext>
          </c:extLst>
        </c:ser>
        <c:ser>
          <c:idx val="2"/>
          <c:order val="3"/>
          <c:tx>
            <c:strRef>
              <c:f>'Sheet 5'!$L$53</c:f>
              <c:strCache>
                <c:ptCount val="1"/>
                <c:pt idx="0">
                  <c:v>Trade balance (import)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'Sheet 5'!$M$8:$AD$8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'Sheet 5'!$M$53:$AD$53</c:f>
              <c:numCache>
                <c:formatCode>0.0000</c:formatCode>
                <c:ptCount val="18"/>
                <c:pt idx="0">
                  <c:v>6.6376221999999991</c:v>
                </c:pt>
                <c:pt idx="1">
                  <c:v>6.6039906999999998</c:v>
                </c:pt>
                <c:pt idx="2">
                  <c:v>6.3683268999999996</c:v>
                </c:pt>
                <c:pt idx="3">
                  <c:v>5.1679368999999999</c:v>
                </c:pt>
                <c:pt idx="4">
                  <c:v>4.8267344000000012</c:v>
                </c:pt>
                <c:pt idx="5">
                  <c:v>6.4534643000000003</c:v>
                </c:pt>
                <c:pt idx="6">
                  <c:v>5.5633881999999986</c:v>
                </c:pt>
                <c:pt idx="7">
                  <c:v>5.9169340999999998</c:v>
                </c:pt>
                <c:pt idx="8">
                  <c:v>5.9367187000000001</c:v>
                </c:pt>
                <c:pt idx="9">
                  <c:v>6.296465200000001</c:v>
                </c:pt>
                <c:pt idx="10">
                  <c:v>5.4181594999999998</c:v>
                </c:pt>
                <c:pt idx="11">
                  <c:v>5.8038005000000013</c:v>
                </c:pt>
                <c:pt idx="12">
                  <c:v>6.9041034000000003</c:v>
                </c:pt>
                <c:pt idx="13">
                  <c:v>6.6493967999999999</c:v>
                </c:pt>
                <c:pt idx="14">
                  <c:v>4.598265005</c:v>
                </c:pt>
                <c:pt idx="15">
                  <c:v>6.1867413449999997</c:v>
                </c:pt>
                <c:pt idx="16">
                  <c:v>6.3888013150000003</c:v>
                </c:pt>
                <c:pt idx="17">
                  <c:v>6.2410587700000004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F-451F-A3F2-FA5D9F3F2580}"/>
            </c:ext>
          </c:extLst>
        </c:ser>
        <c:ser>
          <c:idx val="4"/>
          <c:order val="4"/>
          <c:tx>
            <c:strRef>
              <c:f>'Sheet 5'!$L$65</c:f>
              <c:strCache>
                <c:ptCount val="1"/>
                <c:pt idx="0">
                  <c:v>PROD ESTIMATE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'Sheet 5'!$M$8:$AD$8</c:f>
              <c:strCache>
                <c:ptCount val="18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  <c:pt idx="15">
                  <c:v>2021</c:v>
                </c:pt>
                <c:pt idx="16">
                  <c:v>2022</c:v>
                </c:pt>
                <c:pt idx="17">
                  <c:v>2023</c:v>
                </c:pt>
              </c:strCache>
            </c:strRef>
          </c:cat>
          <c:val>
            <c:numRef>
              <c:f>'Sheet 5'!$M$65:$AD$65</c:f>
              <c:numCache>
                <c:formatCode>General</c:formatCode>
                <c:ptCount val="18"/>
                <c:pt idx="0">
                  <c:v>1.0864243491212315</c:v>
                </c:pt>
                <c:pt idx="1">
                  <c:v>1.1599538611595179</c:v>
                </c:pt>
                <c:pt idx="2">
                  <c:v>0.8702729393184282</c:v>
                </c:pt>
                <c:pt idx="3">
                  <c:v>0.84993282038950879</c:v>
                </c:pt>
                <c:pt idx="4">
                  <c:v>0.42761510704032546</c:v>
                </c:pt>
                <c:pt idx="5">
                  <c:v>0.36172733636813664</c:v>
                </c:pt>
                <c:pt idx="6">
                  <c:v>0.28036550818537886</c:v>
                </c:pt>
                <c:pt idx="7">
                  <c:v>0.2364150323092645</c:v>
                </c:pt>
                <c:pt idx="8">
                  <c:v>0.36745215844737339</c:v>
                </c:pt>
                <c:pt idx="9">
                  <c:v>0.40346204569944977</c:v>
                </c:pt>
                <c:pt idx="10">
                  <c:v>0.35461339695578553</c:v>
                </c:pt>
                <c:pt idx="11">
                  <c:v>0.37642925747245315</c:v>
                </c:pt>
                <c:pt idx="12">
                  <c:v>0.39474734393476113</c:v>
                </c:pt>
                <c:pt idx="13">
                  <c:v>0.8710413481736381</c:v>
                </c:pt>
                <c:pt idx="14">
                  <c:v>0.83367305998268038</c:v>
                </c:pt>
                <c:pt idx="15">
                  <c:v>0.71097971692591766</c:v>
                </c:pt>
                <c:pt idx="16">
                  <c:v>0.67159451306988727</c:v>
                </c:pt>
                <c:pt idx="17">
                  <c:v>1.3324985560504139E-2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86F-451F-A3F2-FA5D9F3F2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72992"/>
        <c:axId val="1554285952"/>
      </c:areaChart>
      <c:catAx>
        <c:axId val="155427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54285952"/>
        <c:crosses val="autoZero"/>
        <c:auto val="1"/>
        <c:lblAlgn val="ctr"/>
        <c:lblOffset val="100"/>
        <c:noMultiLvlLbl val="0"/>
      </c:catAx>
      <c:valAx>
        <c:axId val="15542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MT MeOH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554272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301429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4762</xdr:colOff>
      <xdr:row>102</xdr:row>
      <xdr:rowOff>133350</xdr:rowOff>
    </xdr:from>
    <xdr:to>
      <xdr:col>22</xdr:col>
      <xdr:colOff>576262</xdr:colOff>
      <xdr:row>122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2839E7-3870-EA02-479D-40D8EDB4E7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385762</xdr:colOff>
      <xdr:row>103</xdr:row>
      <xdr:rowOff>0</xdr:rowOff>
    </xdr:from>
    <xdr:to>
      <xdr:col>15</xdr:col>
      <xdr:colOff>642937</xdr:colOff>
      <xdr:row>122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9851C9-9C9F-F74F-C7E2-71E485200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371474</xdr:colOff>
      <xdr:row>76</xdr:row>
      <xdr:rowOff>38099</xdr:rowOff>
    </xdr:from>
    <xdr:to>
      <xdr:col>19</xdr:col>
      <xdr:colOff>504824</xdr:colOff>
      <xdr:row>102</xdr:row>
      <xdr:rowOff>123824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F1BA1B-0C4B-26E9-985D-FA8BB0A3F6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ds-056120__custom_12578444/default/table" TargetMode="External"/><Relationship Id="rId1" Type="http://schemas.openxmlformats.org/officeDocument/2006/relationships/hyperlink" Target="https://ec.europa.eu/eurostat/databrowser/product/page/ds-056120__custom_12578444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21"/>
  <sheetViews>
    <sheetView showGridLines="0" workbookViewId="0"/>
  </sheetViews>
  <sheetFormatPr defaultRowHeight="15" x14ac:dyDescent="0.25"/>
  <cols>
    <col min="1" max="1" width="19.85546875" customWidth="1"/>
    <col min="2" max="2" width="8.85546875" customWidth="1"/>
    <col min="3" max="3" width="25.85546875" customWidth="1"/>
    <col min="4" max="4" width="12.28515625" customWidth="1"/>
    <col min="5" max="5" width="19.85546875" customWidth="1"/>
  </cols>
  <sheetData>
    <row r="6" spans="1:15" x14ac:dyDescent="0.25">
      <c r="A6" s="11" t="s">
        <v>0</v>
      </c>
    </row>
    <row r="7" spans="1:15" x14ac:dyDescent="0.25">
      <c r="A7" s="14" t="s">
        <v>1</v>
      </c>
      <c r="B7" s="14" t="s">
        <v>2</v>
      </c>
    </row>
    <row r="8" spans="1:15" ht="42.75" customHeight="1" x14ac:dyDescent="0.25">
      <c r="A8" s="12" t="s">
        <v>3</v>
      </c>
      <c r="B8" s="18" t="s">
        <v>4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</row>
    <row r="10" spans="1:15" x14ac:dyDescent="0.25">
      <c r="A10" s="2" t="s">
        <v>5</v>
      </c>
      <c r="D10" s="2" t="s">
        <v>6</v>
      </c>
    </row>
    <row r="11" spans="1:15" x14ac:dyDescent="0.25">
      <c r="A11" s="2" t="s">
        <v>7</v>
      </c>
      <c r="D11" s="2" t="s">
        <v>6</v>
      </c>
    </row>
    <row r="13" spans="1:15" x14ac:dyDescent="0.25">
      <c r="B13" s="1" t="s">
        <v>8</v>
      </c>
    </row>
    <row r="14" spans="1:15" x14ac:dyDescent="0.25">
      <c r="C14" s="2" t="s">
        <v>9</v>
      </c>
    </row>
    <row r="15" spans="1:15" x14ac:dyDescent="0.25">
      <c r="B15" s="11" t="s">
        <v>10</v>
      </c>
      <c r="C15" s="11" t="s">
        <v>11</v>
      </c>
      <c r="D15" s="11" t="s">
        <v>12</v>
      </c>
    </row>
    <row r="16" spans="1:15" x14ac:dyDescent="0.25">
      <c r="B16" s="15" t="s">
        <v>13</v>
      </c>
      <c r="C16" s="2" t="s">
        <v>14</v>
      </c>
      <c r="D16" s="2" t="s">
        <v>15</v>
      </c>
    </row>
    <row r="17" spans="2:4" x14ac:dyDescent="0.25">
      <c r="B17" s="14" t="s">
        <v>16</v>
      </c>
      <c r="C17" s="13" t="s">
        <v>14</v>
      </c>
      <c r="D17" s="13" t="s">
        <v>17</v>
      </c>
    </row>
    <row r="18" spans="2:4" x14ac:dyDescent="0.25">
      <c r="B18" s="15" t="s">
        <v>18</v>
      </c>
      <c r="C18" s="2" t="s">
        <v>14</v>
      </c>
      <c r="D18" s="2" t="s">
        <v>19</v>
      </c>
    </row>
    <row r="19" spans="2:4" x14ac:dyDescent="0.25">
      <c r="B19" s="14" t="s">
        <v>20</v>
      </c>
      <c r="C19" s="13" t="s">
        <v>14</v>
      </c>
      <c r="D19" s="13" t="s">
        <v>21</v>
      </c>
    </row>
    <row r="20" spans="2:4" x14ac:dyDescent="0.25">
      <c r="B20" s="15" t="s">
        <v>22</v>
      </c>
      <c r="C20" s="2" t="s">
        <v>14</v>
      </c>
      <c r="D20" s="2" t="s">
        <v>23</v>
      </c>
    </row>
    <row r="21" spans="2:4" x14ac:dyDescent="0.25">
      <c r="B21" s="14" t="s">
        <v>24</v>
      </c>
      <c r="C21" s="13" t="s">
        <v>14</v>
      </c>
      <c r="D21" s="13" t="s">
        <v>25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  <hyperlink ref="B17" location="'Sheet 2'!A1" display="Sheet 2" xr:uid="{00000000-0004-0000-0000-000003000000}"/>
    <hyperlink ref="B18" location="'Sheet 3'!A1" display="Sheet 3" xr:uid="{00000000-0004-0000-0000-000004000000}"/>
    <hyperlink ref="B19" location="'Sheet 4'!A1" display="Sheet 4" xr:uid="{00000000-0004-0000-0000-000005000000}"/>
    <hyperlink ref="B20" location="'Sheet 5'!A1" display="Sheet 5" xr:uid="{00000000-0004-0000-0000-000006000000}"/>
    <hyperlink ref="B21" location="'Sheet 6'!A1" display="Sheet 6" xr:uid="{00000000-0004-0000-0000-000007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6"/>
  <sheetViews>
    <sheetView showGridLines="0" workbookViewId="0"/>
  </sheetViews>
  <sheetFormatPr defaultRowHeight="15" x14ac:dyDescent="0.25"/>
  <cols>
    <col min="2" max="5" width="79.7109375" customWidth="1"/>
  </cols>
  <sheetData>
    <row r="1" spans="1:5" x14ac:dyDescent="0.25">
      <c r="A1" s="1" t="s">
        <v>26</v>
      </c>
    </row>
    <row r="2" spans="1:5" x14ac:dyDescent="0.25">
      <c r="B2" s="16" t="s">
        <v>27</v>
      </c>
      <c r="C2" s="16" t="s">
        <v>28</v>
      </c>
      <c r="D2" s="16" t="s">
        <v>29</v>
      </c>
      <c r="E2" s="16" t="s">
        <v>28</v>
      </c>
    </row>
    <row r="3" spans="1:5" x14ac:dyDescent="0.25">
      <c r="B3" s="17" t="s">
        <v>30</v>
      </c>
      <c r="C3" s="17" t="s">
        <v>31</v>
      </c>
      <c r="D3" s="17" t="s">
        <v>30</v>
      </c>
      <c r="E3" s="17" t="s">
        <v>31</v>
      </c>
    </row>
    <row r="4" spans="1:5" x14ac:dyDescent="0.25">
      <c r="C4" s="2" t="s">
        <v>32</v>
      </c>
      <c r="E4" s="2" t="s">
        <v>33</v>
      </c>
    </row>
    <row r="5" spans="1:5" x14ac:dyDescent="0.25">
      <c r="C5" s="13" t="s">
        <v>34</v>
      </c>
      <c r="E5" s="13" t="s">
        <v>35</v>
      </c>
    </row>
    <row r="6" spans="1:5" x14ac:dyDescent="0.25">
      <c r="C6" s="2" t="s">
        <v>34</v>
      </c>
      <c r="E6" s="2" t="s">
        <v>36</v>
      </c>
    </row>
    <row r="7" spans="1:5" x14ac:dyDescent="0.25">
      <c r="C7" s="13" t="s">
        <v>34</v>
      </c>
      <c r="E7" s="13" t="s">
        <v>37</v>
      </c>
    </row>
    <row r="8" spans="1:5" x14ac:dyDescent="0.25">
      <c r="C8" s="2" t="s">
        <v>34</v>
      </c>
      <c r="E8" s="2" t="s">
        <v>38</v>
      </c>
    </row>
    <row r="9" spans="1:5" x14ac:dyDescent="0.25">
      <c r="C9" s="13" t="s">
        <v>34</v>
      </c>
      <c r="E9" s="13" t="s">
        <v>39</v>
      </c>
    </row>
    <row r="10" spans="1:5" x14ac:dyDescent="0.25">
      <c r="C10" s="2" t="s">
        <v>34</v>
      </c>
      <c r="E10" s="2" t="s">
        <v>40</v>
      </c>
    </row>
    <row r="11" spans="1:5" x14ac:dyDescent="0.25">
      <c r="C11" s="13" t="s">
        <v>34</v>
      </c>
      <c r="E11" s="13" t="s">
        <v>41</v>
      </c>
    </row>
    <row r="12" spans="1:5" x14ac:dyDescent="0.25">
      <c r="C12" s="2" t="s">
        <v>34</v>
      </c>
      <c r="E12" s="2" t="s">
        <v>42</v>
      </c>
    </row>
    <row r="13" spans="1:5" x14ac:dyDescent="0.25">
      <c r="C13" s="13" t="s">
        <v>34</v>
      </c>
      <c r="E13" s="13" t="s">
        <v>43</v>
      </c>
    </row>
    <row r="14" spans="1:5" x14ac:dyDescent="0.25">
      <c r="C14" s="2" t="s">
        <v>34</v>
      </c>
      <c r="E14" s="2" t="s">
        <v>44</v>
      </c>
    </row>
    <row r="15" spans="1:5" x14ac:dyDescent="0.25">
      <c r="C15" s="13" t="s">
        <v>34</v>
      </c>
      <c r="E15" s="13" t="s">
        <v>45</v>
      </c>
    </row>
    <row r="16" spans="1:5" x14ac:dyDescent="0.25">
      <c r="C16" s="2" t="s">
        <v>34</v>
      </c>
      <c r="E16" s="2" t="s">
        <v>46</v>
      </c>
    </row>
    <row r="17" spans="3:5" x14ac:dyDescent="0.25">
      <c r="C17" s="13" t="s">
        <v>34</v>
      </c>
      <c r="E17" s="13" t="s">
        <v>47</v>
      </c>
    </row>
    <row r="18" spans="3:5" x14ac:dyDescent="0.25">
      <c r="C18" s="2" t="s">
        <v>34</v>
      </c>
      <c r="E18" s="2" t="s">
        <v>48</v>
      </c>
    </row>
    <row r="19" spans="3:5" x14ac:dyDescent="0.25">
      <c r="C19" s="13" t="s">
        <v>34</v>
      </c>
      <c r="E19" s="13" t="s">
        <v>49</v>
      </c>
    </row>
    <row r="20" spans="3:5" x14ac:dyDescent="0.25">
      <c r="C20" s="2" t="s">
        <v>34</v>
      </c>
      <c r="E20" s="2" t="s">
        <v>50</v>
      </c>
    </row>
    <row r="21" spans="3:5" x14ac:dyDescent="0.25">
      <c r="C21" s="13" t="s">
        <v>34</v>
      </c>
      <c r="E21" s="13" t="s">
        <v>51</v>
      </c>
    </row>
    <row r="22" spans="3:5" x14ac:dyDescent="0.25">
      <c r="C22" s="2" t="s">
        <v>34</v>
      </c>
      <c r="E22" s="2" t="s">
        <v>52</v>
      </c>
    </row>
    <row r="23" spans="3:5" x14ac:dyDescent="0.25">
      <c r="C23" s="13" t="s">
        <v>34</v>
      </c>
      <c r="E23" s="13" t="s">
        <v>53</v>
      </c>
    </row>
    <row r="24" spans="3:5" x14ac:dyDescent="0.25">
      <c r="C24" s="2" t="s">
        <v>34</v>
      </c>
      <c r="E24" s="2" t="s">
        <v>54</v>
      </c>
    </row>
    <row r="25" spans="3:5" x14ac:dyDescent="0.25">
      <c r="C25" s="13" t="s">
        <v>34</v>
      </c>
      <c r="E25" s="13" t="s">
        <v>55</v>
      </c>
    </row>
    <row r="26" spans="3:5" x14ac:dyDescent="0.25">
      <c r="C26" s="2" t="s">
        <v>34</v>
      </c>
      <c r="E26" s="2" t="s">
        <v>56</v>
      </c>
    </row>
    <row r="27" spans="3:5" x14ac:dyDescent="0.25">
      <c r="C27" s="13" t="s">
        <v>34</v>
      </c>
      <c r="E27" s="13" t="s">
        <v>57</v>
      </c>
    </row>
    <row r="28" spans="3:5" x14ac:dyDescent="0.25">
      <c r="C28" s="2" t="s">
        <v>34</v>
      </c>
      <c r="E28" s="2" t="s">
        <v>58</v>
      </c>
    </row>
    <row r="29" spans="3:5" x14ac:dyDescent="0.25">
      <c r="C29" s="13" t="s">
        <v>34</v>
      </c>
      <c r="E29" s="13" t="s">
        <v>59</v>
      </c>
    </row>
    <row r="30" spans="3:5" x14ac:dyDescent="0.25">
      <c r="C30" s="2" t="s">
        <v>34</v>
      </c>
      <c r="E30" s="2" t="s">
        <v>60</v>
      </c>
    </row>
    <row r="31" spans="3:5" x14ac:dyDescent="0.25">
      <c r="C31" s="13" t="s">
        <v>34</v>
      </c>
      <c r="E31" s="13" t="s">
        <v>61</v>
      </c>
    </row>
    <row r="32" spans="3:5" x14ac:dyDescent="0.25">
      <c r="C32" s="2" t="s">
        <v>34</v>
      </c>
      <c r="E32" s="2" t="s">
        <v>62</v>
      </c>
    </row>
    <row r="33" spans="2:5" x14ac:dyDescent="0.25">
      <c r="C33" s="13" t="s">
        <v>34</v>
      </c>
      <c r="E33" s="13" t="s">
        <v>63</v>
      </c>
    </row>
    <row r="34" spans="2:5" x14ac:dyDescent="0.25">
      <c r="C34" s="2" t="s">
        <v>34</v>
      </c>
      <c r="E34" s="2" t="s">
        <v>64</v>
      </c>
    </row>
    <row r="35" spans="2:5" x14ac:dyDescent="0.25">
      <c r="C35" s="13" t="s">
        <v>34</v>
      </c>
      <c r="E35" s="13" t="s">
        <v>65</v>
      </c>
    </row>
    <row r="36" spans="2:5" x14ac:dyDescent="0.25">
      <c r="C36" s="2" t="s">
        <v>34</v>
      </c>
      <c r="E36" s="2" t="s">
        <v>66</v>
      </c>
    </row>
    <row r="37" spans="2:5" x14ac:dyDescent="0.25">
      <c r="C37" s="13" t="s">
        <v>34</v>
      </c>
      <c r="E37" s="13" t="s">
        <v>67</v>
      </c>
    </row>
    <row r="38" spans="2:5" x14ac:dyDescent="0.25">
      <c r="C38" s="2" t="s">
        <v>34</v>
      </c>
      <c r="E38" s="2" t="s">
        <v>68</v>
      </c>
    </row>
    <row r="39" spans="2:5" x14ac:dyDescent="0.25">
      <c r="C39" s="13" t="s">
        <v>34</v>
      </c>
      <c r="E39" s="13" t="s">
        <v>69</v>
      </c>
    </row>
    <row r="40" spans="2:5" x14ac:dyDescent="0.25">
      <c r="C40" s="2" t="s">
        <v>34</v>
      </c>
      <c r="E40" s="2" t="s">
        <v>70</v>
      </c>
    </row>
    <row r="41" spans="2:5" x14ac:dyDescent="0.25">
      <c r="B41" s="13" t="s">
        <v>71</v>
      </c>
      <c r="C41" s="13" t="s">
        <v>72</v>
      </c>
      <c r="D41" s="13" t="s">
        <v>73</v>
      </c>
      <c r="E41" s="13" t="s">
        <v>74</v>
      </c>
    </row>
    <row r="42" spans="2:5" x14ac:dyDescent="0.25">
      <c r="C42" s="2" t="s">
        <v>12</v>
      </c>
      <c r="E42" s="2" t="s">
        <v>15</v>
      </c>
    </row>
    <row r="43" spans="2:5" x14ac:dyDescent="0.25">
      <c r="C43" s="13" t="s">
        <v>12</v>
      </c>
      <c r="E43" s="13" t="s">
        <v>17</v>
      </c>
    </row>
    <row r="44" spans="2:5" x14ac:dyDescent="0.25">
      <c r="C44" s="2" t="s">
        <v>12</v>
      </c>
      <c r="E44" s="2" t="s">
        <v>19</v>
      </c>
    </row>
    <row r="45" spans="2:5" x14ac:dyDescent="0.25">
      <c r="C45" s="13" t="s">
        <v>12</v>
      </c>
      <c r="E45" s="13" t="s">
        <v>21</v>
      </c>
    </row>
    <row r="46" spans="2:5" x14ac:dyDescent="0.25">
      <c r="C46" s="2" t="s">
        <v>12</v>
      </c>
      <c r="E46" s="2" t="s">
        <v>23</v>
      </c>
    </row>
    <row r="47" spans="2:5" x14ac:dyDescent="0.25">
      <c r="C47" s="13" t="s">
        <v>12</v>
      </c>
      <c r="E47" s="13" t="s">
        <v>25</v>
      </c>
    </row>
    <row r="48" spans="2:5" x14ac:dyDescent="0.25">
      <c r="B48" s="2" t="s">
        <v>75</v>
      </c>
      <c r="C48" s="2" t="s">
        <v>76</v>
      </c>
      <c r="D48" s="2" t="s">
        <v>77</v>
      </c>
      <c r="E48" s="2" t="s">
        <v>77</v>
      </c>
    </row>
    <row r="49" spans="2:5" x14ac:dyDescent="0.25">
      <c r="B49" s="13" t="s">
        <v>75</v>
      </c>
      <c r="C49" s="13" t="s">
        <v>76</v>
      </c>
      <c r="D49" s="13" t="s">
        <v>78</v>
      </c>
      <c r="E49" s="13" t="s">
        <v>78</v>
      </c>
    </row>
    <row r="50" spans="2:5" x14ac:dyDescent="0.25">
      <c r="B50" s="2" t="s">
        <v>75</v>
      </c>
      <c r="C50" s="2" t="s">
        <v>76</v>
      </c>
      <c r="D50" s="2" t="s">
        <v>79</v>
      </c>
      <c r="E50" s="2" t="s">
        <v>79</v>
      </c>
    </row>
    <row r="51" spans="2:5" x14ac:dyDescent="0.25">
      <c r="B51" s="13" t="s">
        <v>75</v>
      </c>
      <c r="C51" s="13" t="s">
        <v>76</v>
      </c>
      <c r="D51" s="13" t="s">
        <v>80</v>
      </c>
      <c r="E51" s="13" t="s">
        <v>80</v>
      </c>
    </row>
    <row r="52" spans="2:5" x14ac:dyDescent="0.25">
      <c r="B52" s="2" t="s">
        <v>75</v>
      </c>
      <c r="C52" s="2" t="s">
        <v>76</v>
      </c>
      <c r="D52" s="2" t="s">
        <v>81</v>
      </c>
      <c r="E52" s="2" t="s">
        <v>81</v>
      </c>
    </row>
    <row r="53" spans="2:5" x14ac:dyDescent="0.25">
      <c r="B53" s="13" t="s">
        <v>75</v>
      </c>
      <c r="C53" s="13" t="s">
        <v>76</v>
      </c>
      <c r="D53" s="13" t="s">
        <v>82</v>
      </c>
      <c r="E53" s="13" t="s">
        <v>82</v>
      </c>
    </row>
    <row r="54" spans="2:5" x14ac:dyDescent="0.25">
      <c r="B54" s="2" t="s">
        <v>75</v>
      </c>
      <c r="C54" s="2" t="s">
        <v>76</v>
      </c>
      <c r="D54" s="2" t="s">
        <v>83</v>
      </c>
      <c r="E54" s="2" t="s">
        <v>83</v>
      </c>
    </row>
    <row r="55" spans="2:5" x14ac:dyDescent="0.25">
      <c r="B55" s="13" t="s">
        <v>75</v>
      </c>
      <c r="C55" s="13" t="s">
        <v>76</v>
      </c>
      <c r="D55" s="13" t="s">
        <v>84</v>
      </c>
      <c r="E55" s="13" t="s">
        <v>84</v>
      </c>
    </row>
    <row r="56" spans="2:5" x14ac:dyDescent="0.25">
      <c r="B56" s="2" t="s">
        <v>75</v>
      </c>
      <c r="C56" s="2" t="s">
        <v>76</v>
      </c>
      <c r="D56" s="2" t="s">
        <v>85</v>
      </c>
      <c r="E56" s="2" t="s">
        <v>85</v>
      </c>
    </row>
    <row r="57" spans="2:5" x14ac:dyDescent="0.25">
      <c r="B57" s="13" t="s">
        <v>75</v>
      </c>
      <c r="C57" s="13" t="s">
        <v>76</v>
      </c>
      <c r="D57" s="13" t="s">
        <v>86</v>
      </c>
      <c r="E57" s="13" t="s">
        <v>86</v>
      </c>
    </row>
    <row r="58" spans="2:5" x14ac:dyDescent="0.25">
      <c r="B58" s="2" t="s">
        <v>75</v>
      </c>
      <c r="C58" s="2" t="s">
        <v>76</v>
      </c>
      <c r="D58" s="2" t="s">
        <v>87</v>
      </c>
      <c r="E58" s="2" t="s">
        <v>87</v>
      </c>
    </row>
    <row r="59" spans="2:5" x14ac:dyDescent="0.25">
      <c r="B59" s="13" t="s">
        <v>75</v>
      </c>
      <c r="C59" s="13" t="s">
        <v>76</v>
      </c>
      <c r="D59" s="13" t="s">
        <v>88</v>
      </c>
      <c r="E59" s="13" t="s">
        <v>88</v>
      </c>
    </row>
    <row r="60" spans="2:5" x14ac:dyDescent="0.25">
      <c r="B60" s="2" t="s">
        <v>75</v>
      </c>
      <c r="C60" s="2" t="s">
        <v>76</v>
      </c>
      <c r="D60" s="2" t="s">
        <v>89</v>
      </c>
      <c r="E60" s="2" t="s">
        <v>89</v>
      </c>
    </row>
    <row r="61" spans="2:5" x14ac:dyDescent="0.25">
      <c r="B61" s="13" t="s">
        <v>75</v>
      </c>
      <c r="C61" s="13" t="s">
        <v>76</v>
      </c>
      <c r="D61" s="13" t="s">
        <v>90</v>
      </c>
      <c r="E61" s="13" t="s">
        <v>90</v>
      </c>
    </row>
    <row r="62" spans="2:5" x14ac:dyDescent="0.25">
      <c r="B62" s="2" t="s">
        <v>75</v>
      </c>
      <c r="C62" s="2" t="s">
        <v>76</v>
      </c>
      <c r="D62" s="2" t="s">
        <v>91</v>
      </c>
      <c r="E62" s="2" t="s">
        <v>91</v>
      </c>
    </row>
    <row r="63" spans="2:5" x14ac:dyDescent="0.25">
      <c r="B63" s="13" t="s">
        <v>75</v>
      </c>
      <c r="C63" s="13" t="s">
        <v>76</v>
      </c>
      <c r="D63" s="13" t="s">
        <v>92</v>
      </c>
      <c r="E63" s="13" t="s">
        <v>92</v>
      </c>
    </row>
    <row r="64" spans="2:5" x14ac:dyDescent="0.25">
      <c r="B64" s="2" t="s">
        <v>75</v>
      </c>
      <c r="C64" s="2" t="s">
        <v>76</v>
      </c>
      <c r="D64" s="2" t="s">
        <v>93</v>
      </c>
      <c r="E64" s="2" t="s">
        <v>93</v>
      </c>
    </row>
    <row r="65" spans="2:5" x14ac:dyDescent="0.25">
      <c r="B65" s="13" t="s">
        <v>75</v>
      </c>
      <c r="C65" s="13" t="s">
        <v>76</v>
      </c>
      <c r="D65" s="13" t="s">
        <v>94</v>
      </c>
      <c r="E65" s="13" t="s">
        <v>94</v>
      </c>
    </row>
    <row r="66" spans="2:5" x14ac:dyDescent="0.25">
      <c r="B66" s="2" t="s">
        <v>75</v>
      </c>
      <c r="C66" s="2" t="s">
        <v>76</v>
      </c>
      <c r="D66" s="2" t="s">
        <v>95</v>
      </c>
      <c r="E66" s="2" t="s">
        <v>95</v>
      </c>
    </row>
    <row r="67" spans="2:5" x14ac:dyDescent="0.25">
      <c r="B67" s="13" t="s">
        <v>75</v>
      </c>
      <c r="C67" s="13" t="s">
        <v>76</v>
      </c>
      <c r="D67" s="13" t="s">
        <v>96</v>
      </c>
      <c r="E67" s="13" t="s">
        <v>96</v>
      </c>
    </row>
    <row r="68" spans="2:5" x14ac:dyDescent="0.25">
      <c r="B68" s="2" t="s">
        <v>75</v>
      </c>
      <c r="C68" s="2" t="s">
        <v>76</v>
      </c>
      <c r="D68" s="2" t="s">
        <v>97</v>
      </c>
      <c r="E68" s="2" t="s">
        <v>97</v>
      </c>
    </row>
    <row r="69" spans="2:5" x14ac:dyDescent="0.25">
      <c r="B69" s="13" t="s">
        <v>75</v>
      </c>
      <c r="C69" s="13" t="s">
        <v>76</v>
      </c>
      <c r="D69" s="13" t="s">
        <v>98</v>
      </c>
      <c r="E69" s="13" t="s">
        <v>98</v>
      </c>
    </row>
    <row r="70" spans="2:5" x14ac:dyDescent="0.25">
      <c r="B70" s="2" t="s">
        <v>75</v>
      </c>
      <c r="C70" s="2" t="s">
        <v>76</v>
      </c>
      <c r="D70" s="2" t="s">
        <v>99</v>
      </c>
      <c r="E70" s="2" t="s">
        <v>99</v>
      </c>
    </row>
    <row r="71" spans="2:5" x14ac:dyDescent="0.25">
      <c r="B71" s="13" t="s">
        <v>75</v>
      </c>
      <c r="C71" s="13" t="s">
        <v>76</v>
      </c>
      <c r="D71" s="13" t="s">
        <v>100</v>
      </c>
      <c r="E71" s="13" t="s">
        <v>100</v>
      </c>
    </row>
    <row r="72" spans="2:5" x14ac:dyDescent="0.25">
      <c r="B72" s="2" t="s">
        <v>75</v>
      </c>
      <c r="C72" s="2" t="s">
        <v>76</v>
      </c>
      <c r="D72" s="2" t="s">
        <v>101</v>
      </c>
      <c r="E72" s="2" t="s">
        <v>101</v>
      </c>
    </row>
    <row r="73" spans="2:5" x14ac:dyDescent="0.25">
      <c r="B73" s="13" t="s">
        <v>75</v>
      </c>
      <c r="C73" s="13" t="s">
        <v>76</v>
      </c>
      <c r="D73" s="13" t="s">
        <v>102</v>
      </c>
      <c r="E73" s="13" t="s">
        <v>102</v>
      </c>
    </row>
    <row r="74" spans="2:5" x14ac:dyDescent="0.25">
      <c r="B74" s="2" t="s">
        <v>75</v>
      </c>
      <c r="C74" s="2" t="s">
        <v>76</v>
      </c>
      <c r="D74" s="2" t="s">
        <v>103</v>
      </c>
      <c r="E74" s="2" t="s">
        <v>103</v>
      </c>
    </row>
    <row r="75" spans="2:5" x14ac:dyDescent="0.25">
      <c r="B75" s="13" t="s">
        <v>75</v>
      </c>
      <c r="C75" s="13" t="s">
        <v>76</v>
      </c>
      <c r="D75" s="13" t="s">
        <v>104</v>
      </c>
      <c r="E75" s="13" t="s">
        <v>104</v>
      </c>
    </row>
    <row r="76" spans="2:5" x14ac:dyDescent="0.25">
      <c r="B76" s="2" t="s">
        <v>75</v>
      </c>
      <c r="C76" s="2" t="s">
        <v>76</v>
      </c>
      <c r="D76" s="2" t="s">
        <v>105</v>
      </c>
      <c r="E76" s="2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49"/>
  <sheetViews>
    <sheetView workbookViewId="0">
      <pane xSplit="1" ySplit="10" topLeftCell="G11" activePane="bottomRight" state="frozen"/>
      <selection pane="topRight"/>
      <selection pane="bottomLeft"/>
      <selection pane="bottomRight" activeCell="L50" sqref="L50"/>
    </sheetView>
  </sheetViews>
  <sheetFormatPr defaultRowHeight="11.45" customHeight="1" x14ac:dyDescent="0.25"/>
  <cols>
    <col min="1" max="1" width="21.85546875" customWidth="1"/>
    <col min="2" max="30" width="10" customWidth="1"/>
  </cols>
  <sheetData>
    <row r="1" spans="1:30" x14ac:dyDescent="0.25">
      <c r="A1" s="2" t="s">
        <v>106</v>
      </c>
    </row>
    <row r="2" spans="1:30" x14ac:dyDescent="0.25">
      <c r="A2" s="2" t="s">
        <v>107</v>
      </c>
      <c r="B2" s="1" t="s">
        <v>0</v>
      </c>
    </row>
    <row r="3" spans="1:30" x14ac:dyDescent="0.25">
      <c r="A3" s="2" t="s">
        <v>108</v>
      </c>
      <c r="B3" s="2" t="s">
        <v>6</v>
      </c>
    </row>
    <row r="4" spans="1:30" x14ac:dyDescent="0.25"/>
    <row r="5" spans="1:30" x14ac:dyDescent="0.25">
      <c r="A5" s="1" t="s">
        <v>11</v>
      </c>
      <c r="C5" s="2" t="s">
        <v>14</v>
      </c>
    </row>
    <row r="6" spans="1:30" x14ac:dyDescent="0.25">
      <c r="A6" s="1" t="s">
        <v>12</v>
      </c>
      <c r="C6" s="2" t="s">
        <v>15</v>
      </c>
    </row>
    <row r="7" spans="1:30" x14ac:dyDescent="0.25"/>
    <row r="8" spans="1:30" x14ac:dyDescent="0.25">
      <c r="A8" s="5" t="s">
        <v>109</v>
      </c>
      <c r="B8" s="4" t="s">
        <v>77</v>
      </c>
      <c r="C8" s="4" t="s">
        <v>78</v>
      </c>
      <c r="D8" s="4" t="s">
        <v>79</v>
      </c>
      <c r="E8" s="4" t="s">
        <v>80</v>
      </c>
      <c r="F8" s="4" t="s">
        <v>81</v>
      </c>
      <c r="G8" s="4" t="s">
        <v>82</v>
      </c>
      <c r="H8" s="4" t="s">
        <v>83</v>
      </c>
      <c r="I8" s="4" t="s">
        <v>84</v>
      </c>
      <c r="J8" s="4" t="s">
        <v>85</v>
      </c>
      <c r="K8" s="4" t="s">
        <v>86</v>
      </c>
      <c r="L8" s="4" t="s">
        <v>87</v>
      </c>
      <c r="M8" s="4" t="s">
        <v>88</v>
      </c>
      <c r="N8" s="4" t="s">
        <v>89</v>
      </c>
      <c r="O8" s="4" t="s">
        <v>90</v>
      </c>
      <c r="P8" s="4" t="s">
        <v>91</v>
      </c>
      <c r="Q8" s="4" t="s">
        <v>92</v>
      </c>
      <c r="R8" s="4" t="s">
        <v>93</v>
      </c>
      <c r="S8" s="4" t="s">
        <v>94</v>
      </c>
      <c r="T8" s="4" t="s">
        <v>95</v>
      </c>
      <c r="U8" s="4" t="s">
        <v>96</v>
      </c>
      <c r="V8" s="4" t="s">
        <v>97</v>
      </c>
      <c r="W8" s="4" t="s">
        <v>98</v>
      </c>
      <c r="X8" s="4" t="s">
        <v>99</v>
      </c>
      <c r="Y8" s="4" t="s">
        <v>100</v>
      </c>
      <c r="Z8" s="4" t="s">
        <v>101</v>
      </c>
      <c r="AA8" s="4" t="s">
        <v>102</v>
      </c>
      <c r="AB8" s="4" t="s">
        <v>103</v>
      </c>
      <c r="AC8" s="4" t="s">
        <v>104</v>
      </c>
      <c r="AD8" s="4" t="s">
        <v>105</v>
      </c>
    </row>
    <row r="9" spans="1:30" x14ac:dyDescent="0.25">
      <c r="A9" s="5" t="s">
        <v>110</v>
      </c>
      <c r="B9" s="3" t="s">
        <v>33</v>
      </c>
      <c r="C9" s="3" t="s">
        <v>33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33</v>
      </c>
      <c r="V9" s="3" t="s">
        <v>33</v>
      </c>
      <c r="W9" s="3" t="s">
        <v>33</v>
      </c>
      <c r="X9" s="3" t="s">
        <v>33</v>
      </c>
      <c r="Y9" s="3" t="s">
        <v>33</v>
      </c>
      <c r="Z9" s="3" t="s">
        <v>33</v>
      </c>
      <c r="AA9" s="3" t="s">
        <v>33</v>
      </c>
      <c r="AB9" s="3" t="s">
        <v>33</v>
      </c>
      <c r="AC9" s="3" t="s">
        <v>33</v>
      </c>
      <c r="AD9" s="3" t="s">
        <v>33</v>
      </c>
    </row>
    <row r="10" spans="1:30" x14ac:dyDescent="0.25">
      <c r="A10" s="6" t="s">
        <v>111</v>
      </c>
      <c r="B10" s="8" t="s">
        <v>28</v>
      </c>
      <c r="C10" s="8" t="s">
        <v>28</v>
      </c>
      <c r="D10" s="8" t="s">
        <v>28</v>
      </c>
      <c r="E10" s="8" t="s">
        <v>28</v>
      </c>
      <c r="F10" s="8" t="s">
        <v>28</v>
      </c>
      <c r="G10" s="8" t="s">
        <v>28</v>
      </c>
      <c r="H10" s="8" t="s">
        <v>28</v>
      </c>
      <c r="I10" s="8" t="s">
        <v>28</v>
      </c>
      <c r="J10" s="8" t="s">
        <v>28</v>
      </c>
      <c r="K10" s="8" t="s">
        <v>28</v>
      </c>
      <c r="L10" s="8" t="s">
        <v>28</v>
      </c>
      <c r="M10" s="8" t="s">
        <v>28</v>
      </c>
      <c r="N10" s="8" t="s">
        <v>28</v>
      </c>
      <c r="O10" s="8" t="s">
        <v>28</v>
      </c>
      <c r="P10" s="8" t="s">
        <v>28</v>
      </c>
      <c r="Q10" s="8" t="s">
        <v>28</v>
      </c>
      <c r="R10" s="8" t="s">
        <v>28</v>
      </c>
      <c r="S10" s="8" t="s">
        <v>28</v>
      </c>
      <c r="T10" s="8" t="s">
        <v>28</v>
      </c>
      <c r="U10" s="8" t="s">
        <v>28</v>
      </c>
      <c r="V10" s="8" t="s">
        <v>28</v>
      </c>
      <c r="W10" s="8" t="s">
        <v>28</v>
      </c>
      <c r="X10" s="8" t="s">
        <v>28</v>
      </c>
      <c r="Y10" s="8" t="s">
        <v>28</v>
      </c>
      <c r="Z10" s="8" t="s">
        <v>28</v>
      </c>
      <c r="AA10" s="8" t="s">
        <v>28</v>
      </c>
      <c r="AB10" s="8" t="s">
        <v>28</v>
      </c>
      <c r="AC10" s="8" t="s">
        <v>28</v>
      </c>
      <c r="AD10" s="8" t="s">
        <v>28</v>
      </c>
    </row>
    <row r="11" spans="1:30" x14ac:dyDescent="0.25">
      <c r="A11" s="7" t="s">
        <v>35</v>
      </c>
      <c r="B11" s="9" t="s">
        <v>112</v>
      </c>
      <c r="C11" s="9" t="s">
        <v>112</v>
      </c>
      <c r="D11" s="9" t="s">
        <v>112</v>
      </c>
      <c r="E11" s="9" t="s">
        <v>112</v>
      </c>
      <c r="F11" s="9" t="s">
        <v>112</v>
      </c>
      <c r="G11" s="9" t="s">
        <v>112</v>
      </c>
      <c r="H11" s="9" t="s">
        <v>112</v>
      </c>
      <c r="I11" s="9" t="s">
        <v>112</v>
      </c>
      <c r="J11" s="9" t="s">
        <v>112</v>
      </c>
      <c r="K11" s="9" t="s">
        <v>112</v>
      </c>
      <c r="L11" s="9" t="s">
        <v>112</v>
      </c>
      <c r="M11" s="9">
        <v>0</v>
      </c>
      <c r="N11" s="9" t="s">
        <v>112</v>
      </c>
      <c r="O11" s="9" t="s">
        <v>112</v>
      </c>
      <c r="P11" s="9" t="s">
        <v>112</v>
      </c>
      <c r="Q11" s="9" t="s">
        <v>112</v>
      </c>
      <c r="R11" s="9">
        <v>1432000</v>
      </c>
      <c r="S11" s="9" t="s">
        <v>112</v>
      </c>
      <c r="T11" s="9" t="s">
        <v>112</v>
      </c>
      <c r="U11" s="9" t="s">
        <v>112</v>
      </c>
      <c r="V11" s="9" t="s">
        <v>112</v>
      </c>
      <c r="W11" s="9" t="s">
        <v>112</v>
      </c>
      <c r="X11" s="9">
        <v>2698900</v>
      </c>
      <c r="Y11" s="9">
        <v>3103906</v>
      </c>
      <c r="Z11" s="9">
        <v>2451974</v>
      </c>
      <c r="AA11" s="9">
        <v>2183229</v>
      </c>
      <c r="AB11" s="9">
        <v>2145000</v>
      </c>
      <c r="AC11" s="9">
        <v>2576000</v>
      </c>
      <c r="AD11" s="9">
        <v>3384000</v>
      </c>
    </row>
    <row r="12" spans="1:30" x14ac:dyDescent="0.25">
      <c r="A12" s="7" t="s">
        <v>36</v>
      </c>
      <c r="B12" s="10" t="s">
        <v>112</v>
      </c>
      <c r="C12" s="10" t="s">
        <v>112</v>
      </c>
      <c r="D12" s="10" t="s">
        <v>112</v>
      </c>
      <c r="E12" s="10" t="s">
        <v>112</v>
      </c>
      <c r="F12" s="10" t="s">
        <v>112</v>
      </c>
      <c r="G12" s="10" t="s">
        <v>112</v>
      </c>
      <c r="H12" s="10" t="s">
        <v>112</v>
      </c>
      <c r="I12" s="10" t="s">
        <v>112</v>
      </c>
      <c r="J12" s="10" t="s">
        <v>112</v>
      </c>
      <c r="K12" s="10" t="s">
        <v>112</v>
      </c>
      <c r="L12" s="10" t="s">
        <v>112</v>
      </c>
      <c r="M12" s="10" t="s">
        <v>112</v>
      </c>
      <c r="N12" s="10">
        <v>13984000</v>
      </c>
      <c r="O12" s="10" t="s">
        <v>112</v>
      </c>
      <c r="P12" s="10" t="s">
        <v>112</v>
      </c>
      <c r="Q12" s="10" t="s">
        <v>112</v>
      </c>
      <c r="R12" s="10" t="s">
        <v>112</v>
      </c>
      <c r="S12" s="10" t="s">
        <v>112</v>
      </c>
      <c r="T12" s="10" t="s">
        <v>112</v>
      </c>
      <c r="U12" s="10">
        <v>27002000</v>
      </c>
      <c r="V12" s="10">
        <v>40392000</v>
      </c>
      <c r="W12" s="10" t="s">
        <v>112</v>
      </c>
      <c r="X12" s="10" t="s">
        <v>112</v>
      </c>
      <c r="Y12" s="10" t="s">
        <v>112</v>
      </c>
      <c r="Z12" s="10" t="s">
        <v>112</v>
      </c>
      <c r="AA12" s="10" t="s">
        <v>112</v>
      </c>
      <c r="AB12" s="10" t="s">
        <v>112</v>
      </c>
      <c r="AC12" s="10" t="s">
        <v>112</v>
      </c>
      <c r="AD12" s="10" t="s">
        <v>112</v>
      </c>
    </row>
    <row r="13" spans="1:30" x14ac:dyDescent="0.25">
      <c r="A13" s="7" t="s">
        <v>37</v>
      </c>
      <c r="B13" s="9" t="s">
        <v>112</v>
      </c>
      <c r="C13" s="9" t="s">
        <v>112</v>
      </c>
      <c r="D13" s="9" t="s">
        <v>112</v>
      </c>
      <c r="E13" s="9" t="s">
        <v>112</v>
      </c>
      <c r="F13" s="9" t="s">
        <v>112</v>
      </c>
      <c r="G13" s="9" t="s">
        <v>112</v>
      </c>
      <c r="H13" s="9" t="s">
        <v>112</v>
      </c>
      <c r="I13" s="9" t="s">
        <v>112</v>
      </c>
      <c r="J13" s="9" t="s">
        <v>112</v>
      </c>
      <c r="K13" s="9" t="s">
        <v>112</v>
      </c>
      <c r="L13" s="9" t="s">
        <v>112</v>
      </c>
      <c r="M13" s="9">
        <v>305115160</v>
      </c>
      <c r="N13" s="9">
        <v>308838072</v>
      </c>
      <c r="O13" s="9">
        <v>267862260</v>
      </c>
      <c r="P13" s="9">
        <v>143474837</v>
      </c>
      <c r="Q13" s="9">
        <v>89170725</v>
      </c>
      <c r="R13" s="9">
        <v>97486771</v>
      </c>
      <c r="S13" s="9">
        <v>81114349</v>
      </c>
      <c r="T13" s="9">
        <v>78351849</v>
      </c>
      <c r="U13" s="9">
        <v>97563231</v>
      </c>
      <c r="V13" s="9">
        <v>86979783</v>
      </c>
      <c r="W13" s="9">
        <v>80872278</v>
      </c>
      <c r="X13" s="9">
        <v>112732279</v>
      </c>
      <c r="Y13" s="9">
        <v>129881185</v>
      </c>
      <c r="Z13" s="9">
        <v>245541968</v>
      </c>
      <c r="AA13" s="9">
        <v>186879162</v>
      </c>
      <c r="AB13" s="9">
        <v>237910000</v>
      </c>
      <c r="AC13" s="9">
        <v>310265000</v>
      </c>
      <c r="AD13" s="9" t="s">
        <v>112</v>
      </c>
    </row>
    <row r="14" spans="1:30" x14ac:dyDescent="0.25">
      <c r="A14" s="7" t="s">
        <v>38</v>
      </c>
      <c r="B14" s="10" t="s">
        <v>112</v>
      </c>
      <c r="C14" s="10" t="s">
        <v>112</v>
      </c>
      <c r="D14" s="10" t="s">
        <v>112</v>
      </c>
      <c r="E14" s="10" t="s">
        <v>112</v>
      </c>
      <c r="F14" s="10" t="s">
        <v>112</v>
      </c>
      <c r="G14" s="10" t="s">
        <v>112</v>
      </c>
      <c r="H14" s="10" t="s">
        <v>112</v>
      </c>
      <c r="I14" s="10" t="s">
        <v>112</v>
      </c>
      <c r="J14" s="10" t="s">
        <v>112</v>
      </c>
      <c r="K14" s="10" t="s">
        <v>112</v>
      </c>
      <c r="L14" s="10" t="s">
        <v>112</v>
      </c>
      <c r="M14" s="10" t="s">
        <v>112</v>
      </c>
      <c r="N14" s="10" t="s">
        <v>112</v>
      </c>
      <c r="O14" s="10" t="s">
        <v>112</v>
      </c>
      <c r="P14" s="10" t="s">
        <v>112</v>
      </c>
      <c r="Q14" s="10" t="s">
        <v>112</v>
      </c>
      <c r="R14" s="10" t="s">
        <v>112</v>
      </c>
      <c r="S14" s="10" t="s">
        <v>112</v>
      </c>
      <c r="T14" s="10" t="s">
        <v>112</v>
      </c>
      <c r="U14" s="10" t="s">
        <v>112</v>
      </c>
      <c r="V14" s="10" t="s">
        <v>112</v>
      </c>
      <c r="W14" s="10" t="s">
        <v>112</v>
      </c>
      <c r="X14" s="10" t="s">
        <v>112</v>
      </c>
      <c r="Y14" s="10" t="s">
        <v>112</v>
      </c>
      <c r="Z14" s="10" t="s">
        <v>112</v>
      </c>
      <c r="AA14" s="10" t="s">
        <v>112</v>
      </c>
      <c r="AB14" s="10" t="s">
        <v>112</v>
      </c>
      <c r="AC14" s="10" t="s">
        <v>112</v>
      </c>
      <c r="AD14" s="10" t="s">
        <v>112</v>
      </c>
    </row>
    <row r="15" spans="1:30" x14ac:dyDescent="0.25">
      <c r="A15" s="7" t="s">
        <v>39</v>
      </c>
      <c r="B15" s="9" t="s">
        <v>112</v>
      </c>
      <c r="C15" s="9" t="s">
        <v>112</v>
      </c>
      <c r="D15" s="9" t="s">
        <v>112</v>
      </c>
      <c r="E15" s="9" t="s">
        <v>112</v>
      </c>
      <c r="F15" s="9" t="s">
        <v>112</v>
      </c>
      <c r="G15" s="9" t="s">
        <v>112</v>
      </c>
      <c r="H15" s="9" t="s">
        <v>112</v>
      </c>
      <c r="I15" s="9" t="s">
        <v>112</v>
      </c>
      <c r="J15" s="9" t="s">
        <v>112</v>
      </c>
      <c r="K15" s="9" t="s">
        <v>112</v>
      </c>
      <c r="L15" s="9" t="s">
        <v>112</v>
      </c>
      <c r="M15" s="9">
        <v>1265897</v>
      </c>
      <c r="N15" s="9" t="s">
        <v>112</v>
      </c>
      <c r="O15" s="9">
        <v>463405</v>
      </c>
      <c r="P15" s="9">
        <v>435495</v>
      </c>
      <c r="Q15" s="9">
        <v>741397</v>
      </c>
      <c r="R15" s="9">
        <v>1055445</v>
      </c>
      <c r="S15" s="9">
        <v>477265</v>
      </c>
      <c r="T15" s="9">
        <v>571085</v>
      </c>
      <c r="U15" s="9">
        <v>852230</v>
      </c>
      <c r="V15" s="9">
        <v>910669</v>
      </c>
      <c r="W15" s="9">
        <v>802948</v>
      </c>
      <c r="X15" s="9">
        <v>711784</v>
      </c>
      <c r="Y15" s="9">
        <v>672537</v>
      </c>
      <c r="Z15" s="9">
        <v>832792</v>
      </c>
      <c r="AA15" s="9" t="s">
        <v>112</v>
      </c>
      <c r="AB15" s="9" t="s">
        <v>112</v>
      </c>
      <c r="AC15" s="9" t="s">
        <v>112</v>
      </c>
      <c r="AD15" s="9" t="s">
        <v>112</v>
      </c>
    </row>
    <row r="16" spans="1:30" x14ac:dyDescent="0.25">
      <c r="A16" s="7" t="s">
        <v>40</v>
      </c>
      <c r="B16" s="10" t="s">
        <v>112</v>
      </c>
      <c r="C16" s="10" t="s">
        <v>112</v>
      </c>
      <c r="D16" s="10" t="s">
        <v>112</v>
      </c>
      <c r="E16" s="10" t="s">
        <v>112</v>
      </c>
      <c r="F16" s="10" t="s">
        <v>112</v>
      </c>
      <c r="G16" s="10" t="s">
        <v>112</v>
      </c>
      <c r="H16" s="10" t="s">
        <v>112</v>
      </c>
      <c r="I16" s="10" t="s">
        <v>112</v>
      </c>
      <c r="J16" s="10" t="s">
        <v>112</v>
      </c>
      <c r="K16" s="10" t="s">
        <v>112</v>
      </c>
      <c r="L16" s="10" t="s">
        <v>112</v>
      </c>
      <c r="M16" s="10" t="s">
        <v>112</v>
      </c>
      <c r="N16" s="10" t="s">
        <v>112</v>
      </c>
      <c r="O16" s="10" t="s">
        <v>112</v>
      </c>
      <c r="P16" s="10" t="s">
        <v>112</v>
      </c>
      <c r="Q16" s="10" t="s">
        <v>112</v>
      </c>
      <c r="R16" s="10" t="s">
        <v>112</v>
      </c>
      <c r="S16" s="10" t="s">
        <v>112</v>
      </c>
      <c r="T16" s="10" t="s">
        <v>112</v>
      </c>
      <c r="U16" s="10" t="s">
        <v>112</v>
      </c>
      <c r="V16" s="10" t="s">
        <v>112</v>
      </c>
      <c r="W16" s="10" t="s">
        <v>112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</row>
    <row r="17" spans="1:30" x14ac:dyDescent="0.25">
      <c r="A17" s="7" t="s">
        <v>41</v>
      </c>
      <c r="B17" s="9" t="s">
        <v>112</v>
      </c>
      <c r="C17" s="9" t="s">
        <v>112</v>
      </c>
      <c r="D17" s="9" t="s">
        <v>112</v>
      </c>
      <c r="E17" s="9" t="s">
        <v>112</v>
      </c>
      <c r="F17" s="9" t="s">
        <v>112</v>
      </c>
      <c r="G17" s="9" t="s">
        <v>112</v>
      </c>
      <c r="H17" s="9" t="s">
        <v>112</v>
      </c>
      <c r="I17" s="9" t="s">
        <v>112</v>
      </c>
      <c r="J17" s="9" t="s">
        <v>112</v>
      </c>
      <c r="K17" s="9" t="s">
        <v>112</v>
      </c>
      <c r="L17" s="9" t="s">
        <v>112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2418</v>
      </c>
      <c r="T17" s="9">
        <v>16493</v>
      </c>
      <c r="U17" s="9">
        <v>55132</v>
      </c>
      <c r="V17" s="9">
        <v>71728</v>
      </c>
      <c r="W17" s="9">
        <v>56009</v>
      </c>
      <c r="X17" s="9">
        <v>160649</v>
      </c>
      <c r="Y17" s="9">
        <v>198170</v>
      </c>
      <c r="Z17" s="9">
        <v>192202</v>
      </c>
      <c r="AA17" s="9">
        <v>69491</v>
      </c>
      <c r="AB17" s="9">
        <v>41280</v>
      </c>
      <c r="AC17" s="9">
        <v>50675</v>
      </c>
      <c r="AD17" s="9">
        <v>98914</v>
      </c>
    </row>
    <row r="18" spans="1:30" x14ac:dyDescent="0.25">
      <c r="A18" s="7" t="s">
        <v>42</v>
      </c>
      <c r="B18" s="10" t="s">
        <v>112</v>
      </c>
      <c r="C18" s="10" t="s">
        <v>112</v>
      </c>
      <c r="D18" s="10" t="s">
        <v>112</v>
      </c>
      <c r="E18" s="10" t="s">
        <v>112</v>
      </c>
      <c r="F18" s="10" t="s">
        <v>112</v>
      </c>
      <c r="G18" s="10" t="s">
        <v>112</v>
      </c>
      <c r="H18" s="10" t="s">
        <v>112</v>
      </c>
      <c r="I18" s="10" t="s">
        <v>112</v>
      </c>
      <c r="J18" s="10" t="s">
        <v>112</v>
      </c>
      <c r="K18" s="10" t="s">
        <v>112</v>
      </c>
      <c r="L18" s="10" t="s">
        <v>112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</row>
    <row r="19" spans="1:30" x14ac:dyDescent="0.25">
      <c r="A19" s="7" t="s">
        <v>43</v>
      </c>
      <c r="B19" s="9" t="s">
        <v>112</v>
      </c>
      <c r="C19" s="9" t="s">
        <v>112</v>
      </c>
      <c r="D19" s="9" t="s">
        <v>112</v>
      </c>
      <c r="E19" s="9" t="s">
        <v>112</v>
      </c>
      <c r="F19" s="9" t="s">
        <v>112</v>
      </c>
      <c r="G19" s="9" t="s">
        <v>112</v>
      </c>
      <c r="H19" s="9" t="s">
        <v>112</v>
      </c>
      <c r="I19" s="9" t="s">
        <v>112</v>
      </c>
      <c r="J19" s="9" t="s">
        <v>112</v>
      </c>
      <c r="K19" s="9" t="s">
        <v>112</v>
      </c>
      <c r="L19" s="9" t="s">
        <v>112</v>
      </c>
      <c r="M19" s="9" t="s">
        <v>112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</row>
    <row r="20" spans="1:30" x14ac:dyDescent="0.25">
      <c r="A20" s="7" t="s">
        <v>44</v>
      </c>
      <c r="B20" s="10" t="s">
        <v>112</v>
      </c>
      <c r="C20" s="10" t="s">
        <v>112</v>
      </c>
      <c r="D20" s="10" t="s">
        <v>112</v>
      </c>
      <c r="E20" s="10" t="s">
        <v>112</v>
      </c>
      <c r="F20" s="10" t="s">
        <v>112</v>
      </c>
      <c r="G20" s="10" t="s">
        <v>112</v>
      </c>
      <c r="H20" s="10" t="s">
        <v>112</v>
      </c>
      <c r="I20" s="10" t="s">
        <v>112</v>
      </c>
      <c r="J20" s="10" t="s">
        <v>112</v>
      </c>
      <c r="K20" s="10" t="s">
        <v>112</v>
      </c>
      <c r="L20" s="10" t="s">
        <v>112</v>
      </c>
      <c r="M20" s="10" t="s">
        <v>112</v>
      </c>
      <c r="N20" s="10">
        <v>741877</v>
      </c>
      <c r="O20" s="10">
        <v>908355</v>
      </c>
      <c r="P20" s="10">
        <v>837928</v>
      </c>
      <c r="Q20" s="10">
        <v>993190</v>
      </c>
      <c r="R20" s="10">
        <v>1258925</v>
      </c>
      <c r="S20" s="10">
        <v>1211002</v>
      </c>
      <c r="T20" s="10">
        <v>1432132</v>
      </c>
      <c r="U20" s="10">
        <v>1174835</v>
      </c>
      <c r="V20" s="10">
        <v>1242766</v>
      </c>
      <c r="W20" s="10">
        <v>1551816</v>
      </c>
      <c r="X20" s="10">
        <v>1635374</v>
      </c>
      <c r="Y20" s="10">
        <v>1631596</v>
      </c>
      <c r="Z20" s="10">
        <v>1516444</v>
      </c>
      <c r="AA20" s="10">
        <v>2061073</v>
      </c>
      <c r="AB20" s="10">
        <v>2472000</v>
      </c>
      <c r="AC20" s="10">
        <v>1996000</v>
      </c>
      <c r="AD20" s="10">
        <v>2058000</v>
      </c>
    </row>
    <row r="21" spans="1:30" x14ac:dyDescent="0.25">
      <c r="A21" s="7" t="s">
        <v>45</v>
      </c>
      <c r="B21" s="9" t="s">
        <v>112</v>
      </c>
      <c r="C21" s="9" t="s">
        <v>112</v>
      </c>
      <c r="D21" s="9" t="s">
        <v>112</v>
      </c>
      <c r="E21" s="9" t="s">
        <v>112</v>
      </c>
      <c r="F21" s="9" t="s">
        <v>112</v>
      </c>
      <c r="G21" s="9" t="s">
        <v>112</v>
      </c>
      <c r="H21" s="9" t="s">
        <v>112</v>
      </c>
      <c r="I21" s="9" t="s">
        <v>112</v>
      </c>
      <c r="J21" s="9" t="s">
        <v>112</v>
      </c>
      <c r="K21" s="9" t="s">
        <v>112</v>
      </c>
      <c r="L21" s="9" t="s">
        <v>112</v>
      </c>
      <c r="M21" s="9" t="s">
        <v>112</v>
      </c>
      <c r="N21" s="9" t="s">
        <v>112</v>
      </c>
      <c r="O21" s="9" t="s">
        <v>112</v>
      </c>
      <c r="P21" s="9" t="s">
        <v>112</v>
      </c>
      <c r="Q21" s="9">
        <v>407606</v>
      </c>
      <c r="R21" s="9">
        <v>668484</v>
      </c>
      <c r="S21" s="9">
        <v>819386</v>
      </c>
      <c r="T21" s="9">
        <v>687809</v>
      </c>
      <c r="U21" s="9">
        <v>899193</v>
      </c>
      <c r="V21" s="9">
        <v>1030891</v>
      </c>
      <c r="W21" s="9">
        <v>990686</v>
      </c>
      <c r="X21" s="9" t="s">
        <v>112</v>
      </c>
      <c r="Y21" s="9">
        <v>1352084</v>
      </c>
      <c r="Z21" s="9" t="s">
        <v>112</v>
      </c>
      <c r="AA21" s="9">
        <v>1316685</v>
      </c>
      <c r="AB21" s="9" t="s">
        <v>112</v>
      </c>
      <c r="AC21" s="9" t="s">
        <v>112</v>
      </c>
      <c r="AD21" s="9" t="s">
        <v>112</v>
      </c>
    </row>
    <row r="22" spans="1:30" x14ac:dyDescent="0.25">
      <c r="A22" s="7" t="s">
        <v>46</v>
      </c>
      <c r="B22" s="10" t="s">
        <v>112</v>
      </c>
      <c r="C22" s="10" t="s">
        <v>112</v>
      </c>
      <c r="D22" s="10" t="s">
        <v>112</v>
      </c>
      <c r="E22" s="10" t="s">
        <v>112</v>
      </c>
      <c r="F22" s="10" t="s">
        <v>112</v>
      </c>
      <c r="G22" s="10" t="s">
        <v>112</v>
      </c>
      <c r="H22" s="10" t="s">
        <v>112</v>
      </c>
      <c r="I22" s="10" t="s">
        <v>112</v>
      </c>
      <c r="J22" s="10" t="s">
        <v>112</v>
      </c>
      <c r="K22" s="10" t="s">
        <v>112</v>
      </c>
      <c r="L22" s="10" t="s">
        <v>112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</row>
    <row r="23" spans="1:30" x14ac:dyDescent="0.25">
      <c r="A23" s="7" t="s">
        <v>47</v>
      </c>
      <c r="B23" s="9" t="s">
        <v>112</v>
      </c>
      <c r="C23" s="9" t="s">
        <v>112</v>
      </c>
      <c r="D23" s="9" t="s">
        <v>112</v>
      </c>
      <c r="E23" s="9" t="s">
        <v>112</v>
      </c>
      <c r="F23" s="9" t="s">
        <v>112</v>
      </c>
      <c r="G23" s="9" t="s">
        <v>112</v>
      </c>
      <c r="H23" s="9" t="s">
        <v>112</v>
      </c>
      <c r="I23" s="9" t="s">
        <v>112</v>
      </c>
      <c r="J23" s="9" t="s">
        <v>112</v>
      </c>
      <c r="K23" s="9" t="s">
        <v>112</v>
      </c>
      <c r="L23" s="9" t="s">
        <v>112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</row>
    <row r="24" spans="1:30" x14ac:dyDescent="0.25">
      <c r="A24" s="7" t="s">
        <v>48</v>
      </c>
      <c r="B24" s="10" t="s">
        <v>112</v>
      </c>
      <c r="C24" s="10" t="s">
        <v>112</v>
      </c>
      <c r="D24" s="10" t="s">
        <v>112</v>
      </c>
      <c r="E24" s="10" t="s">
        <v>112</v>
      </c>
      <c r="F24" s="10" t="s">
        <v>112</v>
      </c>
      <c r="G24" s="10" t="s">
        <v>112</v>
      </c>
      <c r="H24" s="10" t="s">
        <v>112</v>
      </c>
      <c r="I24" s="10" t="s">
        <v>112</v>
      </c>
      <c r="J24" s="10" t="s">
        <v>112</v>
      </c>
      <c r="K24" s="10" t="s">
        <v>112</v>
      </c>
      <c r="L24" s="10" t="s">
        <v>112</v>
      </c>
      <c r="M24" s="10" t="s">
        <v>112</v>
      </c>
      <c r="N24" s="10" t="s">
        <v>112</v>
      </c>
      <c r="O24" s="10" t="s">
        <v>112</v>
      </c>
      <c r="P24" s="10" t="s">
        <v>112</v>
      </c>
      <c r="Q24" s="10" t="s">
        <v>112</v>
      </c>
      <c r="R24" s="10" t="s">
        <v>112</v>
      </c>
      <c r="S24" s="10" t="s">
        <v>112</v>
      </c>
      <c r="T24" s="10" t="s">
        <v>112</v>
      </c>
      <c r="U24" s="10" t="s">
        <v>112</v>
      </c>
      <c r="V24" s="10" t="s">
        <v>112</v>
      </c>
      <c r="W24" s="10" t="s">
        <v>112</v>
      </c>
      <c r="X24" s="10" t="s">
        <v>112</v>
      </c>
      <c r="Y24" s="10" t="s">
        <v>112</v>
      </c>
      <c r="Z24" s="10" t="s">
        <v>112</v>
      </c>
      <c r="AA24" s="10" t="s">
        <v>112</v>
      </c>
      <c r="AB24" s="10" t="s">
        <v>112</v>
      </c>
      <c r="AC24" s="10" t="s">
        <v>112</v>
      </c>
      <c r="AD24" s="10" t="s">
        <v>112</v>
      </c>
    </row>
    <row r="25" spans="1:30" x14ac:dyDescent="0.25">
      <c r="A25" s="7" t="s">
        <v>49</v>
      </c>
      <c r="B25" s="9" t="s">
        <v>112</v>
      </c>
      <c r="C25" s="9" t="s">
        <v>112</v>
      </c>
      <c r="D25" s="9" t="s">
        <v>112</v>
      </c>
      <c r="E25" s="9" t="s">
        <v>112</v>
      </c>
      <c r="F25" s="9" t="s">
        <v>112</v>
      </c>
      <c r="G25" s="9" t="s">
        <v>112</v>
      </c>
      <c r="H25" s="9" t="s">
        <v>112</v>
      </c>
      <c r="I25" s="9" t="s">
        <v>112</v>
      </c>
      <c r="J25" s="9" t="s">
        <v>112</v>
      </c>
      <c r="K25" s="9" t="s">
        <v>112</v>
      </c>
      <c r="L25" s="9" t="s">
        <v>112</v>
      </c>
      <c r="M25" s="9" t="s">
        <v>112</v>
      </c>
      <c r="N25" s="9" t="s">
        <v>112</v>
      </c>
      <c r="O25" s="9" t="s">
        <v>112</v>
      </c>
      <c r="P25" s="9" t="s">
        <v>112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2444193</v>
      </c>
      <c r="AC25" s="9">
        <v>2751279</v>
      </c>
      <c r="AD25" s="9" t="s">
        <v>112</v>
      </c>
    </row>
    <row r="26" spans="1:30" x14ac:dyDescent="0.25">
      <c r="A26" s="7" t="s">
        <v>50</v>
      </c>
      <c r="B26" s="10" t="s">
        <v>112</v>
      </c>
      <c r="C26" s="10" t="s">
        <v>112</v>
      </c>
      <c r="D26" s="10" t="s">
        <v>112</v>
      </c>
      <c r="E26" s="10" t="s">
        <v>112</v>
      </c>
      <c r="F26" s="10" t="s">
        <v>112</v>
      </c>
      <c r="G26" s="10" t="s">
        <v>112</v>
      </c>
      <c r="H26" s="10" t="s">
        <v>112</v>
      </c>
      <c r="I26" s="10" t="s">
        <v>112</v>
      </c>
      <c r="J26" s="10" t="s">
        <v>112</v>
      </c>
      <c r="K26" s="10" t="s">
        <v>112</v>
      </c>
      <c r="L26" s="10" t="s">
        <v>112</v>
      </c>
      <c r="M26" s="10">
        <v>10646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</row>
    <row r="27" spans="1:30" x14ac:dyDescent="0.25">
      <c r="A27" s="7" t="s">
        <v>51</v>
      </c>
      <c r="B27" s="9" t="s">
        <v>112</v>
      </c>
      <c r="C27" s="9" t="s">
        <v>112</v>
      </c>
      <c r="D27" s="9" t="s">
        <v>112</v>
      </c>
      <c r="E27" s="9" t="s">
        <v>112</v>
      </c>
      <c r="F27" s="9" t="s">
        <v>112</v>
      </c>
      <c r="G27" s="9" t="s">
        <v>112</v>
      </c>
      <c r="H27" s="9" t="s">
        <v>112</v>
      </c>
      <c r="I27" s="9" t="s">
        <v>112</v>
      </c>
      <c r="J27" s="9" t="s">
        <v>112</v>
      </c>
      <c r="K27" s="9" t="s">
        <v>112</v>
      </c>
      <c r="L27" s="9" t="s">
        <v>112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 t="s">
        <v>112</v>
      </c>
      <c r="U27" s="9">
        <v>0</v>
      </c>
      <c r="V27" s="9" t="s">
        <v>112</v>
      </c>
      <c r="W27" s="9" t="s">
        <v>112</v>
      </c>
      <c r="X27" s="9" t="s">
        <v>112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</row>
    <row r="28" spans="1:30" x14ac:dyDescent="0.25">
      <c r="A28" s="7" t="s">
        <v>52</v>
      </c>
      <c r="B28" s="10" t="s">
        <v>112</v>
      </c>
      <c r="C28" s="10" t="s">
        <v>112</v>
      </c>
      <c r="D28" s="10" t="s">
        <v>112</v>
      </c>
      <c r="E28" s="10" t="s">
        <v>112</v>
      </c>
      <c r="F28" s="10" t="s">
        <v>112</v>
      </c>
      <c r="G28" s="10" t="s">
        <v>112</v>
      </c>
      <c r="H28" s="10" t="s">
        <v>112</v>
      </c>
      <c r="I28" s="10" t="s">
        <v>112</v>
      </c>
      <c r="J28" s="10" t="s">
        <v>112</v>
      </c>
      <c r="K28" s="10" t="s">
        <v>112</v>
      </c>
      <c r="L28" s="10" t="s">
        <v>112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</row>
    <row r="29" spans="1:30" x14ac:dyDescent="0.25">
      <c r="A29" s="7" t="s">
        <v>53</v>
      </c>
      <c r="B29" s="9" t="s">
        <v>112</v>
      </c>
      <c r="C29" s="9" t="s">
        <v>112</v>
      </c>
      <c r="D29" s="9" t="s">
        <v>112</v>
      </c>
      <c r="E29" s="9" t="s">
        <v>112</v>
      </c>
      <c r="F29" s="9" t="s">
        <v>112</v>
      </c>
      <c r="G29" s="9" t="s">
        <v>112</v>
      </c>
      <c r="H29" s="9" t="s">
        <v>112</v>
      </c>
      <c r="I29" s="9" t="s">
        <v>112</v>
      </c>
      <c r="J29" s="9" t="s">
        <v>112</v>
      </c>
      <c r="K29" s="9" t="s">
        <v>112</v>
      </c>
      <c r="L29" s="9" t="s">
        <v>112</v>
      </c>
      <c r="M29" s="9">
        <v>0</v>
      </c>
      <c r="N29" s="9">
        <v>0</v>
      </c>
      <c r="O29" s="9">
        <v>0</v>
      </c>
      <c r="P29" s="9" t="s">
        <v>112</v>
      </c>
      <c r="Q29" s="9">
        <v>137985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112</v>
      </c>
      <c r="AB29" s="9">
        <v>0</v>
      </c>
      <c r="AC29" s="9">
        <v>0</v>
      </c>
      <c r="AD29" s="9">
        <v>0</v>
      </c>
    </row>
    <row r="30" spans="1:30" x14ac:dyDescent="0.25">
      <c r="A30" s="7" t="s">
        <v>54</v>
      </c>
      <c r="B30" s="10" t="s">
        <v>112</v>
      </c>
      <c r="C30" s="10" t="s">
        <v>112</v>
      </c>
      <c r="D30" s="10" t="s">
        <v>112</v>
      </c>
      <c r="E30" s="10" t="s">
        <v>112</v>
      </c>
      <c r="F30" s="10" t="s">
        <v>112</v>
      </c>
      <c r="G30" s="10" t="s">
        <v>112</v>
      </c>
      <c r="H30" s="10" t="s">
        <v>112</v>
      </c>
      <c r="I30" s="10" t="s">
        <v>112</v>
      </c>
      <c r="J30" s="10" t="s">
        <v>112</v>
      </c>
      <c r="K30" s="10" t="s">
        <v>112</v>
      </c>
      <c r="L30" s="10" t="s">
        <v>112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</row>
    <row r="31" spans="1:30" x14ac:dyDescent="0.25">
      <c r="A31" s="7" t="s">
        <v>55</v>
      </c>
      <c r="B31" s="9" t="s">
        <v>112</v>
      </c>
      <c r="C31" s="9" t="s">
        <v>112</v>
      </c>
      <c r="D31" s="9" t="s">
        <v>112</v>
      </c>
      <c r="E31" s="9" t="s">
        <v>112</v>
      </c>
      <c r="F31" s="9" t="s">
        <v>112</v>
      </c>
      <c r="G31" s="9" t="s">
        <v>112</v>
      </c>
      <c r="H31" s="9" t="s">
        <v>112</v>
      </c>
      <c r="I31" s="9" t="s">
        <v>112</v>
      </c>
      <c r="J31" s="9" t="s">
        <v>112</v>
      </c>
      <c r="K31" s="9" t="s">
        <v>112</v>
      </c>
      <c r="L31" s="9" t="s">
        <v>112</v>
      </c>
      <c r="M31" s="9">
        <v>7249479</v>
      </c>
      <c r="N31" s="9">
        <v>5203371</v>
      </c>
      <c r="O31" s="9">
        <v>11550857</v>
      </c>
      <c r="P31" s="9">
        <v>546484</v>
      </c>
      <c r="Q31" s="9">
        <v>0</v>
      </c>
      <c r="R31" s="9">
        <v>85612</v>
      </c>
      <c r="S31" s="9">
        <v>146229</v>
      </c>
      <c r="T31" s="9">
        <v>149038</v>
      </c>
      <c r="U31" s="9">
        <v>305723</v>
      </c>
      <c r="V31" s="9">
        <v>128651</v>
      </c>
      <c r="W31" s="9">
        <v>86829</v>
      </c>
      <c r="X31" s="9">
        <v>36242</v>
      </c>
      <c r="Y31" s="9">
        <v>68431</v>
      </c>
      <c r="Z31" s="9">
        <v>468</v>
      </c>
      <c r="AA31" s="9">
        <v>0</v>
      </c>
      <c r="AB31" s="9">
        <v>0</v>
      </c>
      <c r="AC31" s="9">
        <v>0</v>
      </c>
      <c r="AD31" s="9">
        <v>0</v>
      </c>
    </row>
    <row r="32" spans="1:30" x14ac:dyDescent="0.25">
      <c r="A32" s="7" t="s">
        <v>56</v>
      </c>
      <c r="B32" s="10" t="s">
        <v>112</v>
      </c>
      <c r="C32" s="10" t="s">
        <v>112</v>
      </c>
      <c r="D32" s="10" t="s">
        <v>112</v>
      </c>
      <c r="E32" s="10" t="s">
        <v>112</v>
      </c>
      <c r="F32" s="10" t="s">
        <v>112</v>
      </c>
      <c r="G32" s="10" t="s">
        <v>112</v>
      </c>
      <c r="H32" s="10" t="s">
        <v>112</v>
      </c>
      <c r="I32" s="10" t="s">
        <v>112</v>
      </c>
      <c r="J32" s="10" t="s">
        <v>112</v>
      </c>
      <c r="K32" s="10" t="s">
        <v>112</v>
      </c>
      <c r="L32" s="10" t="s">
        <v>112</v>
      </c>
      <c r="M32" s="10" t="s">
        <v>112</v>
      </c>
      <c r="N32" s="10" t="s">
        <v>112</v>
      </c>
      <c r="O32" s="10" t="s">
        <v>112</v>
      </c>
      <c r="P32" s="10" t="s">
        <v>112</v>
      </c>
      <c r="Q32" s="10" t="s">
        <v>112</v>
      </c>
      <c r="R32" s="10" t="s">
        <v>112</v>
      </c>
      <c r="S32" s="10" t="s">
        <v>112</v>
      </c>
      <c r="T32" s="10" t="s">
        <v>112</v>
      </c>
      <c r="U32" s="10" t="s">
        <v>112</v>
      </c>
      <c r="V32" s="10" t="s">
        <v>112</v>
      </c>
      <c r="W32" s="10" t="s">
        <v>112</v>
      </c>
      <c r="X32" s="10" t="s">
        <v>112</v>
      </c>
      <c r="Y32" s="10" t="s">
        <v>112</v>
      </c>
      <c r="Z32" s="10">
        <v>0</v>
      </c>
      <c r="AA32" s="10" t="s">
        <v>112</v>
      </c>
      <c r="AB32" s="10" t="s">
        <v>112</v>
      </c>
      <c r="AC32" s="10" t="s">
        <v>112</v>
      </c>
      <c r="AD32" s="10" t="s">
        <v>112</v>
      </c>
    </row>
    <row r="33" spans="1:30" x14ac:dyDescent="0.25">
      <c r="A33" s="7" t="s">
        <v>57</v>
      </c>
      <c r="B33" s="9" t="s">
        <v>112</v>
      </c>
      <c r="C33" s="9" t="s">
        <v>112</v>
      </c>
      <c r="D33" s="9" t="s">
        <v>112</v>
      </c>
      <c r="E33" s="9" t="s">
        <v>112</v>
      </c>
      <c r="F33" s="9" t="s">
        <v>112</v>
      </c>
      <c r="G33" s="9" t="s">
        <v>112</v>
      </c>
      <c r="H33" s="9" t="s">
        <v>112</v>
      </c>
      <c r="I33" s="9" t="s">
        <v>112</v>
      </c>
      <c r="J33" s="9" t="s">
        <v>112</v>
      </c>
      <c r="K33" s="9" t="s">
        <v>112</v>
      </c>
      <c r="L33" s="9" t="s">
        <v>112</v>
      </c>
      <c r="M33" s="9" t="s">
        <v>112</v>
      </c>
      <c r="N33" s="9" t="s">
        <v>112</v>
      </c>
      <c r="O33" s="9" t="s">
        <v>112</v>
      </c>
      <c r="P33" s="9">
        <v>118933</v>
      </c>
      <c r="Q33" s="9">
        <v>52642</v>
      </c>
      <c r="R33" s="9" t="s">
        <v>112</v>
      </c>
      <c r="S33" s="9" t="s">
        <v>112</v>
      </c>
      <c r="T33" s="9" t="s">
        <v>112</v>
      </c>
      <c r="U33" s="9" t="s">
        <v>112</v>
      </c>
      <c r="V33" s="9" t="s">
        <v>112</v>
      </c>
      <c r="W33" s="9" t="s">
        <v>112</v>
      </c>
      <c r="X33" s="9" t="s">
        <v>112</v>
      </c>
      <c r="Y33" s="9" t="s">
        <v>112</v>
      </c>
      <c r="Z33" s="9" t="s">
        <v>112</v>
      </c>
      <c r="AA33" s="9" t="s">
        <v>112</v>
      </c>
      <c r="AB33" s="9" t="s">
        <v>112</v>
      </c>
      <c r="AC33" s="9" t="s">
        <v>112</v>
      </c>
      <c r="AD33" s="9" t="s">
        <v>112</v>
      </c>
    </row>
    <row r="34" spans="1:30" x14ac:dyDescent="0.25">
      <c r="A34" s="7" t="s">
        <v>58</v>
      </c>
      <c r="B34" s="10" t="s">
        <v>112</v>
      </c>
      <c r="C34" s="10" t="s">
        <v>112</v>
      </c>
      <c r="D34" s="10" t="s">
        <v>112</v>
      </c>
      <c r="E34" s="10" t="s">
        <v>112</v>
      </c>
      <c r="F34" s="10" t="s">
        <v>112</v>
      </c>
      <c r="G34" s="10" t="s">
        <v>112</v>
      </c>
      <c r="H34" s="10" t="s">
        <v>112</v>
      </c>
      <c r="I34" s="10" t="s">
        <v>112</v>
      </c>
      <c r="J34" s="10" t="s">
        <v>112</v>
      </c>
      <c r="K34" s="10" t="s">
        <v>112</v>
      </c>
      <c r="L34" s="10" t="s">
        <v>112</v>
      </c>
      <c r="M34" s="10">
        <v>1215583</v>
      </c>
      <c r="N34" s="10">
        <v>1020044</v>
      </c>
      <c r="O34" s="10" t="s">
        <v>112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</row>
    <row r="35" spans="1:30" x14ac:dyDescent="0.25">
      <c r="A35" s="7" t="s">
        <v>59</v>
      </c>
      <c r="B35" s="9" t="s">
        <v>112</v>
      </c>
      <c r="C35" s="9" t="s">
        <v>112</v>
      </c>
      <c r="D35" s="9" t="s">
        <v>112</v>
      </c>
      <c r="E35" s="9" t="s">
        <v>112</v>
      </c>
      <c r="F35" s="9" t="s">
        <v>112</v>
      </c>
      <c r="G35" s="9" t="s">
        <v>112</v>
      </c>
      <c r="H35" s="9" t="s">
        <v>112</v>
      </c>
      <c r="I35" s="9" t="s">
        <v>112</v>
      </c>
      <c r="J35" s="9" t="s">
        <v>112</v>
      </c>
      <c r="K35" s="9" t="s">
        <v>112</v>
      </c>
      <c r="L35" s="9" t="s">
        <v>112</v>
      </c>
      <c r="M35" s="9" t="s">
        <v>112</v>
      </c>
      <c r="N35" s="9" t="s">
        <v>112</v>
      </c>
      <c r="O35" s="9" t="s">
        <v>112</v>
      </c>
      <c r="P35" s="9" t="s">
        <v>112</v>
      </c>
      <c r="Q35" s="9" t="s">
        <v>112</v>
      </c>
      <c r="R35" s="9" t="s">
        <v>112</v>
      </c>
      <c r="S35" s="9" t="s">
        <v>112</v>
      </c>
      <c r="T35" s="9" t="s">
        <v>112</v>
      </c>
      <c r="U35" s="9" t="s">
        <v>112</v>
      </c>
      <c r="V35" s="9">
        <v>61784</v>
      </c>
      <c r="W35" s="9" t="s">
        <v>112</v>
      </c>
      <c r="X35" s="9" t="s">
        <v>112</v>
      </c>
      <c r="Y35" s="9">
        <v>31080</v>
      </c>
      <c r="Z35" s="9" t="s">
        <v>112</v>
      </c>
      <c r="AA35" s="9">
        <v>18884</v>
      </c>
      <c r="AB35" s="9" t="s">
        <v>112</v>
      </c>
      <c r="AC35" s="9" t="s">
        <v>112</v>
      </c>
      <c r="AD35" s="9" t="s">
        <v>112</v>
      </c>
    </row>
    <row r="36" spans="1:30" x14ac:dyDescent="0.25">
      <c r="A36" s="7" t="s">
        <v>60</v>
      </c>
      <c r="B36" s="10" t="s">
        <v>112</v>
      </c>
      <c r="C36" s="10" t="s">
        <v>112</v>
      </c>
      <c r="D36" s="10" t="s">
        <v>112</v>
      </c>
      <c r="E36" s="10" t="s">
        <v>112</v>
      </c>
      <c r="F36" s="10" t="s">
        <v>112</v>
      </c>
      <c r="G36" s="10" t="s">
        <v>112</v>
      </c>
      <c r="H36" s="10" t="s">
        <v>112</v>
      </c>
      <c r="I36" s="10" t="s">
        <v>112</v>
      </c>
      <c r="J36" s="10" t="s">
        <v>112</v>
      </c>
      <c r="K36" s="10" t="s">
        <v>112</v>
      </c>
      <c r="L36" s="10" t="s">
        <v>112</v>
      </c>
      <c r="M36" s="10" t="s">
        <v>112</v>
      </c>
      <c r="N36" s="10" t="s">
        <v>112</v>
      </c>
      <c r="O36" s="10" t="s">
        <v>112</v>
      </c>
      <c r="P36" s="10" t="s">
        <v>112</v>
      </c>
      <c r="Q36" s="10" t="s">
        <v>112</v>
      </c>
      <c r="R36" s="10" t="s">
        <v>112</v>
      </c>
      <c r="S36" s="10" t="s">
        <v>112</v>
      </c>
      <c r="T36" s="10" t="s">
        <v>112</v>
      </c>
      <c r="U36" s="10" t="s">
        <v>112</v>
      </c>
      <c r="V36" s="10">
        <v>0</v>
      </c>
      <c r="W36" s="10">
        <v>0</v>
      </c>
      <c r="X36" s="10">
        <v>0</v>
      </c>
      <c r="Y36" s="10">
        <v>0</v>
      </c>
      <c r="Z36" s="10">
        <v>2249032</v>
      </c>
      <c r="AA36" s="10" t="s">
        <v>112</v>
      </c>
      <c r="AB36" s="10">
        <v>0</v>
      </c>
      <c r="AC36" s="10">
        <v>0</v>
      </c>
      <c r="AD36" s="10">
        <v>0</v>
      </c>
    </row>
    <row r="37" spans="1:30" x14ac:dyDescent="0.25">
      <c r="A37" s="7" t="s">
        <v>61</v>
      </c>
      <c r="B37" s="9" t="s">
        <v>112</v>
      </c>
      <c r="C37" s="9" t="s">
        <v>112</v>
      </c>
      <c r="D37" s="9" t="s">
        <v>112</v>
      </c>
      <c r="E37" s="9" t="s">
        <v>112</v>
      </c>
      <c r="F37" s="9" t="s">
        <v>112</v>
      </c>
      <c r="G37" s="9" t="s">
        <v>112</v>
      </c>
      <c r="H37" s="9" t="s">
        <v>112</v>
      </c>
      <c r="I37" s="9" t="s">
        <v>112</v>
      </c>
      <c r="J37" s="9" t="s">
        <v>112</v>
      </c>
      <c r="K37" s="9" t="s">
        <v>112</v>
      </c>
      <c r="L37" s="9" t="s">
        <v>112</v>
      </c>
      <c r="M37" s="9" t="s">
        <v>112</v>
      </c>
      <c r="N37" s="9" t="s">
        <v>112</v>
      </c>
      <c r="O37" s="9" t="s">
        <v>112</v>
      </c>
      <c r="P37" s="9">
        <v>0</v>
      </c>
      <c r="Q37" s="9">
        <v>0</v>
      </c>
      <c r="R37" s="9" t="s">
        <v>112</v>
      </c>
      <c r="S37" s="9" t="s">
        <v>112</v>
      </c>
      <c r="T37" s="9" t="s">
        <v>112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112</v>
      </c>
      <c r="AB37" s="9">
        <v>0</v>
      </c>
      <c r="AC37" s="9">
        <v>0</v>
      </c>
      <c r="AD37" s="9">
        <v>0</v>
      </c>
    </row>
    <row r="38" spans="1:30" x14ac:dyDescent="0.25">
      <c r="A38" s="7" t="s">
        <v>62</v>
      </c>
      <c r="B38" s="10" t="s">
        <v>112</v>
      </c>
      <c r="C38" s="10" t="s">
        <v>112</v>
      </c>
      <c r="D38" s="10" t="s">
        <v>112</v>
      </c>
      <c r="E38" s="10" t="s">
        <v>112</v>
      </c>
      <c r="F38" s="10" t="s">
        <v>112</v>
      </c>
      <c r="G38" s="10" t="s">
        <v>112</v>
      </c>
      <c r="H38" s="10" t="s">
        <v>112</v>
      </c>
      <c r="I38" s="10" t="s">
        <v>112</v>
      </c>
      <c r="J38" s="10" t="s">
        <v>112</v>
      </c>
      <c r="K38" s="10" t="s">
        <v>112</v>
      </c>
      <c r="L38" s="10" t="s">
        <v>112</v>
      </c>
      <c r="M38" s="10" t="s">
        <v>112</v>
      </c>
      <c r="N38" s="10" t="s">
        <v>112</v>
      </c>
      <c r="O38" s="10" t="s">
        <v>112</v>
      </c>
      <c r="P38" s="10" t="s">
        <v>112</v>
      </c>
      <c r="Q38" s="10" t="s">
        <v>112</v>
      </c>
      <c r="R38" s="10" t="s">
        <v>112</v>
      </c>
      <c r="S38" s="10" t="s">
        <v>112</v>
      </c>
      <c r="T38" s="10" t="s">
        <v>112</v>
      </c>
      <c r="U38" s="10" t="s">
        <v>112</v>
      </c>
      <c r="V38" s="10" t="s">
        <v>112</v>
      </c>
      <c r="W38" s="10" t="s">
        <v>112</v>
      </c>
      <c r="X38" s="10" t="s">
        <v>112</v>
      </c>
      <c r="Y38" s="10" t="s">
        <v>112</v>
      </c>
      <c r="Z38" s="10" t="s">
        <v>112</v>
      </c>
      <c r="AA38" s="10" t="s">
        <v>112</v>
      </c>
      <c r="AB38" s="10" t="s">
        <v>112</v>
      </c>
      <c r="AC38" s="10">
        <v>0</v>
      </c>
      <c r="AD38" s="10">
        <v>0</v>
      </c>
    </row>
    <row r="39" spans="1:30" x14ac:dyDescent="0.25">
      <c r="A39" s="7" t="s">
        <v>63</v>
      </c>
      <c r="B39" s="9" t="s">
        <v>112</v>
      </c>
      <c r="C39" s="9" t="s">
        <v>112</v>
      </c>
      <c r="D39" s="9" t="s">
        <v>112</v>
      </c>
      <c r="E39" s="9" t="s">
        <v>112</v>
      </c>
      <c r="F39" s="9" t="s">
        <v>112</v>
      </c>
      <c r="G39" s="9" t="s">
        <v>112</v>
      </c>
      <c r="H39" s="9" t="s">
        <v>112</v>
      </c>
      <c r="I39" s="9" t="s">
        <v>112</v>
      </c>
      <c r="J39" s="9" t="s">
        <v>112</v>
      </c>
      <c r="K39" s="9" t="s">
        <v>112</v>
      </c>
      <c r="L39" s="9" t="s">
        <v>112</v>
      </c>
      <c r="M39" s="9" t="s">
        <v>112</v>
      </c>
      <c r="N39" s="9" t="s">
        <v>112</v>
      </c>
      <c r="O39" s="9" t="s">
        <v>112</v>
      </c>
      <c r="P39" s="9" t="s">
        <v>112</v>
      </c>
      <c r="Q39" s="9" t="s">
        <v>112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</row>
    <row r="40" spans="1:30" x14ac:dyDescent="0.25">
      <c r="A40" s="7" t="s">
        <v>64</v>
      </c>
      <c r="B40" s="10" t="s">
        <v>112</v>
      </c>
      <c r="C40" s="10" t="s">
        <v>112</v>
      </c>
      <c r="D40" s="10" t="s">
        <v>112</v>
      </c>
      <c r="E40" s="10" t="s">
        <v>112</v>
      </c>
      <c r="F40" s="10" t="s">
        <v>112</v>
      </c>
      <c r="G40" s="10" t="s">
        <v>112</v>
      </c>
      <c r="H40" s="10" t="s">
        <v>112</v>
      </c>
      <c r="I40" s="10" t="s">
        <v>112</v>
      </c>
      <c r="J40" s="10" t="s">
        <v>112</v>
      </c>
      <c r="K40" s="10" t="s">
        <v>112</v>
      </c>
      <c r="L40" s="10" t="s">
        <v>112</v>
      </c>
      <c r="M40" s="10">
        <v>23352</v>
      </c>
      <c r="N40" s="10">
        <v>17721</v>
      </c>
      <c r="O40" s="10">
        <v>14398</v>
      </c>
      <c r="P40" s="10">
        <v>8584</v>
      </c>
      <c r="Q40" s="10">
        <v>9470</v>
      </c>
      <c r="R40" s="10">
        <v>15469</v>
      </c>
      <c r="S40" s="10">
        <v>15032</v>
      </c>
      <c r="T40" s="10">
        <v>4753</v>
      </c>
      <c r="U40" s="10">
        <v>7995</v>
      </c>
      <c r="V40" s="10">
        <v>7228</v>
      </c>
      <c r="W40" s="10">
        <v>4781</v>
      </c>
      <c r="X40" s="10">
        <v>5764</v>
      </c>
      <c r="Y40" s="10">
        <v>11330</v>
      </c>
      <c r="Z40" s="10">
        <v>7419</v>
      </c>
      <c r="AA40" s="10">
        <v>0</v>
      </c>
      <c r="AB40" s="10">
        <v>3000</v>
      </c>
      <c r="AC40" s="10">
        <v>5000</v>
      </c>
      <c r="AD40" s="10">
        <v>2000</v>
      </c>
    </row>
    <row r="41" spans="1:30" x14ac:dyDescent="0.25">
      <c r="A41" s="7" t="s">
        <v>65</v>
      </c>
      <c r="B41" s="9" t="s">
        <v>112</v>
      </c>
      <c r="C41" s="9" t="s">
        <v>112</v>
      </c>
      <c r="D41" s="9" t="s">
        <v>112</v>
      </c>
      <c r="E41" s="9" t="s">
        <v>112</v>
      </c>
      <c r="F41" s="9" t="s">
        <v>112</v>
      </c>
      <c r="G41" s="9" t="s">
        <v>112</v>
      </c>
      <c r="H41" s="9" t="s">
        <v>112</v>
      </c>
      <c r="I41" s="9" t="s">
        <v>112</v>
      </c>
      <c r="J41" s="9" t="s">
        <v>112</v>
      </c>
      <c r="K41" s="9" t="s">
        <v>112</v>
      </c>
      <c r="L41" s="9" t="s">
        <v>112</v>
      </c>
      <c r="M41" s="9" t="s">
        <v>112</v>
      </c>
      <c r="N41" s="9" t="s">
        <v>112</v>
      </c>
      <c r="O41" s="9" t="s">
        <v>112</v>
      </c>
      <c r="P41" s="9" t="s">
        <v>112</v>
      </c>
      <c r="Q41" s="9" t="s">
        <v>112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 t="s">
        <v>112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</row>
    <row r="42" spans="1:30" x14ac:dyDescent="0.25">
      <c r="A42" s="7" t="s">
        <v>66</v>
      </c>
      <c r="B42" s="10" t="s">
        <v>112</v>
      </c>
      <c r="C42" s="10" t="s">
        <v>112</v>
      </c>
      <c r="D42" s="10" t="s">
        <v>112</v>
      </c>
      <c r="E42" s="10" t="s">
        <v>112</v>
      </c>
      <c r="F42" s="10" t="s">
        <v>112</v>
      </c>
      <c r="G42" s="10" t="s">
        <v>112</v>
      </c>
      <c r="H42" s="10" t="s">
        <v>112</v>
      </c>
      <c r="I42" s="10" t="s">
        <v>112</v>
      </c>
      <c r="J42" s="10" t="s">
        <v>112</v>
      </c>
      <c r="K42" s="10" t="s">
        <v>112</v>
      </c>
      <c r="L42" s="10" t="s">
        <v>112</v>
      </c>
      <c r="M42" s="10" t="s">
        <v>112</v>
      </c>
      <c r="N42" s="10" t="s">
        <v>112</v>
      </c>
      <c r="O42" s="10" t="s">
        <v>112</v>
      </c>
      <c r="P42" s="10" t="s">
        <v>112</v>
      </c>
      <c r="Q42" s="10" t="s">
        <v>112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 t="s">
        <v>112</v>
      </c>
    </row>
    <row r="43" spans="1:30" x14ac:dyDescent="0.25">
      <c r="A43" s="7" t="s">
        <v>67</v>
      </c>
      <c r="B43" s="9" t="s">
        <v>112</v>
      </c>
      <c r="C43" s="9" t="s">
        <v>112</v>
      </c>
      <c r="D43" s="9" t="s">
        <v>112</v>
      </c>
      <c r="E43" s="9" t="s">
        <v>112</v>
      </c>
      <c r="F43" s="9" t="s">
        <v>112</v>
      </c>
      <c r="G43" s="9" t="s">
        <v>112</v>
      </c>
      <c r="H43" s="9" t="s">
        <v>112</v>
      </c>
      <c r="I43" s="9" t="s">
        <v>112</v>
      </c>
      <c r="J43" s="9" t="s">
        <v>112</v>
      </c>
      <c r="K43" s="9" t="s">
        <v>112</v>
      </c>
      <c r="L43" s="9" t="s">
        <v>112</v>
      </c>
      <c r="M43" s="9" t="s">
        <v>112</v>
      </c>
      <c r="N43" s="9" t="s">
        <v>112</v>
      </c>
      <c r="O43" s="9" t="s">
        <v>112</v>
      </c>
      <c r="P43" s="9" t="s">
        <v>112</v>
      </c>
      <c r="Q43" s="9" t="s">
        <v>112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</row>
    <row r="44" spans="1:30" x14ac:dyDescent="0.25">
      <c r="A44" s="7" t="s">
        <v>68</v>
      </c>
      <c r="B44" s="10" t="s">
        <v>112</v>
      </c>
      <c r="C44" s="10" t="s">
        <v>112</v>
      </c>
      <c r="D44" s="10" t="s">
        <v>112</v>
      </c>
      <c r="E44" s="10" t="s">
        <v>112</v>
      </c>
      <c r="F44" s="10" t="s">
        <v>112</v>
      </c>
      <c r="G44" s="10" t="s">
        <v>112</v>
      </c>
      <c r="H44" s="10" t="s">
        <v>112</v>
      </c>
      <c r="I44" s="10" t="s">
        <v>112</v>
      </c>
      <c r="J44" s="10" t="s">
        <v>112</v>
      </c>
      <c r="K44" s="10" t="s">
        <v>112</v>
      </c>
      <c r="L44" s="10" t="s">
        <v>112</v>
      </c>
      <c r="M44" s="10" t="s">
        <v>112</v>
      </c>
      <c r="N44" s="10" t="s">
        <v>112</v>
      </c>
      <c r="O44" s="10" t="s">
        <v>112</v>
      </c>
      <c r="P44" s="10" t="s">
        <v>112</v>
      </c>
      <c r="Q44" s="10" t="s">
        <v>112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 t="s">
        <v>112</v>
      </c>
      <c r="X44" s="10" t="s">
        <v>112</v>
      </c>
      <c r="Y44" s="10" t="s">
        <v>112</v>
      </c>
      <c r="Z44" s="10" t="s">
        <v>112</v>
      </c>
      <c r="AA44" s="10" t="s">
        <v>112</v>
      </c>
      <c r="AB44" s="10" t="s">
        <v>112</v>
      </c>
      <c r="AC44" s="10" t="s">
        <v>112</v>
      </c>
      <c r="AD44" s="10">
        <v>0</v>
      </c>
    </row>
    <row r="45" spans="1:30" x14ac:dyDescent="0.25">
      <c r="A45" s="7" t="s">
        <v>69</v>
      </c>
      <c r="B45" s="9" t="s">
        <v>112</v>
      </c>
      <c r="C45" s="9" t="s">
        <v>112</v>
      </c>
      <c r="D45" s="9" t="s">
        <v>112</v>
      </c>
      <c r="E45" s="9" t="s">
        <v>112</v>
      </c>
      <c r="F45" s="9" t="s">
        <v>112</v>
      </c>
      <c r="G45" s="9" t="s">
        <v>112</v>
      </c>
      <c r="H45" s="9" t="s">
        <v>112</v>
      </c>
      <c r="I45" s="9" t="s">
        <v>112</v>
      </c>
      <c r="J45" s="9" t="s">
        <v>112</v>
      </c>
      <c r="K45" s="9" t="s">
        <v>112</v>
      </c>
      <c r="L45" s="9" t="s">
        <v>112</v>
      </c>
      <c r="M45" s="9">
        <v>567336656</v>
      </c>
      <c r="N45" s="9">
        <v>439603265</v>
      </c>
      <c r="O45" s="9">
        <v>410700764</v>
      </c>
      <c r="P45" s="9">
        <v>402209973</v>
      </c>
      <c r="Q45" s="9">
        <v>243698955</v>
      </c>
      <c r="R45" s="9">
        <v>240000000</v>
      </c>
      <c r="S45" s="9">
        <v>270000000</v>
      </c>
      <c r="T45" s="9">
        <v>179964313</v>
      </c>
      <c r="U45" s="9">
        <v>142681509</v>
      </c>
      <c r="V45" s="9">
        <v>160000000</v>
      </c>
      <c r="W45" s="9">
        <v>180000000</v>
      </c>
      <c r="X45" s="9">
        <v>200000000</v>
      </c>
      <c r="Y45" s="9">
        <v>600000000</v>
      </c>
      <c r="Z45" s="9">
        <v>600000000</v>
      </c>
      <c r="AA45" s="9" t="s">
        <v>112</v>
      </c>
      <c r="AB45" s="9" t="s">
        <v>112</v>
      </c>
      <c r="AC45" s="9" t="s">
        <v>112</v>
      </c>
      <c r="AD45" s="9" t="s">
        <v>112</v>
      </c>
    </row>
    <row r="46" spans="1:30" x14ac:dyDescent="0.25">
      <c r="A46" s="7" t="s">
        <v>70</v>
      </c>
      <c r="B46" s="10" t="s">
        <v>112</v>
      </c>
      <c r="C46" s="10" t="s">
        <v>112</v>
      </c>
      <c r="D46" s="10" t="s">
        <v>112</v>
      </c>
      <c r="E46" s="10" t="s">
        <v>112</v>
      </c>
      <c r="F46" s="10" t="s">
        <v>112</v>
      </c>
      <c r="G46" s="10" t="s">
        <v>112</v>
      </c>
      <c r="H46" s="10" t="s">
        <v>112</v>
      </c>
      <c r="I46" s="10" t="s">
        <v>112</v>
      </c>
      <c r="J46" s="10" t="s">
        <v>112</v>
      </c>
      <c r="K46" s="10" t="s">
        <v>112</v>
      </c>
      <c r="L46" s="10" t="s">
        <v>112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</row>
    <row r="47" spans="1:30" ht="11.45" customHeight="1" x14ac:dyDescent="0.25">
      <c r="M47" s="20">
        <f>SUM(M11:M46)-M45</f>
        <v>314880117</v>
      </c>
      <c r="N47" s="20">
        <f t="shared" ref="N47:Z47" si="0">SUM(N11:N46)-N45</f>
        <v>329805085</v>
      </c>
      <c r="O47" s="20">
        <f t="shared" si="0"/>
        <v>280799275</v>
      </c>
      <c r="P47" s="20">
        <f t="shared" si="0"/>
        <v>145422261</v>
      </c>
      <c r="Q47" s="20">
        <f t="shared" si="0"/>
        <v>91513015</v>
      </c>
      <c r="R47" s="20">
        <f t="shared" si="0"/>
        <v>102002706</v>
      </c>
      <c r="S47" s="20">
        <f t="shared" si="0"/>
        <v>83785681</v>
      </c>
      <c r="T47" s="20">
        <f t="shared" si="0"/>
        <v>81213159</v>
      </c>
      <c r="U47" s="20">
        <f t="shared" si="0"/>
        <v>127860339</v>
      </c>
      <c r="V47" s="20">
        <f t="shared" si="0"/>
        <v>130825500</v>
      </c>
      <c r="W47" s="20">
        <f t="shared" si="0"/>
        <v>84365347</v>
      </c>
      <c r="X47" s="20">
        <f t="shared" si="0"/>
        <v>117980992</v>
      </c>
      <c r="Y47" s="20">
        <f t="shared" si="0"/>
        <v>136950319</v>
      </c>
      <c r="Z47" s="20">
        <f t="shared" si="0"/>
        <v>252792299</v>
      </c>
      <c r="AA47" s="20">
        <f t="shared" ref="AA47:AD47" si="1">SUM(AA11:AA46)</f>
        <v>192528524</v>
      </c>
      <c r="AB47" s="20">
        <f t="shared" si="1"/>
        <v>245015473</v>
      </c>
      <c r="AC47" s="20">
        <f t="shared" si="1"/>
        <v>317643954</v>
      </c>
      <c r="AD47" s="20">
        <f t="shared" si="1"/>
        <v>5542914</v>
      </c>
    </row>
    <row r="48" spans="1:30" x14ac:dyDescent="0.25">
      <c r="A48" s="1" t="s">
        <v>113</v>
      </c>
      <c r="L48" t="s">
        <v>116</v>
      </c>
      <c r="M48" s="21">
        <f>M47/10^9</f>
        <v>0.31488011700000001</v>
      </c>
      <c r="N48" s="21">
        <f t="shared" ref="N48:AD48" si="2">N47/10^9</f>
        <v>0.329805085</v>
      </c>
      <c r="O48" s="21">
        <f t="shared" si="2"/>
        <v>0.28079927500000001</v>
      </c>
      <c r="P48" s="21">
        <f t="shared" si="2"/>
        <v>0.145422261</v>
      </c>
      <c r="Q48" s="21">
        <f t="shared" si="2"/>
        <v>9.1513015000000003E-2</v>
      </c>
      <c r="R48" s="21">
        <f t="shared" si="2"/>
        <v>0.102002706</v>
      </c>
      <c r="S48" s="21">
        <f t="shared" si="2"/>
        <v>8.3785681000000001E-2</v>
      </c>
      <c r="T48" s="21">
        <f t="shared" si="2"/>
        <v>8.1213158999999993E-2</v>
      </c>
      <c r="U48" s="21">
        <f t="shared" si="2"/>
        <v>0.12786033899999999</v>
      </c>
      <c r="V48" s="21">
        <f t="shared" si="2"/>
        <v>0.13082550000000001</v>
      </c>
      <c r="W48" s="21">
        <f t="shared" si="2"/>
        <v>8.4365346999999993E-2</v>
      </c>
      <c r="X48" s="21">
        <f t="shared" si="2"/>
        <v>0.11798099200000001</v>
      </c>
      <c r="Y48" s="21">
        <f t="shared" si="2"/>
        <v>0.13695031899999999</v>
      </c>
      <c r="Z48" s="21">
        <f t="shared" si="2"/>
        <v>0.252792299</v>
      </c>
      <c r="AA48" s="21">
        <f t="shared" si="2"/>
        <v>0.19252852400000001</v>
      </c>
      <c r="AB48" s="21">
        <f t="shared" si="2"/>
        <v>0.24501547300000001</v>
      </c>
      <c r="AC48" s="21">
        <f t="shared" si="2"/>
        <v>0.31764395400000001</v>
      </c>
      <c r="AD48" s="21">
        <f t="shared" si="2"/>
        <v>5.5429140000000003E-3</v>
      </c>
    </row>
    <row r="49" spans="1:26" x14ac:dyDescent="0.25">
      <c r="A49" s="1" t="s">
        <v>112</v>
      </c>
      <c r="B49" s="2" t="s">
        <v>114</v>
      </c>
      <c r="L49" t="s">
        <v>117</v>
      </c>
      <c r="M49">
        <f>M45/10^9</f>
        <v>0.56733665600000005</v>
      </c>
      <c r="N49">
        <f t="shared" ref="N49:AD49" si="3">N45/10^9</f>
        <v>0.43960326500000002</v>
      </c>
      <c r="O49">
        <f t="shared" si="3"/>
        <v>0.410700764</v>
      </c>
      <c r="P49">
        <f t="shared" si="3"/>
        <v>0.402209973</v>
      </c>
      <c r="Q49">
        <f t="shared" si="3"/>
        <v>0.24369895499999999</v>
      </c>
      <c r="R49">
        <f t="shared" si="3"/>
        <v>0.24</v>
      </c>
      <c r="S49">
        <f t="shared" si="3"/>
        <v>0.27</v>
      </c>
      <c r="T49">
        <f t="shared" si="3"/>
        <v>0.17996431299999999</v>
      </c>
      <c r="U49">
        <f t="shared" si="3"/>
        <v>0.14268150900000001</v>
      </c>
      <c r="V49">
        <f t="shared" si="3"/>
        <v>0.16</v>
      </c>
      <c r="W49">
        <f t="shared" si="3"/>
        <v>0.18</v>
      </c>
      <c r="X49">
        <f t="shared" si="3"/>
        <v>0.2</v>
      </c>
      <c r="Y49">
        <f t="shared" si="3"/>
        <v>0.6</v>
      </c>
      <c r="Z49">
        <f t="shared" si="3"/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49"/>
  <sheetViews>
    <sheetView workbookViewId="0">
      <pane xSplit="1" ySplit="10" topLeftCell="G11" activePane="bottomRight" state="frozen"/>
      <selection pane="topRight"/>
      <selection pane="bottomLeft"/>
      <selection pane="bottomRight" activeCell="L50" sqref="L50"/>
    </sheetView>
  </sheetViews>
  <sheetFormatPr defaultRowHeight="11.45" customHeight="1" x14ac:dyDescent="0.25"/>
  <cols>
    <col min="1" max="1" width="21.85546875" customWidth="1"/>
    <col min="2" max="30" width="10" customWidth="1"/>
  </cols>
  <sheetData>
    <row r="1" spans="1:30" x14ac:dyDescent="0.25">
      <c r="A1" s="2" t="s">
        <v>115</v>
      </c>
    </row>
    <row r="2" spans="1:30" x14ac:dyDescent="0.25">
      <c r="A2" s="2" t="s">
        <v>107</v>
      </c>
      <c r="B2" s="1" t="s">
        <v>0</v>
      </c>
    </row>
    <row r="3" spans="1:30" x14ac:dyDescent="0.25">
      <c r="A3" s="2" t="s">
        <v>108</v>
      </c>
      <c r="B3" s="2" t="s">
        <v>6</v>
      </c>
    </row>
    <row r="4" spans="1:30" x14ac:dyDescent="0.25"/>
    <row r="5" spans="1:30" x14ac:dyDescent="0.25">
      <c r="A5" s="1" t="s">
        <v>11</v>
      </c>
      <c r="C5" s="2" t="s">
        <v>14</v>
      </c>
    </row>
    <row r="6" spans="1:30" x14ac:dyDescent="0.25">
      <c r="A6" s="1" t="s">
        <v>12</v>
      </c>
      <c r="C6" s="2" t="s">
        <v>17</v>
      </c>
    </row>
    <row r="7" spans="1:30" x14ac:dyDescent="0.25"/>
    <row r="8" spans="1:30" x14ac:dyDescent="0.25">
      <c r="A8" s="5" t="s">
        <v>109</v>
      </c>
      <c r="B8" s="4" t="s">
        <v>77</v>
      </c>
      <c r="C8" s="4" t="s">
        <v>78</v>
      </c>
      <c r="D8" s="4" t="s">
        <v>79</v>
      </c>
      <c r="E8" s="4" t="s">
        <v>80</v>
      </c>
      <c r="F8" s="4" t="s">
        <v>81</v>
      </c>
      <c r="G8" s="4" t="s">
        <v>82</v>
      </c>
      <c r="H8" s="4" t="s">
        <v>83</v>
      </c>
      <c r="I8" s="4" t="s">
        <v>84</v>
      </c>
      <c r="J8" s="4" t="s">
        <v>85</v>
      </c>
      <c r="K8" s="4" t="s">
        <v>86</v>
      </c>
      <c r="L8" s="4" t="s">
        <v>87</v>
      </c>
      <c r="M8" s="4" t="s">
        <v>88</v>
      </c>
      <c r="N8" s="4" t="s">
        <v>89</v>
      </c>
      <c r="O8" s="4" t="s">
        <v>90</v>
      </c>
      <c r="P8" s="4" t="s">
        <v>91</v>
      </c>
      <c r="Q8" s="4" t="s">
        <v>92</v>
      </c>
      <c r="R8" s="4" t="s">
        <v>93</v>
      </c>
      <c r="S8" s="4" t="s">
        <v>94</v>
      </c>
      <c r="T8" s="4" t="s">
        <v>95</v>
      </c>
      <c r="U8" s="4" t="s">
        <v>96</v>
      </c>
      <c r="V8" s="4" t="s">
        <v>97</v>
      </c>
      <c r="W8" s="4" t="s">
        <v>98</v>
      </c>
      <c r="X8" s="4" t="s">
        <v>99</v>
      </c>
      <c r="Y8" s="4" t="s">
        <v>100</v>
      </c>
      <c r="Z8" s="4" t="s">
        <v>101</v>
      </c>
      <c r="AA8" s="4" t="s">
        <v>102</v>
      </c>
      <c r="AB8" s="4" t="s">
        <v>103</v>
      </c>
      <c r="AC8" s="4" t="s">
        <v>104</v>
      </c>
      <c r="AD8" s="4" t="s">
        <v>105</v>
      </c>
    </row>
    <row r="9" spans="1:30" x14ac:dyDescent="0.25">
      <c r="A9" s="5" t="s">
        <v>110</v>
      </c>
      <c r="B9" s="3" t="s">
        <v>33</v>
      </c>
      <c r="C9" s="3" t="s">
        <v>33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33</v>
      </c>
      <c r="V9" s="3" t="s">
        <v>33</v>
      </c>
      <c r="W9" s="3" t="s">
        <v>33</v>
      </c>
      <c r="X9" s="3" t="s">
        <v>33</v>
      </c>
      <c r="Y9" s="3" t="s">
        <v>33</v>
      </c>
      <c r="Z9" s="3" t="s">
        <v>33</v>
      </c>
      <c r="AA9" s="3" t="s">
        <v>33</v>
      </c>
      <c r="AB9" s="3" t="s">
        <v>33</v>
      </c>
      <c r="AC9" s="3" t="s">
        <v>33</v>
      </c>
      <c r="AD9" s="3" t="s">
        <v>33</v>
      </c>
    </row>
    <row r="10" spans="1:30" x14ac:dyDescent="0.25">
      <c r="A10" s="6" t="s">
        <v>111</v>
      </c>
      <c r="B10" s="8" t="s">
        <v>28</v>
      </c>
      <c r="C10" s="8" t="s">
        <v>28</v>
      </c>
      <c r="D10" s="8" t="s">
        <v>28</v>
      </c>
      <c r="E10" s="8" t="s">
        <v>28</v>
      </c>
      <c r="F10" s="8" t="s">
        <v>28</v>
      </c>
      <c r="G10" s="8" t="s">
        <v>28</v>
      </c>
      <c r="H10" s="8" t="s">
        <v>28</v>
      </c>
      <c r="I10" s="8" t="s">
        <v>28</v>
      </c>
      <c r="J10" s="8" t="s">
        <v>28</v>
      </c>
      <c r="K10" s="8" t="s">
        <v>28</v>
      </c>
      <c r="L10" s="8" t="s">
        <v>28</v>
      </c>
      <c r="M10" s="8" t="s">
        <v>28</v>
      </c>
      <c r="N10" s="8" t="s">
        <v>28</v>
      </c>
      <c r="O10" s="8" t="s">
        <v>28</v>
      </c>
      <c r="P10" s="8" t="s">
        <v>28</v>
      </c>
      <c r="Q10" s="8" t="s">
        <v>28</v>
      </c>
      <c r="R10" s="8" t="s">
        <v>28</v>
      </c>
      <c r="S10" s="8" t="s">
        <v>28</v>
      </c>
      <c r="T10" s="8" t="s">
        <v>28</v>
      </c>
      <c r="U10" s="8" t="s">
        <v>28</v>
      </c>
      <c r="V10" s="8" t="s">
        <v>28</v>
      </c>
      <c r="W10" s="8" t="s">
        <v>28</v>
      </c>
      <c r="X10" s="8" t="s">
        <v>28</v>
      </c>
      <c r="Y10" s="8" t="s">
        <v>28</v>
      </c>
      <c r="Z10" s="8" t="s">
        <v>28</v>
      </c>
      <c r="AA10" s="8" t="s">
        <v>28</v>
      </c>
      <c r="AB10" s="8" t="s">
        <v>28</v>
      </c>
      <c r="AC10" s="8" t="s">
        <v>28</v>
      </c>
      <c r="AD10" s="8" t="s">
        <v>28</v>
      </c>
    </row>
    <row r="11" spans="1:30" x14ac:dyDescent="0.25">
      <c r="A11" s="7" t="s">
        <v>35</v>
      </c>
      <c r="B11" s="9">
        <v>154888750</v>
      </c>
      <c r="C11" s="9">
        <v>88447200</v>
      </c>
      <c r="D11" s="9">
        <v>133305450</v>
      </c>
      <c r="E11" s="9">
        <v>92099680</v>
      </c>
      <c r="F11" s="9">
        <v>76971270</v>
      </c>
      <c r="G11" s="9">
        <v>129591650</v>
      </c>
      <c r="H11" s="9">
        <v>146834610</v>
      </c>
      <c r="I11" s="9">
        <v>108972040</v>
      </c>
      <c r="J11" s="9">
        <v>127499170</v>
      </c>
      <c r="K11" s="9">
        <v>121951220</v>
      </c>
      <c r="L11" s="9">
        <v>134605700</v>
      </c>
      <c r="M11" s="9">
        <v>160244170</v>
      </c>
      <c r="N11" s="9">
        <v>179571430</v>
      </c>
      <c r="O11" s="9">
        <v>227160090</v>
      </c>
      <c r="P11" s="9">
        <v>99668000</v>
      </c>
      <c r="Q11" s="9">
        <v>133664060</v>
      </c>
      <c r="R11" s="9">
        <v>159182710</v>
      </c>
      <c r="S11" s="9">
        <v>193390180</v>
      </c>
      <c r="T11" s="9">
        <v>187951530</v>
      </c>
      <c r="U11" s="9">
        <v>216480400</v>
      </c>
      <c r="V11" s="9">
        <v>193181220</v>
      </c>
      <c r="W11" s="9">
        <v>127990670</v>
      </c>
      <c r="X11" s="9">
        <v>180514270</v>
      </c>
      <c r="Y11" s="9">
        <v>223806490</v>
      </c>
      <c r="Z11" s="9">
        <v>165116850</v>
      </c>
      <c r="AA11" s="9">
        <v>116883328</v>
      </c>
      <c r="AB11" s="9">
        <v>185392972</v>
      </c>
      <c r="AC11" s="9">
        <v>212567608</v>
      </c>
      <c r="AD11" s="9">
        <v>160866949</v>
      </c>
    </row>
    <row r="12" spans="1:30" x14ac:dyDescent="0.25">
      <c r="A12" s="7" t="s">
        <v>36</v>
      </c>
      <c r="B12" s="10">
        <v>164282050</v>
      </c>
      <c r="C12" s="10">
        <v>101346460</v>
      </c>
      <c r="D12" s="10">
        <v>190150850</v>
      </c>
      <c r="E12" s="10">
        <v>143709820</v>
      </c>
      <c r="F12" s="10">
        <v>121300460</v>
      </c>
      <c r="G12" s="10">
        <v>219352890</v>
      </c>
      <c r="H12" s="10">
        <v>358705050</v>
      </c>
      <c r="I12" s="10">
        <v>255938230</v>
      </c>
      <c r="J12" s="10">
        <v>314949660</v>
      </c>
      <c r="K12" s="10">
        <v>183148370</v>
      </c>
      <c r="L12" s="10">
        <v>325246570</v>
      </c>
      <c r="M12" s="10">
        <v>576363070</v>
      </c>
      <c r="N12" s="10">
        <v>653874740</v>
      </c>
      <c r="O12" s="10">
        <v>710997060</v>
      </c>
      <c r="P12" s="10">
        <v>362962340</v>
      </c>
      <c r="Q12" s="10">
        <v>355894160</v>
      </c>
      <c r="R12" s="10">
        <v>718650840</v>
      </c>
      <c r="S12" s="10">
        <v>707709590</v>
      </c>
      <c r="T12" s="10">
        <v>846331200</v>
      </c>
      <c r="U12" s="10">
        <v>803919320</v>
      </c>
      <c r="V12" s="10">
        <v>700208440</v>
      </c>
      <c r="W12" s="10">
        <v>314807290</v>
      </c>
      <c r="X12" s="10">
        <v>451556080</v>
      </c>
      <c r="Y12" s="10">
        <v>768242560</v>
      </c>
      <c r="Z12" s="10">
        <v>750547530</v>
      </c>
      <c r="AA12" s="10">
        <v>382295831</v>
      </c>
      <c r="AB12" s="10">
        <v>787080866</v>
      </c>
      <c r="AC12" s="10">
        <v>924549101</v>
      </c>
      <c r="AD12" s="10">
        <v>893979118</v>
      </c>
    </row>
    <row r="13" spans="1:30" x14ac:dyDescent="0.25">
      <c r="A13" s="7" t="s">
        <v>37</v>
      </c>
      <c r="B13" s="9">
        <v>113069250</v>
      </c>
      <c r="C13" s="9">
        <v>63393650</v>
      </c>
      <c r="D13" s="9">
        <v>114801730</v>
      </c>
      <c r="E13" s="9">
        <v>90248670</v>
      </c>
      <c r="F13" s="9">
        <v>53935080</v>
      </c>
      <c r="G13" s="9">
        <v>121400110</v>
      </c>
      <c r="H13" s="9">
        <v>158324250</v>
      </c>
      <c r="I13" s="9">
        <v>149027570</v>
      </c>
      <c r="J13" s="9">
        <v>176291850</v>
      </c>
      <c r="K13" s="9">
        <v>186934470</v>
      </c>
      <c r="L13" s="9">
        <v>197429770</v>
      </c>
      <c r="M13" s="9">
        <v>365701660</v>
      </c>
      <c r="N13" s="9">
        <v>417791530</v>
      </c>
      <c r="O13" s="9">
        <v>396460300</v>
      </c>
      <c r="P13" s="9">
        <v>197846560</v>
      </c>
      <c r="Q13" s="9">
        <v>366264190</v>
      </c>
      <c r="R13" s="9">
        <v>440068730</v>
      </c>
      <c r="S13" s="9">
        <v>468469550</v>
      </c>
      <c r="T13" s="9">
        <v>503360670</v>
      </c>
      <c r="U13" s="9">
        <v>539041990</v>
      </c>
      <c r="V13" s="9">
        <v>397570200</v>
      </c>
      <c r="W13" s="9">
        <v>272621010</v>
      </c>
      <c r="X13" s="9">
        <v>443373510</v>
      </c>
      <c r="Y13" s="9">
        <v>482318490</v>
      </c>
      <c r="Z13" s="9">
        <v>368344580</v>
      </c>
      <c r="AA13" s="9">
        <v>272371868</v>
      </c>
      <c r="AB13" s="9">
        <v>501484862</v>
      </c>
      <c r="AC13" s="9">
        <v>589720147</v>
      </c>
      <c r="AD13" s="9">
        <v>494561239</v>
      </c>
    </row>
    <row r="14" spans="1:30" x14ac:dyDescent="0.25">
      <c r="A14" s="7" t="s">
        <v>38</v>
      </c>
      <c r="B14" s="10">
        <v>119999820</v>
      </c>
      <c r="C14" s="10">
        <v>73220810</v>
      </c>
      <c r="D14" s="10">
        <v>102386560</v>
      </c>
      <c r="E14" s="10">
        <v>76873830</v>
      </c>
      <c r="F14" s="10">
        <v>62652930</v>
      </c>
      <c r="G14" s="10">
        <v>125647160</v>
      </c>
      <c r="H14" s="10">
        <v>147883880</v>
      </c>
      <c r="I14" s="10">
        <v>118707240</v>
      </c>
      <c r="J14" s="10">
        <v>149679590</v>
      </c>
      <c r="K14" s="10">
        <v>141229500</v>
      </c>
      <c r="L14" s="10">
        <v>149958040</v>
      </c>
      <c r="M14" s="10">
        <v>218677130</v>
      </c>
      <c r="N14" s="10">
        <v>221470770</v>
      </c>
      <c r="O14" s="10">
        <v>222554690</v>
      </c>
      <c r="P14" s="10">
        <v>92362410</v>
      </c>
      <c r="Q14" s="10">
        <v>120115540</v>
      </c>
      <c r="R14" s="10">
        <v>135277670</v>
      </c>
      <c r="S14" s="10">
        <v>134047120</v>
      </c>
      <c r="T14" s="10">
        <v>151939600</v>
      </c>
      <c r="U14" s="10">
        <v>181750170</v>
      </c>
      <c r="V14" s="10">
        <v>159388450</v>
      </c>
      <c r="W14" s="10">
        <v>109149240</v>
      </c>
      <c r="X14" s="10">
        <v>183084290</v>
      </c>
      <c r="Y14" s="10">
        <v>194288870</v>
      </c>
      <c r="Z14" s="10">
        <v>137240100</v>
      </c>
      <c r="AA14" s="10">
        <v>87523392</v>
      </c>
      <c r="AB14" s="10">
        <v>163385006</v>
      </c>
      <c r="AC14" s="10">
        <v>187113781</v>
      </c>
      <c r="AD14" s="10">
        <v>124547772</v>
      </c>
    </row>
    <row r="15" spans="1:30" x14ac:dyDescent="0.25">
      <c r="A15" s="7" t="s">
        <v>39</v>
      </c>
      <c r="B15" s="9">
        <v>56013120</v>
      </c>
      <c r="C15" s="9">
        <v>21665100</v>
      </c>
      <c r="D15" s="9">
        <v>29162740</v>
      </c>
      <c r="E15" s="9">
        <v>9394940</v>
      </c>
      <c r="F15" s="9">
        <v>8037710</v>
      </c>
      <c r="G15" s="9">
        <v>16626230</v>
      </c>
      <c r="H15" s="9">
        <v>33765650</v>
      </c>
      <c r="I15" s="9">
        <v>40839210</v>
      </c>
      <c r="J15" s="9">
        <v>30954000</v>
      </c>
      <c r="K15" s="9">
        <v>62233860</v>
      </c>
      <c r="L15" s="9">
        <v>199414730</v>
      </c>
      <c r="M15" s="9">
        <v>247485910</v>
      </c>
      <c r="N15" s="9">
        <v>273005870</v>
      </c>
      <c r="O15" s="9">
        <v>322619640</v>
      </c>
      <c r="P15" s="9">
        <v>133273860</v>
      </c>
      <c r="Q15" s="9">
        <v>210948500</v>
      </c>
      <c r="R15" s="9">
        <v>245359780</v>
      </c>
      <c r="S15" s="9">
        <v>275938540</v>
      </c>
      <c r="T15" s="9">
        <v>318277270</v>
      </c>
      <c r="U15" s="9">
        <v>290686760</v>
      </c>
      <c r="V15" s="9">
        <v>277139440</v>
      </c>
      <c r="W15" s="9">
        <v>203773350</v>
      </c>
      <c r="X15" s="9">
        <v>267530150</v>
      </c>
      <c r="Y15" s="9">
        <v>308998070</v>
      </c>
      <c r="Z15" s="9">
        <v>179559400</v>
      </c>
      <c r="AA15" s="9" t="s">
        <v>112</v>
      </c>
      <c r="AB15" s="9" t="s">
        <v>112</v>
      </c>
      <c r="AC15" s="9" t="s">
        <v>112</v>
      </c>
      <c r="AD15" s="9" t="s">
        <v>112</v>
      </c>
    </row>
    <row r="16" spans="1:30" x14ac:dyDescent="0.25">
      <c r="A16" s="7" t="s">
        <v>40</v>
      </c>
      <c r="B16" s="10">
        <v>2427180</v>
      </c>
      <c r="C16" s="10">
        <v>2436110</v>
      </c>
      <c r="D16" s="10">
        <v>4434300</v>
      </c>
      <c r="E16" s="10">
        <v>4500650</v>
      </c>
      <c r="F16" s="10">
        <v>4289280</v>
      </c>
      <c r="G16" s="10">
        <v>6009610</v>
      </c>
      <c r="H16" s="10">
        <v>8274260</v>
      </c>
      <c r="I16" s="10">
        <v>6660860</v>
      </c>
      <c r="J16" s="10">
        <v>9140570</v>
      </c>
      <c r="K16" s="10">
        <v>8819790</v>
      </c>
      <c r="L16" s="10">
        <v>9964480</v>
      </c>
      <c r="M16" s="10">
        <v>13714820</v>
      </c>
      <c r="N16" s="10">
        <v>11495230</v>
      </c>
      <c r="O16" s="10">
        <v>10322270</v>
      </c>
      <c r="P16" s="10">
        <v>4651850</v>
      </c>
      <c r="Q16" s="10">
        <v>6827000</v>
      </c>
      <c r="R16" s="10">
        <v>8605670</v>
      </c>
      <c r="S16" s="10">
        <v>4835340</v>
      </c>
      <c r="T16" s="10">
        <v>9866240</v>
      </c>
      <c r="U16" s="10">
        <v>10429030</v>
      </c>
      <c r="V16" s="10">
        <v>9052470</v>
      </c>
      <c r="W16" s="10">
        <v>8262430</v>
      </c>
      <c r="X16" s="10">
        <v>9891810</v>
      </c>
      <c r="Y16" s="10">
        <v>12015070</v>
      </c>
      <c r="Z16" s="10">
        <v>12757140</v>
      </c>
      <c r="AA16" s="10">
        <v>11232961</v>
      </c>
      <c r="AB16" s="10">
        <v>14121971</v>
      </c>
      <c r="AC16" s="10">
        <v>18058401</v>
      </c>
      <c r="AD16" s="10">
        <v>14673920</v>
      </c>
    </row>
    <row r="17" spans="1:30" x14ac:dyDescent="0.25">
      <c r="A17" s="7" t="s">
        <v>41</v>
      </c>
      <c r="B17" s="9">
        <v>9260200</v>
      </c>
      <c r="C17" s="9">
        <v>5357690</v>
      </c>
      <c r="D17" s="9">
        <v>7551800</v>
      </c>
      <c r="E17" s="9">
        <v>3640630</v>
      </c>
      <c r="F17" s="9">
        <v>4448630</v>
      </c>
      <c r="G17" s="9">
        <v>6725260</v>
      </c>
      <c r="H17" s="9">
        <v>9632200</v>
      </c>
      <c r="I17" s="9">
        <v>7599690</v>
      </c>
      <c r="J17" s="9">
        <v>9728070</v>
      </c>
      <c r="K17" s="9">
        <v>12414040</v>
      </c>
      <c r="L17" s="9">
        <v>14101860</v>
      </c>
      <c r="M17" s="9">
        <v>20029680</v>
      </c>
      <c r="N17" s="9">
        <v>18578940</v>
      </c>
      <c r="O17" s="9">
        <v>19174510</v>
      </c>
      <c r="P17" s="9">
        <v>6459600</v>
      </c>
      <c r="Q17" s="9">
        <v>11327350</v>
      </c>
      <c r="R17" s="9">
        <v>13887220</v>
      </c>
      <c r="S17" s="9">
        <v>14835700</v>
      </c>
      <c r="T17" s="9">
        <v>16669700</v>
      </c>
      <c r="U17" s="9">
        <v>12958560</v>
      </c>
      <c r="V17" s="9">
        <v>17262080</v>
      </c>
      <c r="W17" s="9">
        <v>13015800</v>
      </c>
      <c r="X17" s="9">
        <v>21450260</v>
      </c>
      <c r="Y17" s="9">
        <v>24252630</v>
      </c>
      <c r="Z17" s="9">
        <v>15869090</v>
      </c>
      <c r="AA17" s="9">
        <v>14850292</v>
      </c>
      <c r="AB17" s="9">
        <v>21789683</v>
      </c>
      <c r="AC17" s="9">
        <v>23063419</v>
      </c>
      <c r="AD17" s="9">
        <v>15937629</v>
      </c>
    </row>
    <row r="18" spans="1:30" x14ac:dyDescent="0.25">
      <c r="A18" s="7" t="s">
        <v>42</v>
      </c>
      <c r="B18" s="10">
        <v>4672140</v>
      </c>
      <c r="C18" s="10">
        <v>4725090</v>
      </c>
      <c r="D18" s="10">
        <v>3078840</v>
      </c>
      <c r="E18" s="10">
        <v>3150080</v>
      </c>
      <c r="F18" s="10">
        <v>3158540</v>
      </c>
      <c r="G18" s="10">
        <v>6773440</v>
      </c>
      <c r="H18" s="10">
        <v>8863110</v>
      </c>
      <c r="I18" s="10">
        <v>7868330</v>
      </c>
      <c r="J18" s="10">
        <v>11961900</v>
      </c>
      <c r="K18" s="10">
        <v>17085170</v>
      </c>
      <c r="L18" s="10">
        <v>17204260</v>
      </c>
      <c r="M18" s="10">
        <v>26110630</v>
      </c>
      <c r="N18" s="10">
        <v>29366090</v>
      </c>
      <c r="O18" s="10">
        <v>31598250</v>
      </c>
      <c r="P18" s="10">
        <v>17728710</v>
      </c>
      <c r="Q18" s="10">
        <v>28317190</v>
      </c>
      <c r="R18" s="10">
        <v>27451950</v>
      </c>
      <c r="S18" s="10">
        <v>33130040</v>
      </c>
      <c r="T18" s="10">
        <v>35437700</v>
      </c>
      <c r="U18" s="10">
        <v>35653230</v>
      </c>
      <c r="V18" s="10">
        <v>26792900</v>
      </c>
      <c r="W18" s="10">
        <v>34962870</v>
      </c>
      <c r="X18" s="10">
        <v>58316430</v>
      </c>
      <c r="Y18" s="10">
        <v>59643830</v>
      </c>
      <c r="Z18" s="10">
        <v>42953930</v>
      </c>
      <c r="AA18" s="10">
        <v>7927291</v>
      </c>
      <c r="AB18" s="10">
        <v>14512742</v>
      </c>
      <c r="AC18" s="10">
        <v>17087865</v>
      </c>
      <c r="AD18" s="10">
        <v>13530586</v>
      </c>
    </row>
    <row r="19" spans="1:30" x14ac:dyDescent="0.25">
      <c r="A19" s="7" t="s">
        <v>43</v>
      </c>
      <c r="B19" s="9">
        <v>12577030</v>
      </c>
      <c r="C19" s="9">
        <v>8764470</v>
      </c>
      <c r="D19" s="9">
        <v>13215800</v>
      </c>
      <c r="E19" s="9">
        <v>9957210</v>
      </c>
      <c r="F19" s="9">
        <v>7473350</v>
      </c>
      <c r="G19" s="9">
        <v>17302220</v>
      </c>
      <c r="H19" s="9">
        <v>18661380</v>
      </c>
      <c r="I19" s="9">
        <v>19145510</v>
      </c>
      <c r="J19" s="9">
        <v>24063270</v>
      </c>
      <c r="K19" s="9">
        <v>24240140</v>
      </c>
      <c r="L19" s="9">
        <v>28146850</v>
      </c>
      <c r="M19" s="9">
        <v>38090710</v>
      </c>
      <c r="N19" s="9">
        <v>44279460</v>
      </c>
      <c r="O19" s="9">
        <v>34295380</v>
      </c>
      <c r="P19" s="9">
        <v>13761190</v>
      </c>
      <c r="Q19" s="9">
        <v>27207090</v>
      </c>
      <c r="R19" s="9">
        <v>26973620</v>
      </c>
      <c r="S19" s="9">
        <v>38809930</v>
      </c>
      <c r="T19" s="9">
        <v>46113080</v>
      </c>
      <c r="U19" s="9">
        <v>50264800</v>
      </c>
      <c r="V19" s="9">
        <v>42841250</v>
      </c>
      <c r="W19" s="9">
        <v>29665250</v>
      </c>
      <c r="X19" s="9">
        <v>44841440</v>
      </c>
      <c r="Y19" s="9">
        <v>54478310</v>
      </c>
      <c r="Z19" s="9">
        <v>40811880</v>
      </c>
      <c r="AA19" s="9">
        <v>32880685</v>
      </c>
      <c r="AB19" s="9">
        <v>57885896</v>
      </c>
      <c r="AC19" s="9">
        <v>63037681</v>
      </c>
      <c r="AD19" s="9">
        <v>51693604</v>
      </c>
    </row>
    <row r="20" spans="1:30" x14ac:dyDescent="0.25">
      <c r="A20" s="7" t="s">
        <v>44</v>
      </c>
      <c r="B20" s="10">
        <v>103990830</v>
      </c>
      <c r="C20" s="10">
        <v>59892690</v>
      </c>
      <c r="D20" s="10">
        <v>85128720</v>
      </c>
      <c r="E20" s="10">
        <v>68959520</v>
      </c>
      <c r="F20" s="10">
        <v>50938960</v>
      </c>
      <c r="G20" s="10">
        <v>105094390</v>
      </c>
      <c r="H20" s="10">
        <v>106607650</v>
      </c>
      <c r="I20" s="10">
        <v>81277060</v>
      </c>
      <c r="J20" s="10">
        <v>100144320</v>
      </c>
      <c r="K20" s="10">
        <v>95920600</v>
      </c>
      <c r="L20" s="10">
        <v>105201800</v>
      </c>
      <c r="M20" s="10">
        <v>144922930</v>
      </c>
      <c r="N20" s="10">
        <v>155287730</v>
      </c>
      <c r="O20" s="10">
        <v>153372100</v>
      </c>
      <c r="P20" s="10">
        <v>68140080</v>
      </c>
      <c r="Q20" s="10">
        <v>98432180</v>
      </c>
      <c r="R20" s="10">
        <v>126255170</v>
      </c>
      <c r="S20" s="10">
        <v>121181440</v>
      </c>
      <c r="T20" s="10">
        <v>165662900</v>
      </c>
      <c r="U20" s="10">
        <v>171595930</v>
      </c>
      <c r="V20" s="10">
        <v>155934950</v>
      </c>
      <c r="W20" s="10">
        <v>114067510</v>
      </c>
      <c r="X20" s="10">
        <v>184686560</v>
      </c>
      <c r="Y20" s="10">
        <v>213858130</v>
      </c>
      <c r="Z20" s="10">
        <v>175933370</v>
      </c>
      <c r="AA20" s="10">
        <v>120423722</v>
      </c>
      <c r="AB20" s="10">
        <v>195177766</v>
      </c>
      <c r="AC20" s="10">
        <v>226726525</v>
      </c>
      <c r="AD20" s="10">
        <v>142819533</v>
      </c>
    </row>
    <row r="21" spans="1:30" x14ac:dyDescent="0.25">
      <c r="A21" s="7" t="s">
        <v>45</v>
      </c>
      <c r="B21" s="9">
        <v>33223090</v>
      </c>
      <c r="C21" s="9">
        <v>24303660</v>
      </c>
      <c r="D21" s="9">
        <v>27226310</v>
      </c>
      <c r="E21" s="9">
        <v>24256190</v>
      </c>
      <c r="F21" s="9">
        <v>26279410</v>
      </c>
      <c r="G21" s="9">
        <v>46795890</v>
      </c>
      <c r="H21" s="9">
        <v>52461920</v>
      </c>
      <c r="I21" s="9">
        <v>39434180</v>
      </c>
      <c r="J21" s="9">
        <v>44982160</v>
      </c>
      <c r="K21" s="9">
        <v>65001400</v>
      </c>
      <c r="L21" s="9">
        <v>80727410</v>
      </c>
      <c r="M21" s="9">
        <v>110651100</v>
      </c>
      <c r="N21" s="9">
        <v>126821550</v>
      </c>
      <c r="O21" s="9">
        <v>138838180</v>
      </c>
      <c r="P21" s="9">
        <v>84843190</v>
      </c>
      <c r="Q21" s="9">
        <v>161890010</v>
      </c>
      <c r="R21" s="9">
        <v>209291980</v>
      </c>
      <c r="S21" s="9">
        <v>210874450</v>
      </c>
      <c r="T21" s="9">
        <v>254607700</v>
      </c>
      <c r="U21" s="9">
        <v>271733390</v>
      </c>
      <c r="V21" s="9">
        <v>218749730</v>
      </c>
      <c r="W21" s="9">
        <v>153239630</v>
      </c>
      <c r="X21" s="9">
        <v>201674700</v>
      </c>
      <c r="Y21" s="9">
        <v>239014000</v>
      </c>
      <c r="Z21" s="9">
        <v>196660740</v>
      </c>
      <c r="AA21" s="9">
        <v>190586710</v>
      </c>
      <c r="AB21" s="9">
        <v>333560208</v>
      </c>
      <c r="AC21" s="9">
        <v>375531036</v>
      </c>
      <c r="AD21" s="9">
        <v>314920965</v>
      </c>
    </row>
    <row r="22" spans="1:30" x14ac:dyDescent="0.25">
      <c r="A22" s="7" t="s">
        <v>46</v>
      </c>
      <c r="B22" s="10" t="s">
        <v>112</v>
      </c>
      <c r="C22" s="10" t="s">
        <v>112</v>
      </c>
      <c r="D22" s="10" t="s">
        <v>112</v>
      </c>
      <c r="E22" s="10" t="s">
        <v>112</v>
      </c>
      <c r="F22" s="10">
        <v>7940</v>
      </c>
      <c r="G22" s="10">
        <v>10680</v>
      </c>
      <c r="H22" s="10">
        <v>14400</v>
      </c>
      <c r="I22" s="10">
        <v>19220</v>
      </c>
      <c r="J22" s="10">
        <v>24710</v>
      </c>
      <c r="K22" s="10">
        <v>55010</v>
      </c>
      <c r="L22" s="10">
        <v>51380</v>
      </c>
      <c r="M22" s="10">
        <v>32690</v>
      </c>
      <c r="N22" s="10">
        <v>21080</v>
      </c>
      <c r="O22" s="10">
        <v>42880</v>
      </c>
      <c r="P22" s="10">
        <v>157890</v>
      </c>
      <c r="Q22" s="10">
        <v>90970</v>
      </c>
      <c r="R22" s="10">
        <v>267860</v>
      </c>
      <c r="S22" s="10">
        <v>480480</v>
      </c>
      <c r="T22" s="10">
        <v>693860</v>
      </c>
      <c r="U22" s="10">
        <v>559360</v>
      </c>
      <c r="V22" s="10">
        <v>549780</v>
      </c>
      <c r="W22" s="10">
        <v>543160</v>
      </c>
      <c r="X22" s="10">
        <v>505600</v>
      </c>
      <c r="Y22" s="10">
        <v>376560</v>
      </c>
      <c r="Z22" s="10">
        <v>369840</v>
      </c>
      <c r="AA22" s="10">
        <v>292497</v>
      </c>
      <c r="AB22" s="10">
        <v>492209</v>
      </c>
      <c r="AC22" s="10">
        <v>559407</v>
      </c>
      <c r="AD22" s="10">
        <v>844508</v>
      </c>
    </row>
    <row r="23" spans="1:30" x14ac:dyDescent="0.25">
      <c r="A23" s="7" t="s">
        <v>47</v>
      </c>
      <c r="B23" s="9" t="s">
        <v>112</v>
      </c>
      <c r="C23" s="9" t="s">
        <v>112</v>
      </c>
      <c r="D23" s="9" t="s">
        <v>112</v>
      </c>
      <c r="E23" s="9" t="s">
        <v>112</v>
      </c>
      <c r="F23" s="9" t="s">
        <v>112</v>
      </c>
      <c r="G23" s="9" t="s">
        <v>112</v>
      </c>
      <c r="H23" s="9" t="s">
        <v>112</v>
      </c>
      <c r="I23" s="9" t="s">
        <v>112</v>
      </c>
      <c r="J23" s="9" t="s">
        <v>112</v>
      </c>
      <c r="K23" s="9" t="s">
        <v>112</v>
      </c>
      <c r="L23" s="9" t="s">
        <v>112</v>
      </c>
      <c r="M23" s="9" t="s">
        <v>112</v>
      </c>
      <c r="N23" s="9" t="s">
        <v>112</v>
      </c>
      <c r="O23" s="9" t="s">
        <v>112</v>
      </c>
      <c r="P23" s="9" t="s">
        <v>112</v>
      </c>
      <c r="Q23" s="9" t="s">
        <v>112</v>
      </c>
      <c r="R23" s="9" t="s">
        <v>112</v>
      </c>
      <c r="S23" s="9" t="s">
        <v>112</v>
      </c>
      <c r="T23" s="9" t="s">
        <v>112</v>
      </c>
      <c r="U23" s="9" t="s">
        <v>112</v>
      </c>
      <c r="V23" s="9" t="s">
        <v>112</v>
      </c>
      <c r="W23" s="9" t="s">
        <v>112</v>
      </c>
      <c r="X23" s="9" t="s">
        <v>112</v>
      </c>
      <c r="Y23" s="9" t="s">
        <v>112</v>
      </c>
      <c r="Z23" s="9" t="s">
        <v>112</v>
      </c>
      <c r="AA23" s="9" t="s">
        <v>112</v>
      </c>
      <c r="AB23" s="9" t="s">
        <v>112</v>
      </c>
      <c r="AC23" s="9" t="s">
        <v>112</v>
      </c>
      <c r="AD23" s="9" t="s">
        <v>112</v>
      </c>
    </row>
    <row r="24" spans="1:30" x14ac:dyDescent="0.25">
      <c r="A24" s="7" t="s">
        <v>48</v>
      </c>
      <c r="B24" s="10" t="s">
        <v>112</v>
      </c>
      <c r="C24" s="10" t="s">
        <v>112</v>
      </c>
      <c r="D24" s="10" t="s">
        <v>112</v>
      </c>
      <c r="E24" s="10" t="s">
        <v>112</v>
      </c>
      <c r="F24" s="10" t="s">
        <v>112</v>
      </c>
      <c r="G24" s="10" t="s">
        <v>112</v>
      </c>
      <c r="H24" s="10" t="s">
        <v>112</v>
      </c>
      <c r="I24" s="10" t="s">
        <v>112</v>
      </c>
      <c r="J24" s="10" t="s">
        <v>112</v>
      </c>
      <c r="K24" s="10" t="s">
        <v>112</v>
      </c>
      <c r="L24" s="10" t="s">
        <v>112</v>
      </c>
      <c r="M24" s="10" t="s">
        <v>112</v>
      </c>
      <c r="N24" s="10" t="s">
        <v>112</v>
      </c>
      <c r="O24" s="10" t="s">
        <v>112</v>
      </c>
      <c r="P24" s="10" t="s">
        <v>112</v>
      </c>
      <c r="Q24" s="10" t="s">
        <v>112</v>
      </c>
      <c r="R24" s="10" t="s">
        <v>112</v>
      </c>
      <c r="S24" s="10" t="s">
        <v>112</v>
      </c>
      <c r="T24" s="10" t="s">
        <v>112</v>
      </c>
      <c r="U24" s="10" t="s">
        <v>112</v>
      </c>
      <c r="V24" s="10" t="s">
        <v>112</v>
      </c>
      <c r="W24" s="10" t="s">
        <v>112</v>
      </c>
      <c r="X24" s="10" t="s">
        <v>112</v>
      </c>
      <c r="Y24" s="10" t="s">
        <v>112</v>
      </c>
      <c r="Z24" s="10" t="s">
        <v>112</v>
      </c>
      <c r="AA24" s="10" t="s">
        <v>112</v>
      </c>
      <c r="AB24" s="10" t="s">
        <v>112</v>
      </c>
      <c r="AC24" s="10" t="s">
        <v>112</v>
      </c>
      <c r="AD24" s="10" t="s">
        <v>112</v>
      </c>
    </row>
    <row r="25" spans="1:30" x14ac:dyDescent="0.25">
      <c r="A25" s="7" t="s">
        <v>49</v>
      </c>
      <c r="B25" s="9">
        <v>0</v>
      </c>
      <c r="C25" s="9">
        <v>0</v>
      </c>
      <c r="D25" s="9">
        <v>0</v>
      </c>
      <c r="E25" s="9">
        <v>3475200</v>
      </c>
      <c r="F25" s="9">
        <v>15927080</v>
      </c>
      <c r="G25" s="9">
        <v>27722950</v>
      </c>
      <c r="H25" s="9">
        <v>30993540</v>
      </c>
      <c r="I25" s="9">
        <v>27963800</v>
      </c>
      <c r="J25" s="9">
        <v>33098530</v>
      </c>
      <c r="K25" s="9">
        <v>36316470</v>
      </c>
      <c r="L25" s="9">
        <v>39033430</v>
      </c>
      <c r="M25" s="9">
        <v>44065590</v>
      </c>
      <c r="N25" s="9">
        <v>51129590</v>
      </c>
      <c r="O25" s="9">
        <v>50199150</v>
      </c>
      <c r="P25" s="9">
        <v>26916110</v>
      </c>
      <c r="Q25" s="9">
        <v>46410590</v>
      </c>
      <c r="R25" s="9">
        <v>55933960</v>
      </c>
      <c r="S25" s="9">
        <v>49665370</v>
      </c>
      <c r="T25" s="9">
        <v>60566430</v>
      </c>
      <c r="U25" s="9">
        <v>64763640</v>
      </c>
      <c r="V25" s="9">
        <v>60442860</v>
      </c>
      <c r="W25" s="9">
        <v>37427210</v>
      </c>
      <c r="X25" s="9">
        <v>61086060</v>
      </c>
      <c r="Y25" s="9">
        <v>72125690</v>
      </c>
      <c r="Z25" s="9">
        <v>64603960</v>
      </c>
      <c r="AA25" s="9">
        <v>43721362</v>
      </c>
      <c r="AB25" s="9">
        <v>69846601</v>
      </c>
      <c r="AC25" s="9">
        <v>54659190</v>
      </c>
      <c r="AD25" s="9">
        <v>45564948</v>
      </c>
    </row>
    <row r="26" spans="1:30" x14ac:dyDescent="0.25">
      <c r="A26" s="7" t="s">
        <v>50</v>
      </c>
      <c r="B26" s="10">
        <v>13970780</v>
      </c>
      <c r="C26" s="10">
        <v>15582370</v>
      </c>
      <c r="D26" s="10">
        <v>19956750</v>
      </c>
      <c r="E26" s="10">
        <v>13881700</v>
      </c>
      <c r="F26" s="10">
        <v>11849070</v>
      </c>
      <c r="G26" s="10">
        <v>20694360</v>
      </c>
      <c r="H26" s="10">
        <v>21876320</v>
      </c>
      <c r="I26" s="10">
        <v>32101630</v>
      </c>
      <c r="J26" s="10">
        <v>26932060</v>
      </c>
      <c r="K26" s="10">
        <v>25064590</v>
      </c>
      <c r="L26" s="10">
        <v>27480650</v>
      </c>
      <c r="M26" s="10">
        <v>96574630</v>
      </c>
      <c r="N26" s="10">
        <v>87261630</v>
      </c>
      <c r="O26" s="10">
        <v>90116270</v>
      </c>
      <c r="P26" s="10">
        <v>28020940</v>
      </c>
      <c r="Q26" s="10">
        <v>57661060</v>
      </c>
      <c r="R26" s="10">
        <v>65837050</v>
      </c>
      <c r="S26" s="10">
        <v>86938210</v>
      </c>
      <c r="T26" s="10">
        <v>111060860</v>
      </c>
      <c r="U26" s="10">
        <v>128415430</v>
      </c>
      <c r="V26" s="10">
        <v>98402060</v>
      </c>
      <c r="W26" s="10">
        <v>56229580</v>
      </c>
      <c r="X26" s="10">
        <v>86402920</v>
      </c>
      <c r="Y26" s="10">
        <v>82341150</v>
      </c>
      <c r="Z26" s="10">
        <v>79594300</v>
      </c>
      <c r="AA26" s="10">
        <v>44275686</v>
      </c>
      <c r="AB26" s="10">
        <v>69261156</v>
      </c>
      <c r="AC26" s="10">
        <v>80603825</v>
      </c>
      <c r="AD26" s="10">
        <v>25708387</v>
      </c>
    </row>
    <row r="27" spans="1:30" x14ac:dyDescent="0.25">
      <c r="A27" s="7" t="s">
        <v>51</v>
      </c>
      <c r="B27" s="9">
        <v>25416700</v>
      </c>
      <c r="C27" s="9">
        <v>18442790</v>
      </c>
      <c r="D27" s="9">
        <v>23663950</v>
      </c>
      <c r="E27" s="9">
        <v>17557850</v>
      </c>
      <c r="F27" s="9">
        <v>14710380</v>
      </c>
      <c r="G27" s="9">
        <v>28703320</v>
      </c>
      <c r="H27" s="9">
        <v>33859070</v>
      </c>
      <c r="I27" s="9">
        <v>28476870</v>
      </c>
      <c r="J27" s="9">
        <v>37517630</v>
      </c>
      <c r="K27" s="9">
        <v>36400850</v>
      </c>
      <c r="L27" s="9">
        <v>39951760</v>
      </c>
      <c r="M27" s="9">
        <v>56761130</v>
      </c>
      <c r="N27" s="9">
        <v>62339120</v>
      </c>
      <c r="O27" s="9">
        <v>59711940</v>
      </c>
      <c r="P27" s="9">
        <v>27685870</v>
      </c>
      <c r="Q27" s="9">
        <v>38822450</v>
      </c>
      <c r="R27" s="9">
        <v>38882490</v>
      </c>
      <c r="S27" s="9">
        <v>40248160</v>
      </c>
      <c r="T27" s="9">
        <v>55027820</v>
      </c>
      <c r="U27" s="9">
        <v>69543460</v>
      </c>
      <c r="V27" s="9">
        <v>77286900</v>
      </c>
      <c r="W27" s="9">
        <v>59503400</v>
      </c>
      <c r="X27" s="9">
        <v>72723390</v>
      </c>
      <c r="Y27" s="9">
        <v>94304880</v>
      </c>
      <c r="Z27" s="9">
        <v>68148650</v>
      </c>
      <c r="AA27" s="9">
        <v>48291851</v>
      </c>
      <c r="AB27" s="9">
        <v>98945172</v>
      </c>
      <c r="AC27" s="9">
        <v>98079998</v>
      </c>
      <c r="AD27" s="9">
        <v>65723367</v>
      </c>
    </row>
    <row r="28" spans="1:30" x14ac:dyDescent="0.25">
      <c r="A28" s="7" t="s">
        <v>52</v>
      </c>
      <c r="B28" s="10" t="s">
        <v>112</v>
      </c>
      <c r="C28" s="10" t="s">
        <v>112</v>
      </c>
      <c r="D28" s="10" t="s">
        <v>112</v>
      </c>
      <c r="E28" s="10" t="s">
        <v>112</v>
      </c>
      <c r="F28" s="10" t="s">
        <v>112</v>
      </c>
      <c r="G28" s="10" t="s">
        <v>112</v>
      </c>
      <c r="H28" s="10" t="s">
        <v>112</v>
      </c>
      <c r="I28" s="10" t="s">
        <v>112</v>
      </c>
      <c r="J28" s="10">
        <v>48920</v>
      </c>
      <c r="K28" s="10">
        <v>35340</v>
      </c>
      <c r="L28" s="10">
        <v>152740</v>
      </c>
      <c r="M28" s="10">
        <v>293800</v>
      </c>
      <c r="N28" s="10">
        <v>303380</v>
      </c>
      <c r="O28" s="10">
        <v>242590</v>
      </c>
      <c r="P28" s="10">
        <v>131070</v>
      </c>
      <c r="Q28" s="10">
        <v>147890</v>
      </c>
      <c r="R28" s="10">
        <v>213480</v>
      </c>
      <c r="S28" s="10">
        <v>198610</v>
      </c>
      <c r="T28" s="10">
        <v>96170</v>
      </c>
      <c r="U28" s="10">
        <v>106840</v>
      </c>
      <c r="V28" s="10">
        <v>117340</v>
      </c>
      <c r="W28" s="10">
        <v>293010</v>
      </c>
      <c r="X28" s="10">
        <v>473710</v>
      </c>
      <c r="Y28" s="10">
        <v>476910</v>
      </c>
      <c r="Z28" s="10">
        <v>561050</v>
      </c>
      <c r="AA28" s="10">
        <v>615078</v>
      </c>
      <c r="AB28" s="10">
        <v>112408</v>
      </c>
      <c r="AC28" s="10">
        <v>193842</v>
      </c>
      <c r="AD28" s="10">
        <v>205881</v>
      </c>
    </row>
    <row r="29" spans="1:30" x14ac:dyDescent="0.25">
      <c r="A29" s="7" t="s">
        <v>53</v>
      </c>
      <c r="B29" s="9" t="s">
        <v>112</v>
      </c>
      <c r="C29" s="9" t="s">
        <v>112</v>
      </c>
      <c r="D29" s="9" t="s">
        <v>112</v>
      </c>
      <c r="E29" s="9" t="s">
        <v>112</v>
      </c>
      <c r="F29" s="9" t="s">
        <v>112</v>
      </c>
      <c r="G29" s="9">
        <v>2000710</v>
      </c>
      <c r="H29" s="9">
        <v>1511990</v>
      </c>
      <c r="I29" s="9">
        <v>1470720</v>
      </c>
      <c r="J29" s="9">
        <v>1787300</v>
      </c>
      <c r="K29" s="9">
        <v>2919470</v>
      </c>
      <c r="L29" s="9">
        <v>6412500</v>
      </c>
      <c r="M29" s="9">
        <v>6384790</v>
      </c>
      <c r="N29" s="9">
        <v>7815280</v>
      </c>
      <c r="O29" s="9">
        <v>6050060</v>
      </c>
      <c r="P29" s="9">
        <v>1924190</v>
      </c>
      <c r="Q29" s="9">
        <v>1397150</v>
      </c>
      <c r="R29" s="9">
        <v>1091520</v>
      </c>
      <c r="S29" s="9">
        <v>1449110</v>
      </c>
      <c r="T29" s="9">
        <v>1529030</v>
      </c>
      <c r="U29" s="9">
        <v>1403530</v>
      </c>
      <c r="V29" s="9">
        <v>1257700</v>
      </c>
      <c r="W29" s="9">
        <v>1209240</v>
      </c>
      <c r="X29" s="9">
        <v>1691740</v>
      </c>
      <c r="Y29" s="9">
        <v>1606140</v>
      </c>
      <c r="Z29" s="9">
        <v>1044460</v>
      </c>
      <c r="AA29" s="9">
        <v>442391</v>
      </c>
      <c r="AB29" s="9">
        <v>1214357</v>
      </c>
      <c r="AC29" s="9">
        <v>3720483</v>
      </c>
      <c r="AD29" s="9">
        <v>3185786</v>
      </c>
    </row>
    <row r="30" spans="1:30" x14ac:dyDescent="0.25">
      <c r="A30" s="7" t="s">
        <v>54</v>
      </c>
      <c r="B30" s="10" t="s">
        <v>112</v>
      </c>
      <c r="C30" s="10" t="s">
        <v>112</v>
      </c>
      <c r="D30" s="10" t="s">
        <v>112</v>
      </c>
      <c r="E30" s="10" t="s">
        <v>112</v>
      </c>
      <c r="F30" s="10" t="s">
        <v>112</v>
      </c>
      <c r="G30" s="10" t="s">
        <v>112</v>
      </c>
      <c r="H30" s="10">
        <v>1954860</v>
      </c>
      <c r="I30" s="10">
        <v>1757710</v>
      </c>
      <c r="J30" s="10">
        <v>64110</v>
      </c>
      <c r="K30" s="10">
        <v>78710</v>
      </c>
      <c r="L30" s="10">
        <v>306800</v>
      </c>
      <c r="M30" s="10">
        <v>351210</v>
      </c>
      <c r="N30" s="10">
        <v>697380</v>
      </c>
      <c r="O30" s="10">
        <v>1596610</v>
      </c>
      <c r="P30" s="10">
        <v>1661360</v>
      </c>
      <c r="Q30" s="10">
        <v>1733050</v>
      </c>
      <c r="R30" s="10">
        <v>5063720</v>
      </c>
      <c r="S30" s="10">
        <v>3666130</v>
      </c>
      <c r="T30" s="10">
        <v>4886380</v>
      </c>
      <c r="U30" s="10">
        <v>6164420</v>
      </c>
      <c r="V30" s="10">
        <v>8453680</v>
      </c>
      <c r="W30" s="10">
        <v>5544460</v>
      </c>
      <c r="X30" s="10">
        <v>3719510</v>
      </c>
      <c r="Y30" s="10">
        <v>7513150</v>
      </c>
      <c r="Z30" s="10">
        <v>5495980</v>
      </c>
      <c r="AA30" s="10">
        <v>2484906</v>
      </c>
      <c r="AB30" s="10">
        <v>3500564</v>
      </c>
      <c r="AC30" s="10">
        <v>6309998</v>
      </c>
      <c r="AD30" s="10">
        <v>7559810</v>
      </c>
    </row>
    <row r="31" spans="1:30" x14ac:dyDescent="0.25">
      <c r="A31" s="7" t="s">
        <v>55</v>
      </c>
      <c r="B31" s="9" t="s">
        <v>112</v>
      </c>
      <c r="C31" s="9" t="s">
        <v>112</v>
      </c>
      <c r="D31" s="9" t="s">
        <v>112</v>
      </c>
      <c r="E31" s="9" t="s">
        <v>112</v>
      </c>
      <c r="F31" s="9" t="s">
        <v>112</v>
      </c>
      <c r="G31" s="9">
        <v>2310310</v>
      </c>
      <c r="H31" s="9">
        <v>2058680</v>
      </c>
      <c r="I31" s="9">
        <v>553400</v>
      </c>
      <c r="J31" s="9">
        <v>627530</v>
      </c>
      <c r="K31" s="9">
        <v>401260</v>
      </c>
      <c r="L31" s="9">
        <v>1017370</v>
      </c>
      <c r="M31" s="9">
        <v>298330</v>
      </c>
      <c r="N31" s="9">
        <v>488790</v>
      </c>
      <c r="O31" s="9">
        <v>3025930</v>
      </c>
      <c r="P31" s="9">
        <v>7833770</v>
      </c>
      <c r="Q31" s="9">
        <v>10946260</v>
      </c>
      <c r="R31" s="9">
        <v>12401790</v>
      </c>
      <c r="S31" s="9">
        <v>17166610</v>
      </c>
      <c r="T31" s="9">
        <v>22252930</v>
      </c>
      <c r="U31" s="9">
        <v>20852230</v>
      </c>
      <c r="V31" s="9">
        <v>18967140</v>
      </c>
      <c r="W31" s="9">
        <v>13045930</v>
      </c>
      <c r="X31" s="9">
        <v>22931550</v>
      </c>
      <c r="Y31" s="9">
        <v>31612460</v>
      </c>
      <c r="Z31" s="9">
        <v>30126100</v>
      </c>
      <c r="AA31" s="9">
        <v>16156806</v>
      </c>
      <c r="AB31" s="9">
        <v>33804402</v>
      </c>
      <c r="AC31" s="9">
        <v>35026774</v>
      </c>
      <c r="AD31" s="9">
        <v>24913349</v>
      </c>
    </row>
    <row r="32" spans="1:30" x14ac:dyDescent="0.25">
      <c r="A32" s="7" t="s">
        <v>56</v>
      </c>
      <c r="B32" s="10" t="s">
        <v>112</v>
      </c>
      <c r="C32" s="10" t="s">
        <v>112</v>
      </c>
      <c r="D32" s="10" t="s">
        <v>112</v>
      </c>
      <c r="E32" s="10" t="s">
        <v>112</v>
      </c>
      <c r="F32" s="10" t="s">
        <v>112</v>
      </c>
      <c r="G32" s="10" t="s">
        <v>112</v>
      </c>
      <c r="H32" s="10" t="s">
        <v>112</v>
      </c>
      <c r="I32" s="10">
        <v>42430460</v>
      </c>
      <c r="J32" s="10">
        <v>56593060</v>
      </c>
      <c r="K32" s="10">
        <v>59961980</v>
      </c>
      <c r="L32" s="10">
        <v>63129270</v>
      </c>
      <c r="M32" s="10">
        <v>91488480</v>
      </c>
      <c r="N32" s="10">
        <v>105227770</v>
      </c>
      <c r="O32" s="10">
        <v>128891760</v>
      </c>
      <c r="P32" s="10">
        <v>64905530</v>
      </c>
      <c r="Q32" s="10">
        <v>99279930</v>
      </c>
      <c r="R32" s="10">
        <v>86993020</v>
      </c>
      <c r="S32" s="10">
        <v>113213900</v>
      </c>
      <c r="T32" s="10">
        <v>123917450</v>
      </c>
      <c r="U32" s="10">
        <v>126569080</v>
      </c>
      <c r="V32" s="10">
        <v>133843550</v>
      </c>
      <c r="W32" s="10">
        <v>91651790</v>
      </c>
      <c r="X32" s="10">
        <v>186314300</v>
      </c>
      <c r="Y32" s="10">
        <v>246589280</v>
      </c>
      <c r="Z32" s="10">
        <v>164232820</v>
      </c>
      <c r="AA32" s="10">
        <v>128638140</v>
      </c>
      <c r="AB32" s="10">
        <v>220639841</v>
      </c>
      <c r="AC32" s="10">
        <v>347156943</v>
      </c>
      <c r="AD32" s="10">
        <v>183103630</v>
      </c>
    </row>
    <row r="33" spans="1:30" x14ac:dyDescent="0.25">
      <c r="A33" s="7" t="s">
        <v>57</v>
      </c>
      <c r="B33" s="9" t="s">
        <v>112</v>
      </c>
      <c r="C33" s="9" t="s">
        <v>112</v>
      </c>
      <c r="D33" s="9" t="s">
        <v>112</v>
      </c>
      <c r="E33" s="9" t="s">
        <v>112</v>
      </c>
      <c r="F33" s="9" t="s">
        <v>112</v>
      </c>
      <c r="G33" s="9" t="s">
        <v>112</v>
      </c>
      <c r="H33" s="9">
        <v>14531050</v>
      </c>
      <c r="I33" s="9">
        <v>11539100</v>
      </c>
      <c r="J33" s="9">
        <v>14731930</v>
      </c>
      <c r="K33" s="9">
        <v>16252810</v>
      </c>
      <c r="L33" s="9">
        <v>19438850</v>
      </c>
      <c r="M33" s="9">
        <v>28915050</v>
      </c>
      <c r="N33" s="9">
        <v>27828650</v>
      </c>
      <c r="O33" s="9">
        <v>28646550</v>
      </c>
      <c r="P33" s="9">
        <v>17925350</v>
      </c>
      <c r="Q33" s="9">
        <v>22916860</v>
      </c>
      <c r="R33" s="9">
        <v>25748630</v>
      </c>
      <c r="S33" s="9">
        <v>27813050</v>
      </c>
      <c r="T33" s="9">
        <v>32335280</v>
      </c>
      <c r="U33" s="9">
        <v>36181170</v>
      </c>
      <c r="V33" s="9">
        <v>30006790</v>
      </c>
      <c r="W33" s="9">
        <v>20941420</v>
      </c>
      <c r="X33" s="9">
        <v>31942400</v>
      </c>
      <c r="Y33" s="9">
        <v>32190950</v>
      </c>
      <c r="Z33" s="9">
        <v>24101970</v>
      </c>
      <c r="AA33" s="9">
        <v>22100747</v>
      </c>
      <c r="AB33" s="9">
        <v>36133099</v>
      </c>
      <c r="AC33" s="9">
        <v>35946384</v>
      </c>
      <c r="AD33" s="9">
        <v>28292295</v>
      </c>
    </row>
    <row r="34" spans="1:30" x14ac:dyDescent="0.25">
      <c r="A34" s="7" t="s">
        <v>58</v>
      </c>
      <c r="B34" s="10" t="s">
        <v>112</v>
      </c>
      <c r="C34" s="10" t="s">
        <v>112</v>
      </c>
      <c r="D34" s="10" t="s">
        <v>112</v>
      </c>
      <c r="E34" s="10" t="s">
        <v>112</v>
      </c>
      <c r="F34" s="10">
        <v>6905600</v>
      </c>
      <c r="G34" s="10">
        <v>14129440</v>
      </c>
      <c r="H34" s="10">
        <v>18455200</v>
      </c>
      <c r="I34" s="10">
        <v>12816050</v>
      </c>
      <c r="J34" s="10">
        <v>14345860</v>
      </c>
      <c r="K34" s="10">
        <v>17860100</v>
      </c>
      <c r="L34" s="10">
        <v>24722260</v>
      </c>
      <c r="M34" s="10">
        <v>37168590</v>
      </c>
      <c r="N34" s="10">
        <v>32413010</v>
      </c>
      <c r="O34" s="10">
        <v>40069160</v>
      </c>
      <c r="P34" s="10">
        <v>14384470</v>
      </c>
      <c r="Q34" s="10">
        <v>22184380</v>
      </c>
      <c r="R34" s="10">
        <v>33498210</v>
      </c>
      <c r="S34" s="10">
        <v>36709270</v>
      </c>
      <c r="T34" s="10">
        <v>49624830</v>
      </c>
      <c r="U34" s="10">
        <v>38654960</v>
      </c>
      <c r="V34" s="10">
        <v>33922800</v>
      </c>
      <c r="W34" s="10">
        <v>23709360</v>
      </c>
      <c r="X34" s="10">
        <v>31290910</v>
      </c>
      <c r="Y34" s="10">
        <v>36214850</v>
      </c>
      <c r="Z34" s="10">
        <v>25491500</v>
      </c>
      <c r="AA34" s="10">
        <v>20719158</v>
      </c>
      <c r="AB34" s="10">
        <v>39139568</v>
      </c>
      <c r="AC34" s="10">
        <v>30035030</v>
      </c>
      <c r="AD34" s="10">
        <v>19709440</v>
      </c>
    </row>
    <row r="35" spans="1:30" x14ac:dyDescent="0.25">
      <c r="A35" s="7" t="s">
        <v>59</v>
      </c>
      <c r="B35" s="9" t="s">
        <v>112</v>
      </c>
      <c r="C35" s="9" t="s">
        <v>112</v>
      </c>
      <c r="D35" s="9" t="s">
        <v>112</v>
      </c>
      <c r="E35" s="9" t="s">
        <v>112</v>
      </c>
      <c r="F35" s="9" t="s">
        <v>112</v>
      </c>
      <c r="G35" s="9" t="s">
        <v>112</v>
      </c>
      <c r="H35" s="9">
        <v>13172470</v>
      </c>
      <c r="I35" s="9">
        <v>11632930</v>
      </c>
      <c r="J35" s="9">
        <v>14674490</v>
      </c>
      <c r="K35" s="9">
        <v>14054080</v>
      </c>
      <c r="L35" s="9">
        <v>15881300</v>
      </c>
      <c r="M35" s="9">
        <v>28830390</v>
      </c>
      <c r="N35" s="9">
        <v>32730230</v>
      </c>
      <c r="O35" s="9">
        <v>35603510</v>
      </c>
      <c r="P35" s="9">
        <v>13072340</v>
      </c>
      <c r="Q35" s="9">
        <v>19179580</v>
      </c>
      <c r="R35" s="9">
        <v>25783850</v>
      </c>
      <c r="S35" s="9">
        <v>27063940</v>
      </c>
      <c r="T35" s="9">
        <v>33232950</v>
      </c>
      <c r="U35" s="9">
        <v>29513540</v>
      </c>
      <c r="V35" s="9">
        <v>29607300</v>
      </c>
      <c r="W35" s="9">
        <v>20615630</v>
      </c>
      <c r="X35" s="9">
        <v>32274020</v>
      </c>
      <c r="Y35" s="9">
        <v>39454170</v>
      </c>
      <c r="Z35" s="9">
        <v>32823600</v>
      </c>
      <c r="AA35" s="9">
        <v>23319411</v>
      </c>
      <c r="AB35" s="9">
        <v>38784790</v>
      </c>
      <c r="AC35" s="9">
        <v>33417659</v>
      </c>
      <c r="AD35" s="9">
        <v>38843585</v>
      </c>
    </row>
    <row r="36" spans="1:30" x14ac:dyDescent="0.25">
      <c r="A36" s="7" t="s">
        <v>60</v>
      </c>
      <c r="B36" s="10" t="s">
        <v>112</v>
      </c>
      <c r="C36" s="10" t="s">
        <v>112</v>
      </c>
      <c r="D36" s="10" t="s">
        <v>112</v>
      </c>
      <c r="E36" s="10" t="s">
        <v>112</v>
      </c>
      <c r="F36" s="10" t="s">
        <v>112</v>
      </c>
      <c r="G36" s="10">
        <v>1573570</v>
      </c>
      <c r="H36" s="10">
        <v>1635040</v>
      </c>
      <c r="I36" s="10">
        <v>721870</v>
      </c>
      <c r="J36" s="10">
        <v>2642570</v>
      </c>
      <c r="K36" s="10">
        <v>1202900</v>
      </c>
      <c r="L36" s="10">
        <v>725440</v>
      </c>
      <c r="M36" s="10">
        <v>1249620</v>
      </c>
      <c r="N36" s="10">
        <v>4643930</v>
      </c>
      <c r="O36" s="10">
        <v>9357020</v>
      </c>
      <c r="P36" s="10">
        <v>4408190</v>
      </c>
      <c r="Q36" s="10">
        <v>5137660</v>
      </c>
      <c r="R36" s="10">
        <v>32225440</v>
      </c>
      <c r="S36" s="10">
        <v>46260380</v>
      </c>
      <c r="T36" s="10">
        <v>53931350</v>
      </c>
      <c r="U36" s="10">
        <v>48852220</v>
      </c>
      <c r="V36" s="10">
        <v>42320350</v>
      </c>
      <c r="W36" s="10">
        <v>31471130</v>
      </c>
      <c r="X36" s="10">
        <v>50952340</v>
      </c>
      <c r="Y36" s="10">
        <v>56528430</v>
      </c>
      <c r="Z36" s="10">
        <v>53280880</v>
      </c>
      <c r="AA36" s="10">
        <v>40269498</v>
      </c>
      <c r="AB36" s="10">
        <v>77741925</v>
      </c>
      <c r="AC36" s="10">
        <v>96157620</v>
      </c>
      <c r="AD36" s="10">
        <v>70889773</v>
      </c>
    </row>
    <row r="37" spans="1:30" x14ac:dyDescent="0.25">
      <c r="A37" s="7" t="s">
        <v>61</v>
      </c>
      <c r="B37" s="9" t="s">
        <v>112</v>
      </c>
      <c r="C37" s="9" t="s">
        <v>112</v>
      </c>
      <c r="D37" s="9" t="s">
        <v>112</v>
      </c>
      <c r="E37" s="9" t="s">
        <v>112</v>
      </c>
      <c r="F37" s="9" t="s">
        <v>112</v>
      </c>
      <c r="G37" s="9" t="s">
        <v>112</v>
      </c>
      <c r="H37" s="9">
        <v>4249680</v>
      </c>
      <c r="I37" s="9">
        <v>4305990</v>
      </c>
      <c r="J37" s="9">
        <v>4438320</v>
      </c>
      <c r="K37" s="9">
        <v>5432880</v>
      </c>
      <c r="L37" s="9">
        <v>6609630</v>
      </c>
      <c r="M37" s="9">
        <v>10151230</v>
      </c>
      <c r="N37" s="9">
        <v>10979230</v>
      </c>
      <c r="O37" s="9">
        <v>14585190</v>
      </c>
      <c r="P37" s="9">
        <v>7351110</v>
      </c>
      <c r="Q37" s="9">
        <v>6132210</v>
      </c>
      <c r="R37" s="9">
        <v>13786080</v>
      </c>
      <c r="S37" s="9">
        <v>11940810</v>
      </c>
      <c r="T37" s="9">
        <v>16508100</v>
      </c>
      <c r="U37" s="9">
        <v>13056990</v>
      </c>
      <c r="V37" s="9">
        <v>11964600</v>
      </c>
      <c r="W37" s="9">
        <v>7436140</v>
      </c>
      <c r="X37" s="9">
        <v>12689880</v>
      </c>
      <c r="Y37" s="9">
        <v>15682680</v>
      </c>
      <c r="Z37" s="9">
        <v>13373030</v>
      </c>
      <c r="AA37" s="9">
        <v>8790044</v>
      </c>
      <c r="AB37" s="9">
        <v>15367723</v>
      </c>
      <c r="AC37" s="9">
        <v>28404453</v>
      </c>
      <c r="AD37" s="9">
        <v>20651482</v>
      </c>
    </row>
    <row r="38" spans="1:30" x14ac:dyDescent="0.25">
      <c r="A38" s="7" t="s">
        <v>62</v>
      </c>
      <c r="B38" s="10" t="s">
        <v>112</v>
      </c>
      <c r="C38" s="10" t="s">
        <v>112</v>
      </c>
      <c r="D38" s="10" t="s">
        <v>112</v>
      </c>
      <c r="E38" s="10" t="s">
        <v>112</v>
      </c>
      <c r="F38" s="10" t="s">
        <v>112</v>
      </c>
      <c r="G38" s="10" t="s">
        <v>112</v>
      </c>
      <c r="H38" s="10" t="s">
        <v>112</v>
      </c>
      <c r="I38" s="10" t="s">
        <v>112</v>
      </c>
      <c r="J38" s="10" t="s">
        <v>112</v>
      </c>
      <c r="K38" s="10" t="s">
        <v>112</v>
      </c>
      <c r="L38" s="10" t="s">
        <v>112</v>
      </c>
      <c r="M38" s="10" t="s">
        <v>112</v>
      </c>
      <c r="N38" s="10" t="s">
        <v>112</v>
      </c>
      <c r="O38" s="10" t="s">
        <v>112</v>
      </c>
      <c r="P38" s="10" t="s">
        <v>112</v>
      </c>
      <c r="Q38" s="10" t="s">
        <v>112</v>
      </c>
      <c r="R38" s="10" t="s">
        <v>112</v>
      </c>
      <c r="S38" s="10" t="s">
        <v>112</v>
      </c>
      <c r="T38" s="10" t="s">
        <v>112</v>
      </c>
      <c r="U38" s="10" t="s">
        <v>112</v>
      </c>
      <c r="V38" s="10" t="s">
        <v>112</v>
      </c>
      <c r="W38" s="10" t="s">
        <v>112</v>
      </c>
      <c r="X38" s="10" t="s">
        <v>112</v>
      </c>
      <c r="Y38" s="10" t="s">
        <v>112</v>
      </c>
      <c r="Z38" s="10" t="s">
        <v>112</v>
      </c>
      <c r="AA38" s="10" t="s">
        <v>112</v>
      </c>
      <c r="AB38" s="10" t="s">
        <v>112</v>
      </c>
      <c r="AC38" s="10" t="s">
        <v>112</v>
      </c>
      <c r="AD38" s="10" t="s">
        <v>112</v>
      </c>
    </row>
    <row r="39" spans="1:30" x14ac:dyDescent="0.25">
      <c r="A39" s="7" t="s">
        <v>63</v>
      </c>
      <c r="B39" s="9" t="s">
        <v>112</v>
      </c>
      <c r="C39" s="9" t="s">
        <v>112</v>
      </c>
      <c r="D39" s="9" t="s">
        <v>112</v>
      </c>
      <c r="E39" s="9" t="s">
        <v>112</v>
      </c>
      <c r="F39" s="9" t="s">
        <v>112</v>
      </c>
      <c r="G39" s="9" t="s">
        <v>112</v>
      </c>
      <c r="H39" s="9">
        <v>596030</v>
      </c>
      <c r="I39" s="9">
        <v>513850</v>
      </c>
      <c r="J39" s="9">
        <v>396610</v>
      </c>
      <c r="K39" s="9">
        <v>2226140</v>
      </c>
      <c r="L39" s="9">
        <v>941030</v>
      </c>
      <c r="M39" s="9">
        <v>841220</v>
      </c>
      <c r="N39" s="9">
        <v>497170</v>
      </c>
      <c r="O39" s="9">
        <v>2752580</v>
      </c>
      <c r="P39" s="9">
        <v>2522950</v>
      </c>
      <c r="Q39" s="9">
        <v>17056290</v>
      </c>
      <c r="R39" s="9">
        <v>37702200</v>
      </c>
      <c r="S39" s="9">
        <v>44491860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59180887</v>
      </c>
      <c r="AD39" s="9">
        <v>47038846</v>
      </c>
    </row>
    <row r="40" spans="1:30" x14ac:dyDescent="0.25">
      <c r="A40" s="7" t="s">
        <v>64</v>
      </c>
      <c r="B40" s="10" t="s">
        <v>112</v>
      </c>
      <c r="C40" s="10" t="s">
        <v>112</v>
      </c>
      <c r="D40" s="10" t="s">
        <v>112</v>
      </c>
      <c r="E40" s="10" t="s">
        <v>112</v>
      </c>
      <c r="F40" s="10" t="s">
        <v>112</v>
      </c>
      <c r="G40" s="10" t="s">
        <v>112</v>
      </c>
      <c r="H40" s="10" t="s">
        <v>112</v>
      </c>
      <c r="I40" s="10" t="s">
        <v>112</v>
      </c>
      <c r="J40" s="10">
        <v>410740</v>
      </c>
      <c r="K40" s="10">
        <v>359430</v>
      </c>
      <c r="L40" s="10">
        <v>388550</v>
      </c>
      <c r="M40" s="10">
        <v>561240</v>
      </c>
      <c r="N40" s="10">
        <v>556170</v>
      </c>
      <c r="O40" s="10">
        <v>703260</v>
      </c>
      <c r="P40" s="10">
        <v>594420</v>
      </c>
      <c r="Q40" s="10">
        <v>654770</v>
      </c>
      <c r="R40" s="10">
        <v>677030</v>
      </c>
      <c r="S40" s="10">
        <v>2559110</v>
      </c>
      <c r="T40" s="10">
        <v>2849930</v>
      </c>
      <c r="U40" s="10">
        <v>2525100</v>
      </c>
      <c r="V40" s="10">
        <v>1781030</v>
      </c>
      <c r="W40" s="10">
        <v>578520</v>
      </c>
      <c r="X40" s="10">
        <v>581410</v>
      </c>
      <c r="Y40" s="10">
        <v>679080</v>
      </c>
      <c r="Z40" s="10">
        <v>545830</v>
      </c>
      <c r="AA40" s="10">
        <v>500494</v>
      </c>
      <c r="AB40" s="10">
        <v>732250</v>
      </c>
      <c r="AC40" s="10">
        <v>989888</v>
      </c>
      <c r="AD40" s="10">
        <v>868093</v>
      </c>
    </row>
    <row r="41" spans="1:30" x14ac:dyDescent="0.25">
      <c r="A41" s="7" t="s">
        <v>65</v>
      </c>
      <c r="B41" s="9" t="s">
        <v>112</v>
      </c>
      <c r="C41" s="9" t="s">
        <v>112</v>
      </c>
      <c r="D41" s="9" t="s">
        <v>112</v>
      </c>
      <c r="E41" s="9" t="s">
        <v>112</v>
      </c>
      <c r="F41" s="9" t="s">
        <v>112</v>
      </c>
      <c r="G41" s="9" t="s">
        <v>112</v>
      </c>
      <c r="H41" s="9" t="s">
        <v>112</v>
      </c>
      <c r="I41" s="9" t="s">
        <v>112</v>
      </c>
      <c r="J41" s="9" t="s">
        <v>112</v>
      </c>
      <c r="K41" s="9" t="s">
        <v>112</v>
      </c>
      <c r="L41" s="9" t="s">
        <v>112</v>
      </c>
      <c r="M41" s="9" t="s">
        <v>112</v>
      </c>
      <c r="N41" s="9" t="s">
        <v>112</v>
      </c>
      <c r="O41" s="9" t="s">
        <v>112</v>
      </c>
      <c r="P41" s="9" t="s">
        <v>112</v>
      </c>
      <c r="Q41" s="9" t="s">
        <v>112</v>
      </c>
      <c r="R41" s="9" t="s">
        <v>112</v>
      </c>
      <c r="S41" s="9" t="s">
        <v>112</v>
      </c>
      <c r="T41" s="9" t="s">
        <v>112</v>
      </c>
      <c r="U41" s="9" t="s">
        <v>112</v>
      </c>
      <c r="V41" s="9" t="s">
        <v>112</v>
      </c>
      <c r="W41" s="9" t="s">
        <v>112</v>
      </c>
      <c r="X41" s="9" t="s">
        <v>112</v>
      </c>
      <c r="Y41" s="9" t="s">
        <v>112</v>
      </c>
      <c r="Z41" s="9" t="s">
        <v>112</v>
      </c>
      <c r="AA41" s="9" t="s">
        <v>112</v>
      </c>
      <c r="AB41" s="9" t="s">
        <v>112</v>
      </c>
      <c r="AC41" s="9" t="s">
        <v>112</v>
      </c>
      <c r="AD41" s="9" t="s">
        <v>112</v>
      </c>
    </row>
    <row r="42" spans="1:30" x14ac:dyDescent="0.25">
      <c r="A42" s="7" t="s">
        <v>66</v>
      </c>
      <c r="B42" s="10" t="s">
        <v>112</v>
      </c>
      <c r="C42" s="10" t="s">
        <v>112</v>
      </c>
      <c r="D42" s="10" t="s">
        <v>112</v>
      </c>
      <c r="E42" s="10" t="s">
        <v>112</v>
      </c>
      <c r="F42" s="10" t="s">
        <v>112</v>
      </c>
      <c r="G42" s="10" t="s">
        <v>112</v>
      </c>
      <c r="H42" s="10" t="s">
        <v>112</v>
      </c>
      <c r="I42" s="10" t="s">
        <v>112</v>
      </c>
      <c r="J42" s="10" t="s">
        <v>112</v>
      </c>
      <c r="K42" s="10" t="s">
        <v>112</v>
      </c>
      <c r="L42" s="10" t="s">
        <v>112</v>
      </c>
      <c r="M42" s="10" t="s">
        <v>112</v>
      </c>
      <c r="N42" s="10" t="s">
        <v>112</v>
      </c>
      <c r="O42" s="10" t="s">
        <v>112</v>
      </c>
      <c r="P42" s="10" t="s">
        <v>112</v>
      </c>
      <c r="Q42" s="10" t="s">
        <v>112</v>
      </c>
      <c r="R42" s="10" t="s">
        <v>112</v>
      </c>
      <c r="S42" s="10" t="s">
        <v>112</v>
      </c>
      <c r="T42" s="10" t="s">
        <v>112</v>
      </c>
      <c r="U42" s="10" t="s">
        <v>112</v>
      </c>
      <c r="V42" s="10" t="s">
        <v>112</v>
      </c>
      <c r="W42" s="10" t="s">
        <v>112</v>
      </c>
      <c r="X42" s="10" t="s">
        <v>112</v>
      </c>
      <c r="Y42" s="10" t="s">
        <v>112</v>
      </c>
      <c r="Z42" s="10" t="s">
        <v>112</v>
      </c>
      <c r="AA42" s="10" t="s">
        <v>112</v>
      </c>
      <c r="AB42" s="10" t="s">
        <v>112</v>
      </c>
      <c r="AC42" s="10" t="s">
        <v>112</v>
      </c>
      <c r="AD42" s="10" t="s">
        <v>112</v>
      </c>
    </row>
    <row r="43" spans="1:30" x14ac:dyDescent="0.25">
      <c r="A43" s="7" t="s">
        <v>67</v>
      </c>
      <c r="B43" s="9" t="s">
        <v>112</v>
      </c>
      <c r="C43" s="9" t="s">
        <v>112</v>
      </c>
      <c r="D43" s="9" t="s">
        <v>112</v>
      </c>
      <c r="E43" s="9" t="s">
        <v>112</v>
      </c>
      <c r="F43" s="9" t="s">
        <v>112</v>
      </c>
      <c r="G43" s="9" t="s">
        <v>112</v>
      </c>
      <c r="H43" s="9" t="s">
        <v>112</v>
      </c>
      <c r="I43" s="9" t="s">
        <v>112</v>
      </c>
      <c r="J43" s="9" t="s">
        <v>112</v>
      </c>
      <c r="K43" s="9" t="s">
        <v>112</v>
      </c>
      <c r="L43" s="9" t="s">
        <v>112</v>
      </c>
      <c r="M43" s="9" t="s">
        <v>112</v>
      </c>
      <c r="N43" s="9" t="s">
        <v>112</v>
      </c>
      <c r="O43" s="9" t="s">
        <v>112</v>
      </c>
      <c r="P43" s="9" t="s">
        <v>112</v>
      </c>
      <c r="Q43" s="9" t="s">
        <v>112</v>
      </c>
      <c r="R43" s="9" t="s">
        <v>112</v>
      </c>
      <c r="S43" s="9" t="s">
        <v>112</v>
      </c>
      <c r="T43" s="9" t="s">
        <v>112</v>
      </c>
      <c r="U43" s="9" t="s">
        <v>112</v>
      </c>
      <c r="V43" s="9" t="s">
        <v>112</v>
      </c>
      <c r="W43" s="9" t="s">
        <v>112</v>
      </c>
      <c r="X43" s="9" t="s">
        <v>112</v>
      </c>
      <c r="Y43" s="9" t="s">
        <v>112</v>
      </c>
      <c r="Z43" s="9" t="s">
        <v>112</v>
      </c>
      <c r="AA43" s="9" t="s">
        <v>112</v>
      </c>
      <c r="AB43" s="9" t="s">
        <v>112</v>
      </c>
      <c r="AC43" s="9" t="s">
        <v>112</v>
      </c>
      <c r="AD43" s="9" t="s">
        <v>112</v>
      </c>
    </row>
    <row r="44" spans="1:30" x14ac:dyDescent="0.25">
      <c r="A44" s="7" t="s">
        <v>68</v>
      </c>
      <c r="B44" s="10" t="s">
        <v>112</v>
      </c>
      <c r="C44" s="10" t="s">
        <v>112</v>
      </c>
      <c r="D44" s="10" t="s">
        <v>112</v>
      </c>
      <c r="E44" s="10" t="s">
        <v>112</v>
      </c>
      <c r="F44" s="10" t="s">
        <v>112</v>
      </c>
      <c r="G44" s="10" t="s">
        <v>112</v>
      </c>
      <c r="H44" s="10" t="s">
        <v>112</v>
      </c>
      <c r="I44" s="10" t="s">
        <v>112</v>
      </c>
      <c r="J44" s="10" t="s">
        <v>112</v>
      </c>
      <c r="K44" s="10" t="s">
        <v>112</v>
      </c>
      <c r="L44" s="10" t="s">
        <v>112</v>
      </c>
      <c r="M44" s="10" t="s">
        <v>112</v>
      </c>
      <c r="N44" s="10" t="s">
        <v>112</v>
      </c>
      <c r="O44" s="10" t="s">
        <v>112</v>
      </c>
      <c r="P44" s="10" t="s">
        <v>112</v>
      </c>
      <c r="Q44" s="10" t="s">
        <v>112</v>
      </c>
      <c r="R44" s="10" t="s">
        <v>112</v>
      </c>
      <c r="S44" s="10" t="s">
        <v>112</v>
      </c>
      <c r="T44" s="10" t="s">
        <v>112</v>
      </c>
      <c r="U44" s="10" t="s">
        <v>112</v>
      </c>
      <c r="V44" s="10" t="s">
        <v>112</v>
      </c>
      <c r="W44" s="10" t="s">
        <v>112</v>
      </c>
      <c r="X44" s="10" t="s">
        <v>112</v>
      </c>
      <c r="Y44" s="10" t="s">
        <v>112</v>
      </c>
      <c r="Z44" s="10" t="s">
        <v>112</v>
      </c>
      <c r="AA44" s="10" t="s">
        <v>112</v>
      </c>
      <c r="AB44" s="10" t="s">
        <v>112</v>
      </c>
      <c r="AC44" s="10" t="s">
        <v>112</v>
      </c>
      <c r="AD44" s="10" t="s">
        <v>112</v>
      </c>
    </row>
    <row r="45" spans="1:30" x14ac:dyDescent="0.25">
      <c r="A45" s="7" t="s">
        <v>69</v>
      </c>
      <c r="B45" s="9" t="s">
        <v>112</v>
      </c>
      <c r="C45" s="9" t="s">
        <v>112</v>
      </c>
      <c r="D45" s="9" t="s">
        <v>112</v>
      </c>
      <c r="E45" s="9" t="s">
        <v>112</v>
      </c>
      <c r="F45" s="9" t="s">
        <v>112</v>
      </c>
      <c r="G45" s="9" t="s">
        <v>112</v>
      </c>
      <c r="H45" s="9" t="s">
        <v>112</v>
      </c>
      <c r="I45" s="9" t="s">
        <v>112</v>
      </c>
      <c r="J45" s="9">
        <v>835806060</v>
      </c>
      <c r="K45" s="9">
        <v>753070740</v>
      </c>
      <c r="L45" s="9">
        <v>1063798220</v>
      </c>
      <c r="M45" s="9">
        <v>1616016650</v>
      </c>
      <c r="N45" s="9">
        <v>1792736670</v>
      </c>
      <c r="O45" s="9">
        <v>1966305090</v>
      </c>
      <c r="P45" s="9">
        <v>869252400</v>
      </c>
      <c r="Q45" s="9">
        <v>1179216450</v>
      </c>
      <c r="R45" s="9">
        <v>1617682470</v>
      </c>
      <c r="S45" s="9">
        <v>1738940720</v>
      </c>
      <c r="T45" s="9">
        <v>2133004280</v>
      </c>
      <c r="U45" s="9">
        <v>2107670400</v>
      </c>
      <c r="V45" s="9">
        <v>1946333880</v>
      </c>
      <c r="W45" s="9">
        <v>1162685710</v>
      </c>
      <c r="X45" s="9">
        <v>1780069870</v>
      </c>
      <c r="Y45" s="9">
        <v>2260782860</v>
      </c>
      <c r="Z45" s="9">
        <v>1797656770</v>
      </c>
      <c r="AA45" s="9" t="s">
        <v>112</v>
      </c>
      <c r="AB45" s="9" t="s">
        <v>112</v>
      </c>
      <c r="AC45" s="9" t="s">
        <v>112</v>
      </c>
      <c r="AD45" s="9" t="s">
        <v>112</v>
      </c>
    </row>
    <row r="46" spans="1:30" x14ac:dyDescent="0.25">
      <c r="A46" s="7" t="s">
        <v>70</v>
      </c>
      <c r="B46" s="10" t="s">
        <v>112</v>
      </c>
      <c r="C46" s="10" t="s">
        <v>112</v>
      </c>
      <c r="D46" s="10" t="s">
        <v>112</v>
      </c>
      <c r="E46" s="10" t="s">
        <v>112</v>
      </c>
      <c r="F46" s="10" t="s">
        <v>112</v>
      </c>
      <c r="G46" s="10" t="s">
        <v>112</v>
      </c>
      <c r="H46" s="10" t="s">
        <v>112</v>
      </c>
      <c r="I46" s="10" t="s">
        <v>112</v>
      </c>
      <c r="J46" s="10">
        <v>61690</v>
      </c>
      <c r="K46" s="10">
        <v>101370</v>
      </c>
      <c r="L46" s="10">
        <v>155460</v>
      </c>
      <c r="M46" s="10">
        <v>122860</v>
      </c>
      <c r="N46" s="10">
        <v>143530</v>
      </c>
      <c r="O46" s="10">
        <v>729560</v>
      </c>
      <c r="P46" s="10">
        <v>340210</v>
      </c>
      <c r="Q46" s="10">
        <v>359910</v>
      </c>
      <c r="R46" s="10">
        <v>408990</v>
      </c>
      <c r="S46" s="10">
        <v>394910</v>
      </c>
      <c r="T46" s="10">
        <v>206480</v>
      </c>
      <c r="U46" s="10">
        <v>133770</v>
      </c>
      <c r="V46" s="10">
        <v>139350</v>
      </c>
      <c r="W46" s="10">
        <v>71500</v>
      </c>
      <c r="X46" s="10">
        <v>52590</v>
      </c>
      <c r="Y46" s="10">
        <v>77500</v>
      </c>
      <c r="Z46" s="10">
        <v>73190</v>
      </c>
      <c r="AA46" s="10">
        <v>108433</v>
      </c>
      <c r="AB46" s="10">
        <v>71486</v>
      </c>
      <c r="AC46" s="10">
        <v>89023</v>
      </c>
      <c r="AD46" s="10">
        <v>110697</v>
      </c>
    </row>
    <row r="47" spans="1:30" ht="11.45" customHeight="1" x14ac:dyDescent="0.25">
      <c r="M47" s="20">
        <f>SUM(M11:M46)-M45</f>
        <v>2326082660</v>
      </c>
      <c r="N47" s="20">
        <f t="shared" ref="N47:Z47" si="0">SUM(N11:N46)-N45</f>
        <v>2556619280</v>
      </c>
      <c r="O47" s="20">
        <f t="shared" si="0"/>
        <v>2739716490</v>
      </c>
      <c r="P47" s="20">
        <f t="shared" si="0"/>
        <v>1301533560</v>
      </c>
      <c r="Q47" s="20">
        <f t="shared" si="0"/>
        <v>1870998280</v>
      </c>
      <c r="R47" s="20">
        <f t="shared" si="0"/>
        <v>2547520660</v>
      </c>
      <c r="S47" s="20">
        <f t="shared" si="0"/>
        <v>2713481790</v>
      </c>
      <c r="T47" s="20">
        <f t="shared" si="0"/>
        <v>3104937440</v>
      </c>
      <c r="U47" s="20">
        <f t="shared" si="0"/>
        <v>3171809320</v>
      </c>
      <c r="V47" s="20">
        <f t="shared" si="0"/>
        <v>2747184360</v>
      </c>
      <c r="W47" s="20">
        <f t="shared" si="0"/>
        <v>1751826530</v>
      </c>
      <c r="X47" s="20">
        <f t="shared" si="0"/>
        <v>2642551830</v>
      </c>
      <c r="Y47" s="20">
        <f t="shared" si="0"/>
        <v>3298690330</v>
      </c>
      <c r="Z47" s="20">
        <f t="shared" si="0"/>
        <v>2649661770</v>
      </c>
      <c r="AA47" s="20">
        <f t="shared" ref="AA47:AD47" si="1">SUM(AA11:AA46)</f>
        <v>1637702582</v>
      </c>
      <c r="AB47" s="20">
        <f t="shared" si="1"/>
        <v>2980179523</v>
      </c>
      <c r="AC47" s="20">
        <f t="shared" si="1"/>
        <v>3547986968</v>
      </c>
      <c r="AD47" s="20">
        <f t="shared" si="1"/>
        <v>2810745192</v>
      </c>
    </row>
    <row r="48" spans="1:30" x14ac:dyDescent="0.25">
      <c r="A48" s="1" t="s">
        <v>113</v>
      </c>
      <c r="L48" t="s">
        <v>116</v>
      </c>
      <c r="M48" s="21">
        <f>M47/10^9</f>
        <v>2.32608266</v>
      </c>
      <c r="N48" s="21">
        <f t="shared" ref="N48:AD48" si="2">N47/10^9</f>
        <v>2.55661928</v>
      </c>
      <c r="O48" s="21">
        <f t="shared" si="2"/>
        <v>2.7397164900000002</v>
      </c>
      <c r="P48" s="21">
        <f t="shared" si="2"/>
        <v>1.30153356</v>
      </c>
      <c r="Q48" s="21">
        <f t="shared" si="2"/>
        <v>1.87099828</v>
      </c>
      <c r="R48" s="21">
        <f t="shared" si="2"/>
        <v>2.54752066</v>
      </c>
      <c r="S48" s="21">
        <f t="shared" si="2"/>
        <v>2.7134817899999999</v>
      </c>
      <c r="T48" s="21">
        <f t="shared" si="2"/>
        <v>3.10493744</v>
      </c>
      <c r="U48" s="21">
        <f t="shared" si="2"/>
        <v>3.1718093199999999</v>
      </c>
      <c r="V48" s="21">
        <f t="shared" si="2"/>
        <v>2.7471843599999999</v>
      </c>
      <c r="W48" s="21">
        <f t="shared" si="2"/>
        <v>1.75182653</v>
      </c>
      <c r="X48" s="21">
        <f t="shared" si="2"/>
        <v>2.6425518299999999</v>
      </c>
      <c r="Y48" s="21">
        <f t="shared" si="2"/>
        <v>3.2986903299999999</v>
      </c>
      <c r="Z48" s="21">
        <f t="shared" si="2"/>
        <v>2.6496617699999998</v>
      </c>
      <c r="AA48" s="21">
        <f t="shared" si="2"/>
        <v>1.637702582</v>
      </c>
      <c r="AB48" s="21">
        <f t="shared" si="2"/>
        <v>2.9801795229999999</v>
      </c>
      <c r="AC48" s="21">
        <f t="shared" si="2"/>
        <v>3.547986968</v>
      </c>
      <c r="AD48" s="21">
        <f t="shared" si="2"/>
        <v>2.8107451920000002</v>
      </c>
    </row>
    <row r="49" spans="1:26" x14ac:dyDescent="0.25">
      <c r="A49" s="1" t="s">
        <v>112</v>
      </c>
      <c r="B49" s="2" t="s">
        <v>114</v>
      </c>
      <c r="L49" t="s">
        <v>117</v>
      </c>
      <c r="M49">
        <f>M45/10^9</f>
        <v>1.6160166499999999</v>
      </c>
      <c r="N49">
        <f t="shared" ref="N49:AD49" si="3">N45/10^9</f>
        <v>1.79273667</v>
      </c>
      <c r="O49">
        <f t="shared" si="3"/>
        <v>1.9663050900000001</v>
      </c>
      <c r="P49">
        <f t="shared" si="3"/>
        <v>0.86925240000000004</v>
      </c>
      <c r="Q49">
        <f t="shared" si="3"/>
        <v>1.17921645</v>
      </c>
      <c r="R49">
        <f t="shared" si="3"/>
        <v>1.6176824700000001</v>
      </c>
      <c r="S49">
        <f t="shared" si="3"/>
        <v>1.73894072</v>
      </c>
      <c r="T49">
        <f t="shared" si="3"/>
        <v>2.1330042800000002</v>
      </c>
      <c r="U49">
        <f t="shared" si="3"/>
        <v>2.1076703999999999</v>
      </c>
      <c r="V49">
        <f t="shared" si="3"/>
        <v>1.9463338800000001</v>
      </c>
      <c r="W49">
        <f t="shared" si="3"/>
        <v>1.1626857100000001</v>
      </c>
      <c r="X49">
        <f t="shared" si="3"/>
        <v>1.7800698699999999</v>
      </c>
      <c r="Y49">
        <f t="shared" si="3"/>
        <v>2.2607828599999999</v>
      </c>
      <c r="Z49">
        <f t="shared" si="3"/>
        <v>1.7976567699999999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49"/>
  <sheetViews>
    <sheetView workbookViewId="0">
      <pane xSplit="1" ySplit="10" topLeftCell="B21" activePane="bottomRight" state="frozen"/>
      <selection pane="topRight"/>
      <selection pane="bottomLeft"/>
      <selection pane="bottomRight" activeCell="L50" sqref="L50"/>
    </sheetView>
  </sheetViews>
  <sheetFormatPr defaultRowHeight="11.45" customHeight="1" x14ac:dyDescent="0.25"/>
  <cols>
    <col min="1" max="1" width="21.85546875" customWidth="1"/>
    <col min="2" max="30" width="10" customWidth="1"/>
  </cols>
  <sheetData>
    <row r="1" spans="1:30" x14ac:dyDescent="0.25">
      <c r="A1" s="2" t="s">
        <v>115</v>
      </c>
    </row>
    <row r="2" spans="1:30" x14ac:dyDescent="0.25">
      <c r="A2" s="2" t="s">
        <v>107</v>
      </c>
      <c r="B2" s="1" t="s">
        <v>0</v>
      </c>
    </row>
    <row r="3" spans="1:30" x14ac:dyDescent="0.25">
      <c r="A3" s="2" t="s">
        <v>108</v>
      </c>
      <c r="B3" s="2" t="s">
        <v>6</v>
      </c>
    </row>
    <row r="4" spans="1:30" x14ac:dyDescent="0.25"/>
    <row r="5" spans="1:30" x14ac:dyDescent="0.25">
      <c r="A5" s="1" t="s">
        <v>11</v>
      </c>
      <c r="C5" s="2" t="s">
        <v>14</v>
      </c>
    </row>
    <row r="6" spans="1:30" x14ac:dyDescent="0.25">
      <c r="A6" s="1" t="s">
        <v>12</v>
      </c>
      <c r="C6" s="2" t="s">
        <v>19</v>
      </c>
    </row>
    <row r="7" spans="1:30" x14ac:dyDescent="0.25"/>
    <row r="8" spans="1:30" x14ac:dyDescent="0.25">
      <c r="A8" s="5" t="s">
        <v>109</v>
      </c>
      <c r="B8" s="4" t="s">
        <v>77</v>
      </c>
      <c r="C8" s="4" t="s">
        <v>78</v>
      </c>
      <c r="D8" s="4" t="s">
        <v>79</v>
      </c>
      <c r="E8" s="4" t="s">
        <v>80</v>
      </c>
      <c r="F8" s="4" t="s">
        <v>81</v>
      </c>
      <c r="G8" s="4" t="s">
        <v>82</v>
      </c>
      <c r="H8" s="4" t="s">
        <v>83</v>
      </c>
      <c r="I8" s="4" t="s">
        <v>84</v>
      </c>
      <c r="J8" s="4" t="s">
        <v>85</v>
      </c>
      <c r="K8" s="4" t="s">
        <v>86</v>
      </c>
      <c r="L8" s="4" t="s">
        <v>87</v>
      </c>
      <c r="M8" s="4" t="s">
        <v>88</v>
      </c>
      <c r="N8" s="4" t="s">
        <v>89</v>
      </c>
      <c r="O8" s="4" t="s">
        <v>90</v>
      </c>
      <c r="P8" s="4" t="s">
        <v>91</v>
      </c>
      <c r="Q8" s="4" t="s">
        <v>92</v>
      </c>
      <c r="R8" s="4" t="s">
        <v>93</v>
      </c>
      <c r="S8" s="4" t="s">
        <v>94</v>
      </c>
      <c r="T8" s="4" t="s">
        <v>95</v>
      </c>
      <c r="U8" s="4" t="s">
        <v>96</v>
      </c>
      <c r="V8" s="4" t="s">
        <v>97</v>
      </c>
      <c r="W8" s="4" t="s">
        <v>98</v>
      </c>
      <c r="X8" s="4" t="s">
        <v>99</v>
      </c>
      <c r="Y8" s="4" t="s">
        <v>100</v>
      </c>
      <c r="Z8" s="4" t="s">
        <v>101</v>
      </c>
      <c r="AA8" s="4" t="s">
        <v>102</v>
      </c>
      <c r="AB8" s="4" t="s">
        <v>103</v>
      </c>
      <c r="AC8" s="4" t="s">
        <v>104</v>
      </c>
      <c r="AD8" s="4" t="s">
        <v>105</v>
      </c>
    </row>
    <row r="9" spans="1:30" x14ac:dyDescent="0.25">
      <c r="A9" s="5" t="s">
        <v>110</v>
      </c>
      <c r="B9" s="3" t="s">
        <v>33</v>
      </c>
      <c r="C9" s="3" t="s">
        <v>33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33</v>
      </c>
      <c r="V9" s="3" t="s">
        <v>33</v>
      </c>
      <c r="W9" s="3" t="s">
        <v>33</v>
      </c>
      <c r="X9" s="3" t="s">
        <v>33</v>
      </c>
      <c r="Y9" s="3" t="s">
        <v>33</v>
      </c>
      <c r="Z9" s="3" t="s">
        <v>33</v>
      </c>
      <c r="AA9" s="3" t="s">
        <v>33</v>
      </c>
      <c r="AB9" s="3" t="s">
        <v>33</v>
      </c>
      <c r="AC9" s="3" t="s">
        <v>33</v>
      </c>
      <c r="AD9" s="3" t="s">
        <v>33</v>
      </c>
    </row>
    <row r="10" spans="1:30" x14ac:dyDescent="0.25">
      <c r="A10" s="6" t="s">
        <v>111</v>
      </c>
      <c r="B10" s="8" t="s">
        <v>28</v>
      </c>
      <c r="C10" s="8" t="s">
        <v>28</v>
      </c>
      <c r="D10" s="8" t="s">
        <v>28</v>
      </c>
      <c r="E10" s="8" t="s">
        <v>28</v>
      </c>
      <c r="F10" s="8" t="s">
        <v>28</v>
      </c>
      <c r="G10" s="8" t="s">
        <v>28</v>
      </c>
      <c r="H10" s="8" t="s">
        <v>28</v>
      </c>
      <c r="I10" s="8" t="s">
        <v>28</v>
      </c>
      <c r="J10" s="8" t="s">
        <v>28</v>
      </c>
      <c r="K10" s="8" t="s">
        <v>28</v>
      </c>
      <c r="L10" s="8" t="s">
        <v>28</v>
      </c>
      <c r="M10" s="8" t="s">
        <v>28</v>
      </c>
      <c r="N10" s="8" t="s">
        <v>28</v>
      </c>
      <c r="O10" s="8" t="s">
        <v>28</v>
      </c>
      <c r="P10" s="8" t="s">
        <v>28</v>
      </c>
      <c r="Q10" s="8" t="s">
        <v>28</v>
      </c>
      <c r="R10" s="8" t="s">
        <v>28</v>
      </c>
      <c r="S10" s="8" t="s">
        <v>28</v>
      </c>
      <c r="T10" s="8" t="s">
        <v>28</v>
      </c>
      <c r="U10" s="8" t="s">
        <v>28</v>
      </c>
      <c r="V10" s="8" t="s">
        <v>28</v>
      </c>
      <c r="W10" s="8" t="s">
        <v>28</v>
      </c>
      <c r="X10" s="8" t="s">
        <v>28</v>
      </c>
      <c r="Y10" s="8" t="s">
        <v>28</v>
      </c>
      <c r="Z10" s="8" t="s">
        <v>28</v>
      </c>
      <c r="AA10" s="8" t="s">
        <v>28</v>
      </c>
      <c r="AB10" s="8" t="s">
        <v>28</v>
      </c>
      <c r="AC10" s="8" t="s">
        <v>28</v>
      </c>
      <c r="AD10" s="8" t="s">
        <v>28</v>
      </c>
    </row>
    <row r="11" spans="1:30" x14ac:dyDescent="0.25">
      <c r="A11" s="7" t="s">
        <v>35</v>
      </c>
      <c r="B11" s="9">
        <v>4265010</v>
      </c>
      <c r="C11" s="9">
        <v>6768410</v>
      </c>
      <c r="D11" s="9">
        <v>4539000</v>
      </c>
      <c r="E11" s="9">
        <v>5045900</v>
      </c>
      <c r="F11" s="9">
        <v>3357090</v>
      </c>
      <c r="G11" s="9">
        <v>4431840</v>
      </c>
      <c r="H11" s="9">
        <v>7139320</v>
      </c>
      <c r="I11" s="9">
        <v>4784750</v>
      </c>
      <c r="J11" s="9">
        <v>4798460</v>
      </c>
      <c r="K11" s="9">
        <v>5187290</v>
      </c>
      <c r="L11" s="9">
        <v>3430010</v>
      </c>
      <c r="M11" s="9">
        <v>5867010</v>
      </c>
      <c r="N11" s="9">
        <v>5475840</v>
      </c>
      <c r="O11" s="9">
        <v>3872960</v>
      </c>
      <c r="P11" s="9">
        <v>2484440</v>
      </c>
      <c r="Q11" s="9">
        <v>3059710</v>
      </c>
      <c r="R11" s="9">
        <v>4230080</v>
      </c>
      <c r="S11" s="9">
        <v>2962250</v>
      </c>
      <c r="T11" s="9">
        <v>3519140</v>
      </c>
      <c r="U11" s="9">
        <v>9122970</v>
      </c>
      <c r="V11" s="9">
        <v>4590690</v>
      </c>
      <c r="W11" s="9">
        <v>5954240</v>
      </c>
      <c r="X11" s="9">
        <v>5553530</v>
      </c>
      <c r="Y11" s="9">
        <v>4994460</v>
      </c>
      <c r="Z11" s="9">
        <v>4649700</v>
      </c>
      <c r="AA11" s="9">
        <v>4653311</v>
      </c>
      <c r="AB11" s="9">
        <v>5123584</v>
      </c>
      <c r="AC11" s="9">
        <v>6082641</v>
      </c>
      <c r="AD11" s="9">
        <v>4508548</v>
      </c>
    </row>
    <row r="12" spans="1:30" x14ac:dyDescent="0.25">
      <c r="A12" s="7" t="s">
        <v>36</v>
      </c>
      <c r="B12" s="10">
        <v>184377750</v>
      </c>
      <c r="C12" s="10">
        <v>126324900</v>
      </c>
      <c r="D12" s="10">
        <v>200337870</v>
      </c>
      <c r="E12" s="10">
        <v>120757940</v>
      </c>
      <c r="F12" s="10">
        <v>109616990</v>
      </c>
      <c r="G12" s="10">
        <v>216949920</v>
      </c>
      <c r="H12" s="10">
        <v>304502400</v>
      </c>
      <c r="I12" s="10">
        <v>277579870</v>
      </c>
      <c r="J12" s="10">
        <v>312253120</v>
      </c>
      <c r="K12" s="10">
        <v>229220150</v>
      </c>
      <c r="L12" s="10">
        <v>239272270</v>
      </c>
      <c r="M12" s="10">
        <v>387127500</v>
      </c>
      <c r="N12" s="10">
        <v>438266810</v>
      </c>
      <c r="O12" s="10">
        <v>654732110</v>
      </c>
      <c r="P12" s="10">
        <v>333157750</v>
      </c>
      <c r="Q12" s="10">
        <v>525847330</v>
      </c>
      <c r="R12" s="10">
        <v>549861030</v>
      </c>
      <c r="S12" s="10">
        <v>659287860</v>
      </c>
      <c r="T12" s="10">
        <v>753884290</v>
      </c>
      <c r="U12" s="10">
        <v>872927180</v>
      </c>
      <c r="V12" s="10">
        <v>625918670</v>
      </c>
      <c r="W12" s="10">
        <v>507266940</v>
      </c>
      <c r="X12" s="10">
        <v>697428600</v>
      </c>
      <c r="Y12" s="10">
        <v>729852800</v>
      </c>
      <c r="Z12" s="10">
        <v>619899780</v>
      </c>
      <c r="AA12" s="10">
        <v>461507472</v>
      </c>
      <c r="AB12" s="10">
        <v>679548615</v>
      </c>
      <c r="AC12" s="10">
        <v>688461582</v>
      </c>
      <c r="AD12" s="10">
        <v>640188832</v>
      </c>
    </row>
    <row r="13" spans="1:30" x14ac:dyDescent="0.25">
      <c r="A13" s="7" t="s">
        <v>37</v>
      </c>
      <c r="B13" s="9">
        <v>30372890</v>
      </c>
      <c r="C13" s="9">
        <v>43381880</v>
      </c>
      <c r="D13" s="9">
        <v>33600910</v>
      </c>
      <c r="E13" s="9">
        <v>41815480</v>
      </c>
      <c r="F13" s="9">
        <v>26452280</v>
      </c>
      <c r="G13" s="9">
        <v>35885550</v>
      </c>
      <c r="H13" s="9">
        <v>50835550</v>
      </c>
      <c r="I13" s="9">
        <v>38670850</v>
      </c>
      <c r="J13" s="9">
        <v>42731330</v>
      </c>
      <c r="K13" s="9">
        <v>51963640</v>
      </c>
      <c r="L13" s="9">
        <v>64362590</v>
      </c>
      <c r="M13" s="9">
        <v>89332900</v>
      </c>
      <c r="N13" s="9">
        <v>87720270</v>
      </c>
      <c r="O13" s="9">
        <v>78813600</v>
      </c>
      <c r="P13" s="9">
        <v>80769800</v>
      </c>
      <c r="Q13" s="9">
        <v>63723870</v>
      </c>
      <c r="R13" s="9">
        <v>67523800</v>
      </c>
      <c r="S13" s="9">
        <v>96640820</v>
      </c>
      <c r="T13" s="9">
        <v>123073970</v>
      </c>
      <c r="U13" s="9">
        <v>125335100</v>
      </c>
      <c r="V13" s="9">
        <v>108316680</v>
      </c>
      <c r="W13" s="9">
        <v>82168800</v>
      </c>
      <c r="X13" s="9">
        <v>91742430</v>
      </c>
      <c r="Y13" s="9">
        <v>105179310</v>
      </c>
      <c r="Z13" s="9">
        <v>75639620</v>
      </c>
      <c r="AA13" s="9">
        <v>76074480</v>
      </c>
      <c r="AB13" s="9">
        <v>97351787</v>
      </c>
      <c r="AC13" s="9">
        <v>116068469</v>
      </c>
      <c r="AD13" s="9">
        <v>83910527</v>
      </c>
    </row>
    <row r="14" spans="1:30" x14ac:dyDescent="0.25">
      <c r="A14" s="7" t="s">
        <v>38</v>
      </c>
      <c r="B14" s="10">
        <v>3156020</v>
      </c>
      <c r="C14" s="10">
        <v>520990</v>
      </c>
      <c r="D14" s="10">
        <v>121940</v>
      </c>
      <c r="E14" s="10">
        <v>163680</v>
      </c>
      <c r="F14" s="10">
        <v>195650</v>
      </c>
      <c r="G14" s="10">
        <v>437350</v>
      </c>
      <c r="H14" s="10">
        <v>615720</v>
      </c>
      <c r="I14" s="10">
        <v>396100</v>
      </c>
      <c r="J14" s="10">
        <v>252110</v>
      </c>
      <c r="K14" s="10">
        <v>357710</v>
      </c>
      <c r="L14" s="10">
        <v>522780</v>
      </c>
      <c r="M14" s="10">
        <v>1719860</v>
      </c>
      <c r="N14" s="10">
        <v>6394270</v>
      </c>
      <c r="O14" s="10">
        <v>6735010</v>
      </c>
      <c r="P14" s="10">
        <v>1750870</v>
      </c>
      <c r="Q14" s="10">
        <v>3679070</v>
      </c>
      <c r="R14" s="10">
        <v>8604950</v>
      </c>
      <c r="S14" s="10">
        <v>4519850</v>
      </c>
      <c r="T14" s="10">
        <v>3128200</v>
      </c>
      <c r="U14" s="10">
        <v>4220510</v>
      </c>
      <c r="V14" s="10">
        <v>13880930</v>
      </c>
      <c r="W14" s="10">
        <v>9915760</v>
      </c>
      <c r="X14" s="10">
        <v>15008360</v>
      </c>
      <c r="Y14" s="10">
        <v>5762360</v>
      </c>
      <c r="Z14" s="10">
        <v>2030420</v>
      </c>
      <c r="AA14" s="10">
        <v>2206101</v>
      </c>
      <c r="AB14" s="10">
        <v>2799594</v>
      </c>
      <c r="AC14" s="10">
        <v>5281152</v>
      </c>
      <c r="AD14" s="10">
        <v>6734666</v>
      </c>
    </row>
    <row r="15" spans="1:30" x14ac:dyDescent="0.25">
      <c r="A15" s="7" t="s">
        <v>39</v>
      </c>
      <c r="B15" s="9">
        <v>7111600</v>
      </c>
      <c r="C15" s="9">
        <v>3613820</v>
      </c>
      <c r="D15" s="9">
        <v>8026750</v>
      </c>
      <c r="E15" s="9">
        <v>6868420</v>
      </c>
      <c r="F15" s="9">
        <v>10299250</v>
      </c>
      <c r="G15" s="9">
        <v>11871980</v>
      </c>
      <c r="H15" s="9">
        <v>8346430</v>
      </c>
      <c r="I15" s="9">
        <v>7569080</v>
      </c>
      <c r="J15" s="9">
        <v>5789110</v>
      </c>
      <c r="K15" s="9">
        <v>4106920</v>
      </c>
      <c r="L15" s="9">
        <v>5375490</v>
      </c>
      <c r="M15" s="9">
        <v>5952470</v>
      </c>
      <c r="N15" s="9">
        <v>6649630</v>
      </c>
      <c r="O15" s="9">
        <v>4326150</v>
      </c>
      <c r="P15" s="9">
        <v>3169960</v>
      </c>
      <c r="Q15" s="9">
        <v>3690050</v>
      </c>
      <c r="R15" s="9">
        <v>5052270</v>
      </c>
      <c r="S15" s="9">
        <v>10334330</v>
      </c>
      <c r="T15" s="9">
        <v>6015490</v>
      </c>
      <c r="U15" s="9">
        <v>6924660</v>
      </c>
      <c r="V15" s="9">
        <v>6350230</v>
      </c>
      <c r="W15" s="9">
        <v>4845510</v>
      </c>
      <c r="X15" s="9">
        <v>4759000</v>
      </c>
      <c r="Y15" s="9">
        <v>4999480</v>
      </c>
      <c r="Z15" s="9">
        <v>5455060</v>
      </c>
      <c r="AA15" s="9" t="s">
        <v>112</v>
      </c>
      <c r="AB15" s="9" t="s">
        <v>112</v>
      </c>
      <c r="AC15" s="9" t="s">
        <v>112</v>
      </c>
      <c r="AD15" s="9" t="s">
        <v>112</v>
      </c>
    </row>
    <row r="16" spans="1:30" x14ac:dyDescent="0.25">
      <c r="A16" s="7" t="s">
        <v>40</v>
      </c>
      <c r="B16" s="10">
        <v>34690</v>
      </c>
      <c r="C16" s="10">
        <v>80770</v>
      </c>
      <c r="D16" s="10">
        <v>750</v>
      </c>
      <c r="E16" s="10">
        <v>15090</v>
      </c>
      <c r="F16" s="10">
        <v>574240</v>
      </c>
      <c r="G16" s="10">
        <v>819000</v>
      </c>
      <c r="H16" s="10">
        <v>707720</v>
      </c>
      <c r="I16" s="10">
        <v>125250</v>
      </c>
      <c r="J16" s="10">
        <v>201730</v>
      </c>
      <c r="K16" s="10">
        <v>29880</v>
      </c>
      <c r="L16" s="10">
        <v>19320</v>
      </c>
      <c r="M16" s="10">
        <v>47830</v>
      </c>
      <c r="N16" s="10">
        <v>51680</v>
      </c>
      <c r="O16" s="10">
        <v>40520</v>
      </c>
      <c r="P16" s="10">
        <v>24120</v>
      </c>
      <c r="Q16" s="10">
        <v>24170</v>
      </c>
      <c r="R16" s="10">
        <v>146230</v>
      </c>
      <c r="S16" s="10">
        <v>44670</v>
      </c>
      <c r="T16" s="10">
        <v>121110</v>
      </c>
      <c r="U16" s="10">
        <v>103650</v>
      </c>
      <c r="V16" s="10">
        <v>121830</v>
      </c>
      <c r="W16" s="10">
        <v>73880</v>
      </c>
      <c r="X16" s="10">
        <v>132590</v>
      </c>
      <c r="Y16" s="10">
        <v>123180</v>
      </c>
      <c r="Z16" s="10">
        <v>412490</v>
      </c>
      <c r="AA16" s="10">
        <v>79571</v>
      </c>
      <c r="AB16" s="10">
        <v>59259</v>
      </c>
      <c r="AC16" s="10">
        <v>76833</v>
      </c>
      <c r="AD16" s="10">
        <v>55319</v>
      </c>
    </row>
    <row r="17" spans="1:30" x14ac:dyDescent="0.25">
      <c r="A17" s="7" t="s">
        <v>41</v>
      </c>
      <c r="B17" s="9">
        <v>5840</v>
      </c>
      <c r="C17" s="9">
        <v>3050</v>
      </c>
      <c r="D17" s="9">
        <v>17140</v>
      </c>
      <c r="E17" s="9">
        <v>30810</v>
      </c>
      <c r="F17" s="9">
        <v>3950</v>
      </c>
      <c r="G17" s="9">
        <v>11790</v>
      </c>
      <c r="H17" s="9">
        <v>244410</v>
      </c>
      <c r="I17" s="9">
        <v>3670</v>
      </c>
      <c r="J17" s="9">
        <v>11290</v>
      </c>
      <c r="K17" s="9">
        <v>29130</v>
      </c>
      <c r="L17" s="9">
        <v>117890</v>
      </c>
      <c r="M17" s="9">
        <v>470340</v>
      </c>
      <c r="N17" s="9">
        <v>262090</v>
      </c>
      <c r="O17" s="9">
        <v>41850</v>
      </c>
      <c r="P17" s="9">
        <v>29410</v>
      </c>
      <c r="Q17" s="9">
        <v>155150</v>
      </c>
      <c r="R17" s="9">
        <v>365830</v>
      </c>
      <c r="S17" s="9">
        <v>76790</v>
      </c>
      <c r="T17" s="9">
        <v>84760</v>
      </c>
      <c r="U17" s="9">
        <v>126610</v>
      </c>
      <c r="V17" s="9">
        <v>342670</v>
      </c>
      <c r="W17" s="9">
        <v>584380</v>
      </c>
      <c r="X17" s="9">
        <v>578510</v>
      </c>
      <c r="Y17" s="9">
        <v>790860</v>
      </c>
      <c r="Z17" s="9">
        <v>854540</v>
      </c>
      <c r="AA17" s="9">
        <v>933238</v>
      </c>
      <c r="AB17" s="9">
        <v>1281786</v>
      </c>
      <c r="AC17" s="9">
        <v>2430263</v>
      </c>
      <c r="AD17" s="9">
        <v>1922431</v>
      </c>
    </row>
    <row r="18" spans="1:30" x14ac:dyDescent="0.25">
      <c r="A18" s="7" t="s">
        <v>42</v>
      </c>
      <c r="B18" s="10">
        <v>0</v>
      </c>
      <c r="C18" s="10">
        <v>950</v>
      </c>
      <c r="D18" s="10">
        <v>290</v>
      </c>
      <c r="E18" s="10">
        <v>900</v>
      </c>
      <c r="F18" s="10">
        <v>4520</v>
      </c>
      <c r="G18" s="10">
        <v>2470</v>
      </c>
      <c r="H18" s="10">
        <v>35690</v>
      </c>
      <c r="I18" s="10">
        <v>9440</v>
      </c>
      <c r="J18" s="10">
        <v>1680</v>
      </c>
      <c r="K18" s="10">
        <v>1250</v>
      </c>
      <c r="L18" s="10">
        <v>9100</v>
      </c>
      <c r="M18" s="10">
        <v>11090</v>
      </c>
      <c r="N18" s="10">
        <v>7670</v>
      </c>
      <c r="O18" s="10">
        <v>1030</v>
      </c>
      <c r="P18" s="10">
        <v>180450</v>
      </c>
      <c r="Q18" s="10">
        <v>150</v>
      </c>
      <c r="R18" s="10">
        <v>1258750</v>
      </c>
      <c r="S18" s="10">
        <v>3459270</v>
      </c>
      <c r="T18" s="10">
        <v>60520</v>
      </c>
      <c r="U18" s="10">
        <v>3190</v>
      </c>
      <c r="V18" s="10">
        <v>450</v>
      </c>
      <c r="W18" s="10">
        <v>2450</v>
      </c>
      <c r="X18" s="10">
        <v>20860</v>
      </c>
      <c r="Y18" s="10">
        <v>1040</v>
      </c>
      <c r="Z18" s="10">
        <v>29710</v>
      </c>
      <c r="AA18" s="10">
        <v>820199</v>
      </c>
      <c r="AB18" s="10">
        <v>3359</v>
      </c>
      <c r="AC18" s="10">
        <v>858</v>
      </c>
      <c r="AD18" s="10">
        <v>23485</v>
      </c>
    </row>
    <row r="19" spans="1:30" x14ac:dyDescent="0.25">
      <c r="A19" s="7" t="s">
        <v>43</v>
      </c>
      <c r="B19" s="9">
        <v>32070</v>
      </c>
      <c r="C19" s="9">
        <v>4250</v>
      </c>
      <c r="D19" s="9">
        <v>3280</v>
      </c>
      <c r="E19" s="9">
        <v>36610</v>
      </c>
      <c r="F19" s="9">
        <v>105590</v>
      </c>
      <c r="G19" s="9">
        <v>87010</v>
      </c>
      <c r="H19" s="9">
        <v>1627060</v>
      </c>
      <c r="I19" s="9">
        <v>40840</v>
      </c>
      <c r="J19" s="9">
        <v>64630</v>
      </c>
      <c r="K19" s="9">
        <v>20520</v>
      </c>
      <c r="L19" s="9">
        <v>23040</v>
      </c>
      <c r="M19" s="9">
        <v>44310</v>
      </c>
      <c r="N19" s="9">
        <v>214940</v>
      </c>
      <c r="O19" s="9">
        <v>36600</v>
      </c>
      <c r="P19" s="9">
        <v>185260</v>
      </c>
      <c r="Q19" s="9">
        <v>742600</v>
      </c>
      <c r="R19" s="9">
        <v>1364830</v>
      </c>
      <c r="S19" s="9">
        <v>853940</v>
      </c>
      <c r="T19" s="9">
        <v>821020</v>
      </c>
      <c r="U19" s="9">
        <v>1265340</v>
      </c>
      <c r="V19" s="9">
        <v>2230520</v>
      </c>
      <c r="W19" s="9">
        <v>2916990</v>
      </c>
      <c r="X19" s="9">
        <v>4812560</v>
      </c>
      <c r="Y19" s="9">
        <v>6076840</v>
      </c>
      <c r="Z19" s="9">
        <v>4756260</v>
      </c>
      <c r="AA19" s="9">
        <v>4327220</v>
      </c>
      <c r="AB19" s="9">
        <v>6677152</v>
      </c>
      <c r="AC19" s="9">
        <v>7222610</v>
      </c>
      <c r="AD19" s="9">
        <v>3273236</v>
      </c>
    </row>
    <row r="20" spans="1:30" x14ac:dyDescent="0.25">
      <c r="A20" s="7" t="s">
        <v>44</v>
      </c>
      <c r="B20" s="10">
        <v>303060</v>
      </c>
      <c r="C20" s="10">
        <v>497030</v>
      </c>
      <c r="D20" s="10">
        <v>532270</v>
      </c>
      <c r="E20" s="10">
        <v>802980</v>
      </c>
      <c r="F20" s="10">
        <v>2572220</v>
      </c>
      <c r="G20" s="10">
        <v>1329190</v>
      </c>
      <c r="H20" s="10">
        <v>1356480</v>
      </c>
      <c r="I20" s="10">
        <v>1376900</v>
      </c>
      <c r="J20" s="10">
        <v>1966330</v>
      </c>
      <c r="K20" s="10">
        <v>1292840</v>
      </c>
      <c r="L20" s="10">
        <v>1761250</v>
      </c>
      <c r="M20" s="10">
        <v>3437750</v>
      </c>
      <c r="N20" s="10">
        <v>10266530</v>
      </c>
      <c r="O20" s="10">
        <v>8738650</v>
      </c>
      <c r="P20" s="10">
        <v>2583240</v>
      </c>
      <c r="Q20" s="10">
        <v>3760430</v>
      </c>
      <c r="R20" s="10">
        <v>16107050</v>
      </c>
      <c r="S20" s="10">
        <v>18263990</v>
      </c>
      <c r="T20" s="10">
        <v>31895000</v>
      </c>
      <c r="U20" s="10">
        <v>24110300</v>
      </c>
      <c r="V20" s="10">
        <v>13943650</v>
      </c>
      <c r="W20" s="10">
        <v>12382970</v>
      </c>
      <c r="X20" s="10">
        <v>11638680</v>
      </c>
      <c r="Y20" s="10">
        <v>13392070</v>
      </c>
      <c r="Z20" s="10">
        <v>12773160</v>
      </c>
      <c r="AA20" s="10">
        <v>10142206</v>
      </c>
      <c r="AB20" s="10">
        <v>16093647</v>
      </c>
      <c r="AC20" s="10">
        <v>21381096</v>
      </c>
      <c r="AD20" s="10">
        <v>11843843</v>
      </c>
    </row>
    <row r="21" spans="1:30" x14ac:dyDescent="0.25">
      <c r="A21" s="7" t="s">
        <v>45</v>
      </c>
      <c r="B21" s="9">
        <v>4992830</v>
      </c>
      <c r="C21" s="9">
        <v>1763570</v>
      </c>
      <c r="D21" s="9">
        <v>3143920</v>
      </c>
      <c r="E21" s="9">
        <v>1166990</v>
      </c>
      <c r="F21" s="9">
        <v>590000</v>
      </c>
      <c r="G21" s="9">
        <v>2520010</v>
      </c>
      <c r="H21" s="9">
        <v>1822380</v>
      </c>
      <c r="I21" s="9">
        <v>2042250</v>
      </c>
      <c r="J21" s="9">
        <v>3569270</v>
      </c>
      <c r="K21" s="9">
        <v>3085980</v>
      </c>
      <c r="L21" s="9">
        <v>2204070</v>
      </c>
      <c r="M21" s="9">
        <v>2658660</v>
      </c>
      <c r="N21" s="9">
        <v>2155710</v>
      </c>
      <c r="O21" s="9">
        <v>3487280</v>
      </c>
      <c r="P21" s="9">
        <v>2860800</v>
      </c>
      <c r="Q21" s="9">
        <v>40465740</v>
      </c>
      <c r="R21" s="9">
        <v>67260190</v>
      </c>
      <c r="S21" s="9">
        <v>56616280</v>
      </c>
      <c r="T21" s="9">
        <v>78314170</v>
      </c>
      <c r="U21" s="9">
        <v>90793620</v>
      </c>
      <c r="V21" s="9">
        <v>76770380</v>
      </c>
      <c r="W21" s="9">
        <v>60075070</v>
      </c>
      <c r="X21" s="9">
        <v>69162470</v>
      </c>
      <c r="Y21" s="9">
        <v>72724570</v>
      </c>
      <c r="Z21" s="9">
        <v>61962300</v>
      </c>
      <c r="AA21" s="9">
        <v>68134327</v>
      </c>
      <c r="AB21" s="9">
        <v>123990039</v>
      </c>
      <c r="AC21" s="9">
        <v>143047625</v>
      </c>
      <c r="AD21" s="9">
        <v>183877311</v>
      </c>
    </row>
    <row r="22" spans="1:30" x14ac:dyDescent="0.25">
      <c r="A22" s="7" t="s">
        <v>46</v>
      </c>
      <c r="B22" s="10" t="s">
        <v>112</v>
      </c>
      <c r="C22" s="10" t="s">
        <v>112</v>
      </c>
      <c r="D22" s="10" t="s">
        <v>112</v>
      </c>
      <c r="E22" s="10" t="s">
        <v>112</v>
      </c>
      <c r="F22" s="10">
        <v>1335200</v>
      </c>
      <c r="G22" s="10">
        <v>1363740</v>
      </c>
      <c r="H22" s="10">
        <v>1329640</v>
      </c>
      <c r="I22" s="10">
        <v>2220320</v>
      </c>
      <c r="J22" s="10">
        <v>3238060</v>
      </c>
      <c r="K22" s="10">
        <v>2501240</v>
      </c>
      <c r="L22" s="10">
        <v>3234900</v>
      </c>
      <c r="M22" s="10">
        <v>5560990</v>
      </c>
      <c r="N22" s="10">
        <v>4844030</v>
      </c>
      <c r="O22" s="10">
        <v>4568420</v>
      </c>
      <c r="P22" s="10">
        <v>961890</v>
      </c>
      <c r="Q22" s="10">
        <v>2205060</v>
      </c>
      <c r="R22" s="10">
        <v>2694150</v>
      </c>
      <c r="S22" s="10">
        <v>2669820</v>
      </c>
      <c r="T22" s="10">
        <v>3474670</v>
      </c>
      <c r="U22" s="10">
        <v>3204570</v>
      </c>
      <c r="V22" s="10">
        <v>3645190</v>
      </c>
      <c r="W22" s="10">
        <v>2489310</v>
      </c>
      <c r="X22" s="10">
        <v>3212580</v>
      </c>
      <c r="Y22" s="10">
        <v>3321960</v>
      </c>
      <c r="Z22" s="10">
        <v>2581860</v>
      </c>
      <c r="AA22" s="10">
        <v>2146122</v>
      </c>
      <c r="AB22" s="10">
        <v>3657036</v>
      </c>
      <c r="AC22" s="10">
        <v>3414502</v>
      </c>
      <c r="AD22" s="10">
        <v>239702</v>
      </c>
    </row>
    <row r="23" spans="1:30" x14ac:dyDescent="0.25">
      <c r="A23" s="7" t="s">
        <v>47</v>
      </c>
      <c r="B23" s="9" t="s">
        <v>112</v>
      </c>
      <c r="C23" s="9" t="s">
        <v>112</v>
      </c>
      <c r="D23" s="9" t="s">
        <v>112</v>
      </c>
      <c r="E23" s="9" t="s">
        <v>112</v>
      </c>
      <c r="F23" s="9" t="s">
        <v>112</v>
      </c>
      <c r="G23" s="9" t="s">
        <v>112</v>
      </c>
      <c r="H23" s="9" t="s">
        <v>112</v>
      </c>
      <c r="I23" s="9" t="s">
        <v>112</v>
      </c>
      <c r="J23" s="9" t="s">
        <v>112</v>
      </c>
      <c r="K23" s="9" t="s">
        <v>112</v>
      </c>
      <c r="L23" s="9" t="s">
        <v>112</v>
      </c>
      <c r="M23" s="9" t="s">
        <v>112</v>
      </c>
      <c r="N23" s="9" t="s">
        <v>112</v>
      </c>
      <c r="O23" s="9" t="s">
        <v>112</v>
      </c>
      <c r="P23" s="9" t="s">
        <v>112</v>
      </c>
      <c r="Q23" s="9" t="s">
        <v>112</v>
      </c>
      <c r="R23" s="9" t="s">
        <v>112</v>
      </c>
      <c r="S23" s="9" t="s">
        <v>112</v>
      </c>
      <c r="T23" s="9" t="s">
        <v>112</v>
      </c>
      <c r="U23" s="9" t="s">
        <v>112</v>
      </c>
      <c r="V23" s="9" t="s">
        <v>112</v>
      </c>
      <c r="W23" s="9" t="s">
        <v>112</v>
      </c>
      <c r="X23" s="9" t="s">
        <v>112</v>
      </c>
      <c r="Y23" s="9" t="s">
        <v>112</v>
      </c>
      <c r="Z23" s="9" t="s">
        <v>112</v>
      </c>
      <c r="AA23" s="9" t="s">
        <v>112</v>
      </c>
      <c r="AB23" s="9" t="s">
        <v>112</v>
      </c>
      <c r="AC23" s="9" t="s">
        <v>112</v>
      </c>
      <c r="AD23" s="9" t="s">
        <v>112</v>
      </c>
    </row>
    <row r="24" spans="1:30" x14ac:dyDescent="0.25">
      <c r="A24" s="7" t="s">
        <v>48</v>
      </c>
      <c r="B24" s="10" t="s">
        <v>112</v>
      </c>
      <c r="C24" s="10" t="s">
        <v>112</v>
      </c>
      <c r="D24" s="10" t="s">
        <v>112</v>
      </c>
      <c r="E24" s="10" t="s">
        <v>112</v>
      </c>
      <c r="F24" s="10" t="s">
        <v>112</v>
      </c>
      <c r="G24" s="10" t="s">
        <v>112</v>
      </c>
      <c r="H24" s="10" t="s">
        <v>112</v>
      </c>
      <c r="I24" s="10" t="s">
        <v>112</v>
      </c>
      <c r="J24" s="10" t="s">
        <v>112</v>
      </c>
      <c r="K24" s="10" t="s">
        <v>112</v>
      </c>
      <c r="L24" s="10" t="s">
        <v>112</v>
      </c>
      <c r="M24" s="10" t="s">
        <v>112</v>
      </c>
      <c r="N24" s="10" t="s">
        <v>112</v>
      </c>
      <c r="O24" s="10" t="s">
        <v>112</v>
      </c>
      <c r="P24" s="10" t="s">
        <v>112</v>
      </c>
      <c r="Q24" s="10" t="s">
        <v>112</v>
      </c>
      <c r="R24" s="10" t="s">
        <v>112</v>
      </c>
      <c r="S24" s="10" t="s">
        <v>112</v>
      </c>
      <c r="T24" s="10" t="s">
        <v>112</v>
      </c>
      <c r="U24" s="10" t="s">
        <v>112</v>
      </c>
      <c r="V24" s="10" t="s">
        <v>112</v>
      </c>
      <c r="W24" s="10" t="s">
        <v>112</v>
      </c>
      <c r="X24" s="10" t="s">
        <v>112</v>
      </c>
      <c r="Y24" s="10" t="s">
        <v>112</v>
      </c>
      <c r="Z24" s="10" t="s">
        <v>112</v>
      </c>
      <c r="AA24" s="10" t="s">
        <v>112</v>
      </c>
      <c r="AB24" s="10" t="s">
        <v>112</v>
      </c>
      <c r="AC24" s="10" t="s">
        <v>112</v>
      </c>
      <c r="AD24" s="10" t="s">
        <v>112</v>
      </c>
    </row>
    <row r="25" spans="1:30" x14ac:dyDescent="0.25">
      <c r="A25" s="7" t="s">
        <v>49</v>
      </c>
      <c r="B25" s="9">
        <v>104110</v>
      </c>
      <c r="C25" s="9">
        <v>245530</v>
      </c>
      <c r="D25" s="9">
        <v>220680</v>
      </c>
      <c r="E25" s="9">
        <v>221690</v>
      </c>
      <c r="F25" s="9">
        <v>228090</v>
      </c>
      <c r="G25" s="9">
        <v>341710</v>
      </c>
      <c r="H25" s="9">
        <v>253450</v>
      </c>
      <c r="I25" s="9">
        <v>372560</v>
      </c>
      <c r="J25" s="9">
        <v>640630</v>
      </c>
      <c r="K25" s="9">
        <v>181240</v>
      </c>
      <c r="L25" s="9">
        <v>324820</v>
      </c>
      <c r="M25" s="9">
        <v>450890</v>
      </c>
      <c r="N25" s="9">
        <v>569420</v>
      </c>
      <c r="O25" s="9">
        <v>308070</v>
      </c>
      <c r="P25" s="9">
        <v>331830</v>
      </c>
      <c r="Q25" s="9">
        <v>433060</v>
      </c>
      <c r="R25" s="9">
        <v>1930050</v>
      </c>
      <c r="S25" s="9">
        <v>1016340</v>
      </c>
      <c r="T25" s="9">
        <v>998620</v>
      </c>
      <c r="U25" s="9">
        <v>495100</v>
      </c>
      <c r="V25" s="9">
        <v>399620</v>
      </c>
      <c r="W25" s="9">
        <v>646040</v>
      </c>
      <c r="X25" s="9">
        <v>2148310</v>
      </c>
      <c r="Y25" s="9">
        <v>1453750</v>
      </c>
      <c r="Z25" s="9">
        <v>1138420</v>
      </c>
      <c r="AA25" s="9">
        <v>1229382</v>
      </c>
      <c r="AB25" s="9">
        <v>1929798</v>
      </c>
      <c r="AC25" s="9">
        <v>2596362</v>
      </c>
      <c r="AD25" s="9">
        <v>3043663</v>
      </c>
    </row>
    <row r="26" spans="1:30" x14ac:dyDescent="0.25">
      <c r="A26" s="7" t="s">
        <v>50</v>
      </c>
      <c r="B26" s="10">
        <v>1317460</v>
      </c>
      <c r="C26" s="10">
        <v>53260</v>
      </c>
      <c r="D26" s="10">
        <v>22500</v>
      </c>
      <c r="E26" s="10">
        <v>112300</v>
      </c>
      <c r="F26" s="10">
        <v>3520</v>
      </c>
      <c r="G26" s="10">
        <v>14210</v>
      </c>
      <c r="H26" s="10">
        <v>27450</v>
      </c>
      <c r="I26" s="10">
        <v>13949760</v>
      </c>
      <c r="J26" s="10">
        <v>2810830</v>
      </c>
      <c r="K26" s="10">
        <v>3297910</v>
      </c>
      <c r="L26" s="10">
        <v>1402520</v>
      </c>
      <c r="M26" s="10">
        <v>56700020</v>
      </c>
      <c r="N26" s="10">
        <v>50783220</v>
      </c>
      <c r="O26" s="10">
        <v>4446780</v>
      </c>
      <c r="P26" s="10">
        <v>36798950</v>
      </c>
      <c r="Q26" s="10">
        <v>72423230</v>
      </c>
      <c r="R26" s="10">
        <v>88822600</v>
      </c>
      <c r="S26" s="10">
        <v>108437490</v>
      </c>
      <c r="T26" s="10">
        <v>105256490</v>
      </c>
      <c r="U26" s="10">
        <v>118965330</v>
      </c>
      <c r="V26" s="10">
        <v>78997840</v>
      </c>
      <c r="W26" s="10">
        <v>41751550</v>
      </c>
      <c r="X26" s="10">
        <v>69921530</v>
      </c>
      <c r="Y26" s="10">
        <v>57008100</v>
      </c>
      <c r="Z26" s="10">
        <v>51833670</v>
      </c>
      <c r="AA26" s="10">
        <v>36671747</v>
      </c>
      <c r="AB26" s="10">
        <v>44936665</v>
      </c>
      <c r="AC26" s="10">
        <v>54424818</v>
      </c>
      <c r="AD26" s="10">
        <v>2085136</v>
      </c>
    </row>
    <row r="27" spans="1:30" x14ac:dyDescent="0.25">
      <c r="A27" s="7" t="s">
        <v>51</v>
      </c>
      <c r="B27" s="9">
        <v>226260</v>
      </c>
      <c r="C27" s="9">
        <v>194310</v>
      </c>
      <c r="D27" s="9">
        <v>425950</v>
      </c>
      <c r="E27" s="9">
        <v>238340</v>
      </c>
      <c r="F27" s="9">
        <v>446920</v>
      </c>
      <c r="G27" s="9">
        <v>694710</v>
      </c>
      <c r="H27" s="9">
        <v>710010</v>
      </c>
      <c r="I27" s="9">
        <v>394390</v>
      </c>
      <c r="J27" s="9">
        <v>250890</v>
      </c>
      <c r="K27" s="9">
        <v>149570</v>
      </c>
      <c r="L27" s="9">
        <v>198050</v>
      </c>
      <c r="M27" s="9">
        <v>583710</v>
      </c>
      <c r="N27" s="9">
        <v>1536930</v>
      </c>
      <c r="O27" s="9">
        <v>1410680</v>
      </c>
      <c r="P27" s="9">
        <v>810010</v>
      </c>
      <c r="Q27" s="9">
        <v>719500</v>
      </c>
      <c r="R27" s="9">
        <v>1313590</v>
      </c>
      <c r="S27" s="9">
        <v>1429400</v>
      </c>
      <c r="T27" s="9">
        <v>435610</v>
      </c>
      <c r="U27" s="9">
        <v>620850</v>
      </c>
      <c r="V27" s="9">
        <v>549750</v>
      </c>
      <c r="W27" s="9">
        <v>375150</v>
      </c>
      <c r="X27" s="9">
        <v>662630</v>
      </c>
      <c r="Y27" s="9">
        <v>362100</v>
      </c>
      <c r="Z27" s="9">
        <v>260230</v>
      </c>
      <c r="AA27" s="9">
        <v>1002743</v>
      </c>
      <c r="AB27" s="9">
        <v>1453580</v>
      </c>
      <c r="AC27" s="9">
        <v>1743961</v>
      </c>
      <c r="AD27" s="9">
        <v>1317235</v>
      </c>
    </row>
    <row r="28" spans="1:30" x14ac:dyDescent="0.25">
      <c r="A28" s="7" t="s">
        <v>52</v>
      </c>
      <c r="B28" s="10" t="s">
        <v>112</v>
      </c>
      <c r="C28" s="10" t="s">
        <v>112</v>
      </c>
      <c r="D28" s="10" t="s">
        <v>112</v>
      </c>
      <c r="E28" s="10" t="s">
        <v>112</v>
      </c>
      <c r="F28" s="10" t="s">
        <v>112</v>
      </c>
      <c r="G28" s="10" t="s">
        <v>112</v>
      </c>
      <c r="H28" s="10" t="s">
        <v>112</v>
      </c>
      <c r="I28" s="10" t="s">
        <v>112</v>
      </c>
      <c r="J28" s="10" t="s">
        <v>112</v>
      </c>
      <c r="K28" s="10">
        <v>650</v>
      </c>
      <c r="L28" s="10">
        <v>0</v>
      </c>
      <c r="M28" s="10">
        <v>105750</v>
      </c>
      <c r="N28" s="10">
        <v>0</v>
      </c>
      <c r="O28" s="10">
        <v>7690</v>
      </c>
      <c r="P28" s="10">
        <v>10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3100</v>
      </c>
      <c r="X28" s="10">
        <v>0</v>
      </c>
      <c r="Y28" s="10">
        <v>0</v>
      </c>
      <c r="Z28" s="10">
        <v>0</v>
      </c>
      <c r="AA28" s="10">
        <v>222</v>
      </c>
      <c r="AB28" s="10">
        <v>7</v>
      </c>
      <c r="AC28" s="10">
        <v>1256</v>
      </c>
      <c r="AD28" s="10">
        <v>2672</v>
      </c>
    </row>
    <row r="29" spans="1:30" x14ac:dyDescent="0.25">
      <c r="A29" s="7" t="s">
        <v>53</v>
      </c>
      <c r="B29" s="9" t="s">
        <v>112</v>
      </c>
      <c r="C29" s="9" t="s">
        <v>112</v>
      </c>
      <c r="D29" s="9" t="s">
        <v>112</v>
      </c>
      <c r="E29" s="9" t="s">
        <v>112</v>
      </c>
      <c r="F29" s="9" t="s">
        <v>112</v>
      </c>
      <c r="G29" s="9">
        <v>0</v>
      </c>
      <c r="H29" s="9">
        <v>3420</v>
      </c>
      <c r="I29" s="9">
        <v>3720</v>
      </c>
      <c r="J29" s="9" t="s">
        <v>112</v>
      </c>
      <c r="K29" s="9">
        <v>0</v>
      </c>
      <c r="L29" s="9">
        <v>365220</v>
      </c>
      <c r="M29" s="9">
        <v>227460</v>
      </c>
      <c r="N29" s="9">
        <v>28450</v>
      </c>
      <c r="O29" s="9">
        <v>208080</v>
      </c>
      <c r="P29" s="9">
        <v>491170</v>
      </c>
      <c r="Q29" s="9">
        <v>280990</v>
      </c>
      <c r="R29" s="9">
        <v>15670</v>
      </c>
      <c r="S29" s="9">
        <v>253130</v>
      </c>
      <c r="T29" s="9">
        <v>64280</v>
      </c>
      <c r="U29" s="9">
        <v>343350</v>
      </c>
      <c r="V29" s="9">
        <v>624540</v>
      </c>
      <c r="W29" s="9">
        <v>608360</v>
      </c>
      <c r="X29" s="9">
        <v>801250</v>
      </c>
      <c r="Y29" s="9">
        <v>636110</v>
      </c>
      <c r="Z29" s="9">
        <v>46320</v>
      </c>
      <c r="AA29" s="9">
        <v>18979</v>
      </c>
      <c r="AB29" s="9">
        <v>1726</v>
      </c>
      <c r="AC29" s="9">
        <v>2677</v>
      </c>
      <c r="AD29" s="9">
        <v>2558336</v>
      </c>
    </row>
    <row r="30" spans="1:30" x14ac:dyDescent="0.25">
      <c r="A30" s="7" t="s">
        <v>54</v>
      </c>
      <c r="B30" s="10" t="s">
        <v>112</v>
      </c>
      <c r="C30" s="10" t="s">
        <v>112</v>
      </c>
      <c r="D30" s="10" t="s">
        <v>112</v>
      </c>
      <c r="E30" s="10" t="s">
        <v>112</v>
      </c>
      <c r="F30" s="10" t="s">
        <v>112</v>
      </c>
      <c r="G30" s="10" t="s">
        <v>112</v>
      </c>
      <c r="H30" s="10">
        <v>0</v>
      </c>
      <c r="I30" s="10">
        <v>5000</v>
      </c>
      <c r="J30" s="10" t="s">
        <v>112</v>
      </c>
      <c r="K30" s="10">
        <v>90240</v>
      </c>
      <c r="L30" s="10">
        <v>0</v>
      </c>
      <c r="M30" s="10">
        <v>0</v>
      </c>
      <c r="N30" s="10">
        <v>40650</v>
      </c>
      <c r="O30" s="10">
        <v>122620</v>
      </c>
      <c r="P30" s="10">
        <v>490190</v>
      </c>
      <c r="Q30" s="10">
        <v>137170</v>
      </c>
      <c r="R30" s="10">
        <v>556770</v>
      </c>
      <c r="S30" s="10">
        <v>445480</v>
      </c>
      <c r="T30" s="10">
        <v>124180</v>
      </c>
      <c r="U30" s="10">
        <v>2783020</v>
      </c>
      <c r="V30" s="10">
        <v>4403220</v>
      </c>
      <c r="W30" s="10">
        <v>3902110</v>
      </c>
      <c r="X30" s="10">
        <v>113040</v>
      </c>
      <c r="Y30" s="10">
        <v>190</v>
      </c>
      <c r="Z30" s="10">
        <v>39470</v>
      </c>
      <c r="AA30" s="10">
        <v>45899</v>
      </c>
      <c r="AB30" s="10">
        <v>86491</v>
      </c>
      <c r="AC30" s="10">
        <v>3818400</v>
      </c>
      <c r="AD30" s="10">
        <v>358718</v>
      </c>
    </row>
    <row r="31" spans="1:30" x14ac:dyDescent="0.25">
      <c r="A31" s="7" t="s">
        <v>55</v>
      </c>
      <c r="B31" s="9" t="s">
        <v>112</v>
      </c>
      <c r="C31" s="9" t="s">
        <v>112</v>
      </c>
      <c r="D31" s="9" t="s">
        <v>112</v>
      </c>
      <c r="E31" s="9" t="s">
        <v>112</v>
      </c>
      <c r="F31" s="9" t="s">
        <v>112</v>
      </c>
      <c r="G31" s="9">
        <v>56620</v>
      </c>
      <c r="H31" s="9">
        <v>335240</v>
      </c>
      <c r="I31" s="9">
        <v>266730</v>
      </c>
      <c r="J31" s="9">
        <v>1109220</v>
      </c>
      <c r="K31" s="9">
        <v>985220</v>
      </c>
      <c r="L31" s="9">
        <v>1057720</v>
      </c>
      <c r="M31" s="9">
        <v>4014190</v>
      </c>
      <c r="N31" s="9">
        <v>4089320</v>
      </c>
      <c r="O31" s="9">
        <v>7471710</v>
      </c>
      <c r="P31" s="9">
        <v>170370</v>
      </c>
      <c r="Q31" s="9">
        <v>378180</v>
      </c>
      <c r="R31" s="9">
        <v>553090</v>
      </c>
      <c r="S31" s="9">
        <v>844850</v>
      </c>
      <c r="T31" s="9">
        <v>964600</v>
      </c>
      <c r="U31" s="9">
        <v>811520</v>
      </c>
      <c r="V31" s="9">
        <v>282190</v>
      </c>
      <c r="W31" s="9">
        <v>537640</v>
      </c>
      <c r="X31" s="9">
        <v>3880960</v>
      </c>
      <c r="Y31" s="9">
        <v>7386340</v>
      </c>
      <c r="Z31" s="9">
        <v>12875040</v>
      </c>
      <c r="AA31" s="9">
        <v>5810780</v>
      </c>
      <c r="AB31" s="9">
        <v>9383088</v>
      </c>
      <c r="AC31" s="9">
        <v>8032143</v>
      </c>
      <c r="AD31" s="9">
        <v>9082529</v>
      </c>
    </row>
    <row r="32" spans="1:30" x14ac:dyDescent="0.25">
      <c r="A32" s="7" t="s">
        <v>56</v>
      </c>
      <c r="B32" s="10" t="s">
        <v>112</v>
      </c>
      <c r="C32" s="10" t="s">
        <v>112</v>
      </c>
      <c r="D32" s="10" t="s">
        <v>112</v>
      </c>
      <c r="E32" s="10" t="s">
        <v>112</v>
      </c>
      <c r="F32" s="10" t="s">
        <v>112</v>
      </c>
      <c r="G32" s="10" t="s">
        <v>112</v>
      </c>
      <c r="H32" s="10" t="s">
        <v>112</v>
      </c>
      <c r="I32" s="10">
        <v>22970</v>
      </c>
      <c r="J32" s="10">
        <v>127020</v>
      </c>
      <c r="K32" s="10">
        <v>25230</v>
      </c>
      <c r="L32" s="10">
        <v>64800</v>
      </c>
      <c r="M32" s="10">
        <v>3636550</v>
      </c>
      <c r="N32" s="10">
        <v>1711300</v>
      </c>
      <c r="O32" s="10">
        <v>27121030</v>
      </c>
      <c r="P32" s="10">
        <v>11401480</v>
      </c>
      <c r="Q32" s="10">
        <v>14302130</v>
      </c>
      <c r="R32" s="10">
        <v>20892720</v>
      </c>
      <c r="S32" s="10">
        <v>17877360</v>
      </c>
      <c r="T32" s="10">
        <v>17952180</v>
      </c>
      <c r="U32" s="10">
        <v>24870390</v>
      </c>
      <c r="V32" s="10">
        <v>28314600</v>
      </c>
      <c r="W32" s="10">
        <v>20009350</v>
      </c>
      <c r="X32" s="10">
        <v>33181310</v>
      </c>
      <c r="Y32" s="10">
        <v>68775010</v>
      </c>
      <c r="Z32" s="10">
        <v>54494210</v>
      </c>
      <c r="AA32" s="10">
        <v>51312247</v>
      </c>
      <c r="AB32" s="10">
        <v>71684324</v>
      </c>
      <c r="AC32" s="10">
        <v>194201288</v>
      </c>
      <c r="AD32" s="10">
        <v>96946569</v>
      </c>
    </row>
    <row r="33" spans="1:30" x14ac:dyDescent="0.25">
      <c r="A33" s="7" t="s">
        <v>57</v>
      </c>
      <c r="B33" s="9" t="s">
        <v>112</v>
      </c>
      <c r="C33" s="9" t="s">
        <v>112</v>
      </c>
      <c r="D33" s="9" t="s">
        <v>112</v>
      </c>
      <c r="E33" s="9" t="s">
        <v>112</v>
      </c>
      <c r="F33" s="9" t="s">
        <v>112</v>
      </c>
      <c r="G33" s="9" t="s">
        <v>112</v>
      </c>
      <c r="H33" s="9">
        <v>737460</v>
      </c>
      <c r="I33" s="9">
        <v>430680</v>
      </c>
      <c r="J33" s="9">
        <v>274160</v>
      </c>
      <c r="K33" s="9">
        <v>164220</v>
      </c>
      <c r="L33" s="9">
        <v>306670</v>
      </c>
      <c r="M33" s="9">
        <v>1727240</v>
      </c>
      <c r="N33" s="9">
        <v>1880550</v>
      </c>
      <c r="O33" s="9">
        <v>2037460</v>
      </c>
      <c r="P33" s="9">
        <v>3423390</v>
      </c>
      <c r="Q33" s="9">
        <v>4358330</v>
      </c>
      <c r="R33" s="9">
        <v>844560</v>
      </c>
      <c r="S33" s="9">
        <v>822910</v>
      </c>
      <c r="T33" s="9">
        <v>847120</v>
      </c>
      <c r="U33" s="9">
        <v>904490</v>
      </c>
      <c r="V33" s="9">
        <v>739200</v>
      </c>
      <c r="W33" s="9">
        <v>992930</v>
      </c>
      <c r="X33" s="9">
        <v>2156810</v>
      </c>
      <c r="Y33" s="9">
        <v>2519990</v>
      </c>
      <c r="Z33" s="9">
        <v>1273850</v>
      </c>
      <c r="AA33" s="9">
        <v>929066</v>
      </c>
      <c r="AB33" s="9">
        <v>456463</v>
      </c>
      <c r="AC33" s="9">
        <v>2690868</v>
      </c>
      <c r="AD33" s="9">
        <v>2937204</v>
      </c>
    </row>
    <row r="34" spans="1:30" x14ac:dyDescent="0.25">
      <c r="A34" s="7" t="s">
        <v>58</v>
      </c>
      <c r="B34" s="10" t="s">
        <v>112</v>
      </c>
      <c r="C34" s="10" t="s">
        <v>112</v>
      </c>
      <c r="D34" s="10" t="s">
        <v>112</v>
      </c>
      <c r="E34" s="10" t="s">
        <v>112</v>
      </c>
      <c r="F34" s="10">
        <v>57130</v>
      </c>
      <c r="G34" s="10">
        <v>170550</v>
      </c>
      <c r="H34" s="10">
        <v>573850</v>
      </c>
      <c r="I34" s="10">
        <v>292010</v>
      </c>
      <c r="J34" s="10">
        <v>355800</v>
      </c>
      <c r="K34" s="10">
        <v>4119810</v>
      </c>
      <c r="L34" s="10">
        <v>11553440</v>
      </c>
      <c r="M34" s="10">
        <v>33779160</v>
      </c>
      <c r="N34" s="10">
        <v>25720140</v>
      </c>
      <c r="O34" s="10">
        <v>31837180</v>
      </c>
      <c r="P34" s="10">
        <v>11381020</v>
      </c>
      <c r="Q34" s="10">
        <v>15314620</v>
      </c>
      <c r="R34" s="10">
        <v>33642470</v>
      </c>
      <c r="S34" s="10">
        <v>43447330</v>
      </c>
      <c r="T34" s="10">
        <v>33611040</v>
      </c>
      <c r="U34" s="10">
        <v>28220320</v>
      </c>
      <c r="V34" s="10">
        <v>22570000</v>
      </c>
      <c r="W34" s="10">
        <v>16200170</v>
      </c>
      <c r="X34" s="10">
        <v>20555560</v>
      </c>
      <c r="Y34" s="10">
        <v>27423310</v>
      </c>
      <c r="Z34" s="10">
        <v>15331770</v>
      </c>
      <c r="AA34" s="10">
        <v>15294189</v>
      </c>
      <c r="AB34" s="10">
        <v>23655324</v>
      </c>
      <c r="AC34" s="10">
        <v>5699683</v>
      </c>
      <c r="AD34" s="10">
        <v>51471</v>
      </c>
    </row>
    <row r="35" spans="1:30" x14ac:dyDescent="0.25">
      <c r="A35" s="7" t="s">
        <v>59</v>
      </c>
      <c r="B35" s="9" t="s">
        <v>112</v>
      </c>
      <c r="C35" s="9" t="s">
        <v>112</v>
      </c>
      <c r="D35" s="9" t="s">
        <v>112</v>
      </c>
      <c r="E35" s="9" t="s">
        <v>112</v>
      </c>
      <c r="F35" s="9" t="s">
        <v>112</v>
      </c>
      <c r="G35" s="9" t="s">
        <v>112</v>
      </c>
      <c r="H35" s="9">
        <v>0</v>
      </c>
      <c r="I35" s="9">
        <v>130960</v>
      </c>
      <c r="J35" s="9">
        <v>25830</v>
      </c>
      <c r="K35" s="9">
        <v>596650</v>
      </c>
      <c r="L35" s="9">
        <v>0</v>
      </c>
      <c r="M35" s="9">
        <v>2936480</v>
      </c>
      <c r="N35" s="9">
        <v>111730</v>
      </c>
      <c r="O35" s="9">
        <v>124880</v>
      </c>
      <c r="P35" s="9">
        <v>0</v>
      </c>
      <c r="Q35" s="9">
        <v>492890</v>
      </c>
      <c r="R35" s="9">
        <v>1385610</v>
      </c>
      <c r="S35" s="9">
        <v>1354060</v>
      </c>
      <c r="T35" s="9">
        <v>3589220</v>
      </c>
      <c r="U35" s="9">
        <v>1226910</v>
      </c>
      <c r="V35" s="9">
        <v>682400</v>
      </c>
      <c r="W35" s="9">
        <v>644790</v>
      </c>
      <c r="X35" s="9">
        <v>257620</v>
      </c>
      <c r="Y35" s="9">
        <v>77720</v>
      </c>
      <c r="Z35" s="9">
        <v>19590</v>
      </c>
      <c r="AA35" s="9">
        <v>26800</v>
      </c>
      <c r="AB35" s="9">
        <v>85418</v>
      </c>
      <c r="AC35" s="9">
        <v>517559</v>
      </c>
      <c r="AD35" s="9">
        <v>10576</v>
      </c>
    </row>
    <row r="36" spans="1:30" x14ac:dyDescent="0.25">
      <c r="A36" s="7" t="s">
        <v>60</v>
      </c>
      <c r="B36" s="10" t="s">
        <v>112</v>
      </c>
      <c r="C36" s="10" t="s">
        <v>112</v>
      </c>
      <c r="D36" s="10" t="s">
        <v>112</v>
      </c>
      <c r="E36" s="10" t="s">
        <v>112</v>
      </c>
      <c r="F36" s="10" t="s">
        <v>112</v>
      </c>
      <c r="G36" s="10">
        <v>40512450</v>
      </c>
      <c r="H36" s="10">
        <v>29715170</v>
      </c>
      <c r="I36" s="10">
        <v>33485930</v>
      </c>
      <c r="J36" s="10">
        <v>36087940</v>
      </c>
      <c r="K36" s="10">
        <v>57986520</v>
      </c>
      <c r="L36" s="10">
        <v>50002980</v>
      </c>
      <c r="M36" s="10">
        <v>58664400</v>
      </c>
      <c r="N36" s="10">
        <v>42486350</v>
      </c>
      <c r="O36" s="10">
        <v>25310560</v>
      </c>
      <c r="P36" s="10">
        <v>8620910</v>
      </c>
      <c r="Q36" s="10">
        <v>21123760</v>
      </c>
      <c r="R36" s="10">
        <v>3648400</v>
      </c>
      <c r="S36" s="10">
        <v>7938720</v>
      </c>
      <c r="T36" s="10">
        <v>2389650</v>
      </c>
      <c r="U36" s="10">
        <v>4003760</v>
      </c>
      <c r="V36" s="10">
        <v>3036990</v>
      </c>
      <c r="W36" s="10">
        <v>283440</v>
      </c>
      <c r="X36" s="10">
        <v>1462310</v>
      </c>
      <c r="Y36" s="10">
        <v>1097310</v>
      </c>
      <c r="Z36" s="10">
        <v>6710630</v>
      </c>
      <c r="AA36" s="10">
        <v>6016894</v>
      </c>
      <c r="AB36" s="10">
        <v>11231235</v>
      </c>
      <c r="AC36" s="10">
        <v>21338132</v>
      </c>
      <c r="AD36" s="10">
        <v>21385926</v>
      </c>
    </row>
    <row r="37" spans="1:30" x14ac:dyDescent="0.25">
      <c r="A37" s="7" t="s">
        <v>61</v>
      </c>
      <c r="B37" s="9" t="s">
        <v>112</v>
      </c>
      <c r="C37" s="9" t="s">
        <v>112</v>
      </c>
      <c r="D37" s="9" t="s">
        <v>112</v>
      </c>
      <c r="E37" s="9" t="s">
        <v>112</v>
      </c>
      <c r="F37" s="9" t="s">
        <v>112</v>
      </c>
      <c r="G37" s="9" t="s">
        <v>112</v>
      </c>
      <c r="H37" s="9">
        <v>110</v>
      </c>
      <c r="I37" s="9">
        <v>13400</v>
      </c>
      <c r="J37" s="9">
        <v>13510</v>
      </c>
      <c r="K37" s="9">
        <v>18000</v>
      </c>
      <c r="L37" s="9">
        <v>34610</v>
      </c>
      <c r="M37" s="9">
        <v>219080</v>
      </c>
      <c r="N37" s="9">
        <v>2371500</v>
      </c>
      <c r="O37" s="9">
        <v>5567960</v>
      </c>
      <c r="P37" s="9">
        <v>4254470</v>
      </c>
      <c r="Q37" s="9">
        <v>3179590</v>
      </c>
      <c r="R37" s="9">
        <v>5212560</v>
      </c>
      <c r="S37" s="9">
        <v>6635510</v>
      </c>
      <c r="T37" s="9">
        <v>5639410</v>
      </c>
      <c r="U37" s="9">
        <v>3605050</v>
      </c>
      <c r="V37" s="9">
        <v>2060830</v>
      </c>
      <c r="W37" s="9">
        <v>909090</v>
      </c>
      <c r="X37" s="9">
        <v>596510</v>
      </c>
      <c r="Y37" s="9">
        <v>340470</v>
      </c>
      <c r="Z37" s="9">
        <v>583840</v>
      </c>
      <c r="AA37" s="9">
        <v>409006</v>
      </c>
      <c r="AB37" s="9">
        <v>408637</v>
      </c>
      <c r="AC37" s="9">
        <v>223473</v>
      </c>
      <c r="AD37" s="9">
        <v>492635</v>
      </c>
    </row>
    <row r="38" spans="1:30" x14ac:dyDescent="0.25">
      <c r="A38" s="7" t="s">
        <v>62</v>
      </c>
      <c r="B38" s="10" t="s">
        <v>112</v>
      </c>
      <c r="C38" s="10" t="s">
        <v>112</v>
      </c>
      <c r="D38" s="10" t="s">
        <v>112</v>
      </c>
      <c r="E38" s="10" t="s">
        <v>112</v>
      </c>
      <c r="F38" s="10" t="s">
        <v>112</v>
      </c>
      <c r="G38" s="10" t="s">
        <v>112</v>
      </c>
      <c r="H38" s="10" t="s">
        <v>112</v>
      </c>
      <c r="I38" s="10" t="s">
        <v>112</v>
      </c>
      <c r="J38" s="10" t="s">
        <v>112</v>
      </c>
      <c r="K38" s="10" t="s">
        <v>112</v>
      </c>
      <c r="L38" s="10" t="s">
        <v>112</v>
      </c>
      <c r="M38" s="10" t="s">
        <v>112</v>
      </c>
      <c r="N38" s="10" t="s">
        <v>112</v>
      </c>
      <c r="O38" s="10" t="s">
        <v>112</v>
      </c>
      <c r="P38" s="10" t="s">
        <v>112</v>
      </c>
      <c r="Q38" s="10" t="s">
        <v>112</v>
      </c>
      <c r="R38" s="10" t="s">
        <v>112</v>
      </c>
      <c r="S38" s="10" t="s">
        <v>112</v>
      </c>
      <c r="T38" s="10" t="s">
        <v>112</v>
      </c>
      <c r="U38" s="10" t="s">
        <v>112</v>
      </c>
      <c r="V38" s="10" t="s">
        <v>112</v>
      </c>
      <c r="W38" s="10" t="s">
        <v>112</v>
      </c>
      <c r="X38" s="10" t="s">
        <v>112</v>
      </c>
      <c r="Y38" s="10" t="s">
        <v>112</v>
      </c>
      <c r="Z38" s="10" t="s">
        <v>112</v>
      </c>
      <c r="AA38" s="10" t="s">
        <v>112</v>
      </c>
      <c r="AB38" s="10" t="s">
        <v>112</v>
      </c>
      <c r="AC38" s="10" t="s">
        <v>112</v>
      </c>
      <c r="AD38" s="10" t="s">
        <v>112</v>
      </c>
    </row>
    <row r="39" spans="1:30" x14ac:dyDescent="0.25">
      <c r="A39" s="7" t="s">
        <v>63</v>
      </c>
      <c r="B39" s="9" t="s">
        <v>112</v>
      </c>
      <c r="C39" s="9" t="s">
        <v>112</v>
      </c>
      <c r="D39" s="9" t="s">
        <v>112</v>
      </c>
      <c r="E39" s="9" t="s">
        <v>112</v>
      </c>
      <c r="F39" s="9" t="s">
        <v>112</v>
      </c>
      <c r="G39" s="9" t="s">
        <v>112</v>
      </c>
      <c r="H39" s="9">
        <v>18416420</v>
      </c>
      <c r="I39" s="9">
        <v>15878150</v>
      </c>
      <c r="J39" s="9">
        <v>20463990</v>
      </c>
      <c r="K39" s="9">
        <v>18066710</v>
      </c>
      <c r="L39" s="9">
        <v>17478690</v>
      </c>
      <c r="M39" s="9">
        <v>29175240</v>
      </c>
      <c r="N39" s="9">
        <v>34445280</v>
      </c>
      <c r="O39" s="9">
        <v>18941360</v>
      </c>
      <c r="P39" s="9">
        <v>12226190</v>
      </c>
      <c r="Q39" s="9">
        <v>20320110</v>
      </c>
      <c r="R39" s="9">
        <v>31759800</v>
      </c>
      <c r="S39" s="9">
        <v>40445920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63105386</v>
      </c>
      <c r="AD39" s="9">
        <v>53718193</v>
      </c>
    </row>
    <row r="40" spans="1:30" x14ac:dyDescent="0.25">
      <c r="A40" s="7" t="s">
        <v>64</v>
      </c>
      <c r="B40" s="10" t="s">
        <v>112</v>
      </c>
      <c r="C40" s="10" t="s">
        <v>112</v>
      </c>
      <c r="D40" s="10" t="s">
        <v>112</v>
      </c>
      <c r="E40" s="10" t="s">
        <v>112</v>
      </c>
      <c r="F40" s="10" t="s">
        <v>112</v>
      </c>
      <c r="G40" s="10" t="s">
        <v>112</v>
      </c>
      <c r="H40" s="10" t="s">
        <v>112</v>
      </c>
      <c r="I40" s="10" t="s">
        <v>112</v>
      </c>
      <c r="J40" s="10">
        <v>9890</v>
      </c>
      <c r="K40" s="10">
        <v>4420</v>
      </c>
      <c r="L40" s="10">
        <v>22330</v>
      </c>
      <c r="M40" s="10">
        <v>14580</v>
      </c>
      <c r="N40" s="10">
        <v>6320</v>
      </c>
      <c r="O40" s="10">
        <v>21180</v>
      </c>
      <c r="P40" s="10">
        <v>12920</v>
      </c>
      <c r="Q40" s="10">
        <v>0</v>
      </c>
      <c r="R40" s="10">
        <v>14140</v>
      </c>
      <c r="S40" s="10">
        <v>1280</v>
      </c>
      <c r="T40" s="10">
        <v>160</v>
      </c>
      <c r="U40" s="10">
        <v>44590</v>
      </c>
      <c r="V40" s="10">
        <v>39400</v>
      </c>
      <c r="W40" s="10">
        <v>34890</v>
      </c>
      <c r="X40" s="10">
        <v>96720</v>
      </c>
      <c r="Y40" s="10">
        <v>16490</v>
      </c>
      <c r="Z40" s="10">
        <v>15710</v>
      </c>
      <c r="AA40" s="10">
        <v>10029</v>
      </c>
      <c r="AB40" s="10">
        <v>9735</v>
      </c>
      <c r="AC40" s="10">
        <v>52685</v>
      </c>
      <c r="AD40" s="10">
        <v>12296</v>
      </c>
    </row>
    <row r="41" spans="1:30" x14ac:dyDescent="0.25">
      <c r="A41" s="7" t="s">
        <v>65</v>
      </c>
      <c r="B41" s="9" t="s">
        <v>112</v>
      </c>
      <c r="C41" s="9" t="s">
        <v>112</v>
      </c>
      <c r="D41" s="9" t="s">
        <v>112</v>
      </c>
      <c r="E41" s="9" t="s">
        <v>112</v>
      </c>
      <c r="F41" s="9" t="s">
        <v>112</v>
      </c>
      <c r="G41" s="9" t="s">
        <v>112</v>
      </c>
      <c r="H41" s="9" t="s">
        <v>112</v>
      </c>
      <c r="I41" s="9" t="s">
        <v>112</v>
      </c>
      <c r="J41" s="9" t="s">
        <v>112</v>
      </c>
      <c r="K41" s="9" t="s">
        <v>112</v>
      </c>
      <c r="L41" s="9" t="s">
        <v>112</v>
      </c>
      <c r="M41" s="9" t="s">
        <v>112</v>
      </c>
      <c r="N41" s="9" t="s">
        <v>112</v>
      </c>
      <c r="O41" s="9" t="s">
        <v>112</v>
      </c>
      <c r="P41" s="9" t="s">
        <v>112</v>
      </c>
      <c r="Q41" s="9" t="s">
        <v>112</v>
      </c>
      <c r="R41" s="9" t="s">
        <v>112</v>
      </c>
      <c r="S41" s="9" t="s">
        <v>112</v>
      </c>
      <c r="T41" s="9" t="s">
        <v>112</v>
      </c>
      <c r="U41" s="9" t="s">
        <v>112</v>
      </c>
      <c r="V41" s="9" t="s">
        <v>112</v>
      </c>
      <c r="W41" s="9" t="s">
        <v>112</v>
      </c>
      <c r="X41" s="9" t="s">
        <v>112</v>
      </c>
      <c r="Y41" s="9" t="s">
        <v>112</v>
      </c>
      <c r="Z41" s="9" t="s">
        <v>112</v>
      </c>
      <c r="AA41" s="9" t="s">
        <v>112</v>
      </c>
      <c r="AB41" s="9" t="s">
        <v>112</v>
      </c>
      <c r="AC41" s="9" t="s">
        <v>112</v>
      </c>
      <c r="AD41" s="9" t="s">
        <v>112</v>
      </c>
    </row>
    <row r="42" spans="1:30" x14ac:dyDescent="0.25">
      <c r="A42" s="7" t="s">
        <v>66</v>
      </c>
      <c r="B42" s="10" t="s">
        <v>112</v>
      </c>
      <c r="C42" s="10" t="s">
        <v>112</v>
      </c>
      <c r="D42" s="10" t="s">
        <v>112</v>
      </c>
      <c r="E42" s="10" t="s">
        <v>112</v>
      </c>
      <c r="F42" s="10" t="s">
        <v>112</v>
      </c>
      <c r="G42" s="10" t="s">
        <v>112</v>
      </c>
      <c r="H42" s="10" t="s">
        <v>112</v>
      </c>
      <c r="I42" s="10" t="s">
        <v>112</v>
      </c>
      <c r="J42" s="10" t="s">
        <v>112</v>
      </c>
      <c r="K42" s="10" t="s">
        <v>112</v>
      </c>
      <c r="L42" s="10" t="s">
        <v>112</v>
      </c>
      <c r="M42" s="10" t="s">
        <v>112</v>
      </c>
      <c r="N42" s="10" t="s">
        <v>112</v>
      </c>
      <c r="O42" s="10" t="s">
        <v>112</v>
      </c>
      <c r="P42" s="10" t="s">
        <v>112</v>
      </c>
      <c r="Q42" s="10" t="s">
        <v>112</v>
      </c>
      <c r="R42" s="10" t="s">
        <v>112</v>
      </c>
      <c r="S42" s="10" t="s">
        <v>112</v>
      </c>
      <c r="T42" s="10" t="s">
        <v>112</v>
      </c>
      <c r="U42" s="10" t="s">
        <v>112</v>
      </c>
      <c r="V42" s="10" t="s">
        <v>112</v>
      </c>
      <c r="W42" s="10" t="s">
        <v>112</v>
      </c>
      <c r="X42" s="10" t="s">
        <v>112</v>
      </c>
      <c r="Y42" s="10" t="s">
        <v>112</v>
      </c>
      <c r="Z42" s="10" t="s">
        <v>112</v>
      </c>
      <c r="AA42" s="10" t="s">
        <v>112</v>
      </c>
      <c r="AB42" s="10" t="s">
        <v>112</v>
      </c>
      <c r="AC42" s="10" t="s">
        <v>112</v>
      </c>
      <c r="AD42" s="10" t="s">
        <v>112</v>
      </c>
    </row>
    <row r="43" spans="1:30" x14ac:dyDescent="0.25">
      <c r="A43" s="7" t="s">
        <v>67</v>
      </c>
      <c r="B43" s="9" t="s">
        <v>112</v>
      </c>
      <c r="C43" s="9" t="s">
        <v>112</v>
      </c>
      <c r="D43" s="9" t="s">
        <v>112</v>
      </c>
      <c r="E43" s="9" t="s">
        <v>112</v>
      </c>
      <c r="F43" s="9" t="s">
        <v>112</v>
      </c>
      <c r="G43" s="9" t="s">
        <v>112</v>
      </c>
      <c r="H43" s="9" t="s">
        <v>112</v>
      </c>
      <c r="I43" s="9" t="s">
        <v>112</v>
      </c>
      <c r="J43" s="9" t="s">
        <v>112</v>
      </c>
      <c r="K43" s="9" t="s">
        <v>112</v>
      </c>
      <c r="L43" s="9" t="s">
        <v>112</v>
      </c>
      <c r="M43" s="9" t="s">
        <v>112</v>
      </c>
      <c r="N43" s="9" t="s">
        <v>112</v>
      </c>
      <c r="O43" s="9" t="s">
        <v>112</v>
      </c>
      <c r="P43" s="9" t="s">
        <v>112</v>
      </c>
      <c r="Q43" s="9" t="s">
        <v>112</v>
      </c>
      <c r="R43" s="9" t="s">
        <v>112</v>
      </c>
      <c r="S43" s="9" t="s">
        <v>112</v>
      </c>
      <c r="T43" s="9" t="s">
        <v>112</v>
      </c>
      <c r="U43" s="9" t="s">
        <v>112</v>
      </c>
      <c r="V43" s="9" t="s">
        <v>112</v>
      </c>
      <c r="W43" s="9" t="s">
        <v>112</v>
      </c>
      <c r="X43" s="9" t="s">
        <v>112</v>
      </c>
      <c r="Y43" s="9" t="s">
        <v>112</v>
      </c>
      <c r="Z43" s="9" t="s">
        <v>112</v>
      </c>
      <c r="AA43" s="9" t="s">
        <v>112</v>
      </c>
      <c r="AB43" s="9" t="s">
        <v>112</v>
      </c>
      <c r="AC43" s="9" t="s">
        <v>112</v>
      </c>
      <c r="AD43" s="9" t="s">
        <v>112</v>
      </c>
    </row>
    <row r="44" spans="1:30" x14ac:dyDescent="0.25">
      <c r="A44" s="7" t="s">
        <v>68</v>
      </c>
      <c r="B44" s="10" t="s">
        <v>112</v>
      </c>
      <c r="C44" s="10" t="s">
        <v>112</v>
      </c>
      <c r="D44" s="10" t="s">
        <v>112</v>
      </c>
      <c r="E44" s="10" t="s">
        <v>112</v>
      </c>
      <c r="F44" s="10" t="s">
        <v>112</v>
      </c>
      <c r="G44" s="10" t="s">
        <v>112</v>
      </c>
      <c r="H44" s="10" t="s">
        <v>112</v>
      </c>
      <c r="I44" s="10" t="s">
        <v>112</v>
      </c>
      <c r="J44" s="10" t="s">
        <v>112</v>
      </c>
      <c r="K44" s="10" t="s">
        <v>112</v>
      </c>
      <c r="L44" s="10" t="s">
        <v>112</v>
      </c>
      <c r="M44" s="10" t="s">
        <v>112</v>
      </c>
      <c r="N44" s="10" t="s">
        <v>112</v>
      </c>
      <c r="O44" s="10" t="s">
        <v>112</v>
      </c>
      <c r="P44" s="10" t="s">
        <v>112</v>
      </c>
      <c r="Q44" s="10" t="s">
        <v>112</v>
      </c>
      <c r="R44" s="10" t="s">
        <v>112</v>
      </c>
      <c r="S44" s="10" t="s">
        <v>112</v>
      </c>
      <c r="T44" s="10" t="s">
        <v>112</v>
      </c>
      <c r="U44" s="10" t="s">
        <v>112</v>
      </c>
      <c r="V44" s="10" t="s">
        <v>112</v>
      </c>
      <c r="W44" s="10" t="s">
        <v>112</v>
      </c>
      <c r="X44" s="10" t="s">
        <v>112</v>
      </c>
      <c r="Y44" s="10" t="s">
        <v>112</v>
      </c>
      <c r="Z44" s="10" t="s">
        <v>112</v>
      </c>
      <c r="AA44" s="10" t="s">
        <v>112</v>
      </c>
      <c r="AB44" s="10" t="s">
        <v>112</v>
      </c>
      <c r="AC44" s="10" t="s">
        <v>112</v>
      </c>
      <c r="AD44" s="10" t="s">
        <v>112</v>
      </c>
    </row>
    <row r="45" spans="1:30" x14ac:dyDescent="0.25">
      <c r="A45" s="7" t="s">
        <v>69</v>
      </c>
      <c r="B45" s="9" t="s">
        <v>112</v>
      </c>
      <c r="C45" s="9" t="s">
        <v>112</v>
      </c>
      <c r="D45" s="9" t="s">
        <v>112</v>
      </c>
      <c r="E45" s="9" t="s">
        <v>112</v>
      </c>
      <c r="F45" s="9" t="s">
        <v>112</v>
      </c>
      <c r="G45" s="9" t="s">
        <v>112</v>
      </c>
      <c r="H45" s="9" t="s">
        <v>112</v>
      </c>
      <c r="I45" s="9" t="s">
        <v>112</v>
      </c>
      <c r="J45" s="9">
        <v>36682610</v>
      </c>
      <c r="K45" s="9">
        <v>48036780</v>
      </c>
      <c r="L45" s="9">
        <v>54008740</v>
      </c>
      <c r="M45" s="9">
        <v>71315370</v>
      </c>
      <c r="N45" s="9">
        <v>51794950</v>
      </c>
      <c r="O45" s="9">
        <v>50294840</v>
      </c>
      <c r="P45" s="9">
        <v>28319710</v>
      </c>
      <c r="Q45" s="9">
        <v>41996890</v>
      </c>
      <c r="R45" s="9">
        <v>40017610</v>
      </c>
      <c r="S45" s="9">
        <v>38292630</v>
      </c>
      <c r="T45" s="9">
        <v>28926000</v>
      </c>
      <c r="U45" s="9">
        <v>49130000</v>
      </c>
      <c r="V45" s="9">
        <v>46545900</v>
      </c>
      <c r="W45" s="9">
        <v>58698760</v>
      </c>
      <c r="X45" s="9">
        <v>44664000</v>
      </c>
      <c r="Y45" s="9">
        <v>49334020</v>
      </c>
      <c r="Z45" s="9">
        <v>68211750</v>
      </c>
      <c r="AA45" s="9" t="s">
        <v>112</v>
      </c>
      <c r="AB45" s="9" t="s">
        <v>112</v>
      </c>
      <c r="AC45" s="9" t="s">
        <v>112</v>
      </c>
      <c r="AD45" s="9" t="s">
        <v>112</v>
      </c>
    </row>
    <row r="46" spans="1:30" x14ac:dyDescent="0.25">
      <c r="A46" s="7" t="s">
        <v>70</v>
      </c>
      <c r="B46" s="10" t="s">
        <v>112</v>
      </c>
      <c r="C46" s="10" t="s">
        <v>112</v>
      </c>
      <c r="D46" s="10" t="s">
        <v>112</v>
      </c>
      <c r="E46" s="10" t="s">
        <v>112</v>
      </c>
      <c r="F46" s="10" t="s">
        <v>112</v>
      </c>
      <c r="G46" s="10" t="s">
        <v>112</v>
      </c>
      <c r="H46" s="10" t="s">
        <v>112</v>
      </c>
      <c r="I46" s="10" t="s">
        <v>112</v>
      </c>
      <c r="J46" s="10" t="s">
        <v>112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430</v>
      </c>
      <c r="W46" s="10">
        <v>160</v>
      </c>
      <c r="X46" s="10">
        <v>180</v>
      </c>
      <c r="Y46" s="10">
        <v>30</v>
      </c>
      <c r="Z46" s="10">
        <v>310</v>
      </c>
      <c r="AA46" s="10">
        <v>0</v>
      </c>
      <c r="AB46" s="10">
        <v>0</v>
      </c>
      <c r="AC46" s="10">
        <v>238</v>
      </c>
      <c r="AD46" s="10">
        <v>6</v>
      </c>
    </row>
    <row r="47" spans="1:30" ht="11.45" customHeight="1" x14ac:dyDescent="0.25">
      <c r="M47" s="20">
        <f>SUM(M11:M46)-M45</f>
        <v>694465460</v>
      </c>
      <c r="N47" s="20">
        <f t="shared" ref="N47:Z47" si="0">SUM(N11:N46)-N45</f>
        <v>728090630</v>
      </c>
      <c r="O47" s="20">
        <f t="shared" si="0"/>
        <v>890331420</v>
      </c>
      <c r="P47" s="20">
        <f t="shared" si="0"/>
        <v>518570900</v>
      </c>
      <c r="Q47" s="20">
        <f t="shared" si="0"/>
        <v>800816890</v>
      </c>
      <c r="R47" s="20">
        <f t="shared" si="0"/>
        <v>915061190</v>
      </c>
      <c r="S47" s="20">
        <f t="shared" si="0"/>
        <v>1086679650</v>
      </c>
      <c r="T47" s="20">
        <f t="shared" si="0"/>
        <v>1176264900</v>
      </c>
      <c r="U47" s="20">
        <f t="shared" si="0"/>
        <v>1325032380</v>
      </c>
      <c r="V47" s="20">
        <f t="shared" si="0"/>
        <v>998812900</v>
      </c>
      <c r="W47" s="20">
        <f t="shared" si="0"/>
        <v>775575070</v>
      </c>
      <c r="X47" s="20">
        <f t="shared" si="0"/>
        <v>1039884910</v>
      </c>
      <c r="Y47" s="20">
        <f t="shared" si="0"/>
        <v>1114315850</v>
      </c>
      <c r="Z47" s="20">
        <f t="shared" si="0"/>
        <v>935667960</v>
      </c>
      <c r="AA47" s="20">
        <f t="shared" ref="AA47:AD47" si="1">SUM(AA11:AA46)</f>
        <v>749802230</v>
      </c>
      <c r="AB47" s="20">
        <f t="shared" si="1"/>
        <v>1101908349</v>
      </c>
      <c r="AC47" s="20">
        <f t="shared" si="1"/>
        <v>1351916560</v>
      </c>
      <c r="AD47" s="20">
        <f t="shared" si="1"/>
        <v>1130581065</v>
      </c>
    </row>
    <row r="48" spans="1:30" x14ac:dyDescent="0.25">
      <c r="A48" s="1" t="s">
        <v>113</v>
      </c>
      <c r="L48" t="s">
        <v>116</v>
      </c>
      <c r="M48" s="21">
        <f>M47/10^9</f>
        <v>0.69446545999999998</v>
      </c>
      <c r="N48" s="21">
        <f t="shared" ref="N48:AD48" si="2">N47/10^9</f>
        <v>0.72809062999999996</v>
      </c>
      <c r="O48" s="21">
        <f t="shared" si="2"/>
        <v>0.89033141999999998</v>
      </c>
      <c r="P48" s="21">
        <f t="shared" si="2"/>
        <v>0.51857089999999995</v>
      </c>
      <c r="Q48" s="21">
        <f t="shared" si="2"/>
        <v>0.80081689</v>
      </c>
      <c r="R48" s="21">
        <f t="shared" si="2"/>
        <v>0.91506118999999997</v>
      </c>
      <c r="S48" s="21">
        <f t="shared" si="2"/>
        <v>1.08667965</v>
      </c>
      <c r="T48" s="21">
        <f t="shared" si="2"/>
        <v>1.1762649000000001</v>
      </c>
      <c r="U48" s="21">
        <f t="shared" si="2"/>
        <v>1.3250323799999999</v>
      </c>
      <c r="V48" s="21">
        <f t="shared" si="2"/>
        <v>0.9988129</v>
      </c>
      <c r="W48" s="21">
        <f t="shared" si="2"/>
        <v>0.77557507000000003</v>
      </c>
      <c r="X48" s="21">
        <f t="shared" si="2"/>
        <v>1.0398849100000001</v>
      </c>
      <c r="Y48" s="21">
        <f t="shared" si="2"/>
        <v>1.1143158500000001</v>
      </c>
      <c r="Z48" s="21">
        <f t="shared" si="2"/>
        <v>0.93566795999999997</v>
      </c>
      <c r="AA48" s="21">
        <f t="shared" si="2"/>
        <v>0.74980223000000001</v>
      </c>
      <c r="AB48" s="21">
        <f t="shared" si="2"/>
        <v>1.1019083489999999</v>
      </c>
      <c r="AC48" s="21">
        <f t="shared" si="2"/>
        <v>1.35191656</v>
      </c>
      <c r="AD48" s="21">
        <f t="shared" si="2"/>
        <v>1.1305810650000001</v>
      </c>
    </row>
    <row r="49" spans="1:26" x14ac:dyDescent="0.25">
      <c r="A49" s="1" t="s">
        <v>112</v>
      </c>
      <c r="B49" s="2" t="s">
        <v>114</v>
      </c>
      <c r="L49" t="s">
        <v>117</v>
      </c>
      <c r="M49">
        <f>M45/10^9</f>
        <v>7.1315370000000003E-2</v>
      </c>
      <c r="N49">
        <f t="shared" ref="N49:AD49" si="3">N45/10^9</f>
        <v>5.1794949999999999E-2</v>
      </c>
      <c r="O49">
        <f t="shared" si="3"/>
        <v>5.029484E-2</v>
      </c>
      <c r="P49">
        <f t="shared" si="3"/>
        <v>2.8319710000000001E-2</v>
      </c>
      <c r="Q49">
        <f t="shared" si="3"/>
        <v>4.1996890000000002E-2</v>
      </c>
      <c r="R49">
        <f t="shared" si="3"/>
        <v>4.0017610000000002E-2</v>
      </c>
      <c r="S49">
        <f t="shared" si="3"/>
        <v>3.8292630000000001E-2</v>
      </c>
      <c r="T49">
        <f t="shared" si="3"/>
        <v>2.8926E-2</v>
      </c>
      <c r="U49">
        <f t="shared" si="3"/>
        <v>4.913E-2</v>
      </c>
      <c r="V49">
        <f t="shared" si="3"/>
        <v>4.6545900000000001E-2</v>
      </c>
      <c r="W49">
        <f t="shared" si="3"/>
        <v>5.8698760000000003E-2</v>
      </c>
      <c r="X49">
        <f t="shared" si="3"/>
        <v>4.4664000000000002E-2</v>
      </c>
      <c r="Y49">
        <f t="shared" si="3"/>
        <v>4.9334019999999999E-2</v>
      </c>
      <c r="Z49">
        <f t="shared" si="3"/>
        <v>6.8211750000000002E-2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0"/>
  <sheetViews>
    <sheetView workbookViewId="0">
      <pane xSplit="1" ySplit="10" topLeftCell="K21" activePane="bottomRight" state="frozen"/>
      <selection pane="topRight"/>
      <selection pane="bottomLeft"/>
      <selection pane="bottomRight" activeCell="P12" sqref="P12:P13"/>
    </sheetView>
  </sheetViews>
  <sheetFormatPr defaultRowHeight="11.45" customHeight="1" x14ac:dyDescent="0.25"/>
  <cols>
    <col min="1" max="1" width="21.85546875" customWidth="1"/>
    <col min="2" max="30" width="10" customWidth="1"/>
  </cols>
  <sheetData>
    <row r="1" spans="1:30" x14ac:dyDescent="0.25">
      <c r="A1" s="2" t="s">
        <v>115</v>
      </c>
    </row>
    <row r="2" spans="1:30" x14ac:dyDescent="0.25">
      <c r="A2" s="2" t="s">
        <v>107</v>
      </c>
      <c r="B2" s="1" t="s">
        <v>0</v>
      </c>
    </row>
    <row r="3" spans="1:30" x14ac:dyDescent="0.25">
      <c r="A3" s="2" t="s">
        <v>108</v>
      </c>
      <c r="B3" s="2" t="s">
        <v>6</v>
      </c>
    </row>
    <row r="4" spans="1:30" x14ac:dyDescent="0.25"/>
    <row r="5" spans="1:30" x14ac:dyDescent="0.25">
      <c r="A5" s="1" t="s">
        <v>11</v>
      </c>
      <c r="C5" s="2" t="s">
        <v>14</v>
      </c>
    </row>
    <row r="6" spans="1:30" x14ac:dyDescent="0.25">
      <c r="A6" s="1" t="s">
        <v>12</v>
      </c>
      <c r="C6" s="2" t="s">
        <v>21</v>
      </c>
    </row>
    <row r="7" spans="1:30" x14ac:dyDescent="0.25"/>
    <row r="8" spans="1:30" x14ac:dyDescent="0.25">
      <c r="A8" s="5" t="s">
        <v>109</v>
      </c>
      <c r="B8" s="4" t="s">
        <v>77</v>
      </c>
      <c r="C8" s="4" t="s">
        <v>78</v>
      </c>
      <c r="D8" s="4" t="s">
        <v>79</v>
      </c>
      <c r="E8" s="4" t="s">
        <v>80</v>
      </c>
      <c r="F8" s="4" t="s">
        <v>81</v>
      </c>
      <c r="G8" s="4" t="s">
        <v>82</v>
      </c>
      <c r="H8" s="4" t="s">
        <v>83</v>
      </c>
      <c r="I8" s="4" t="s">
        <v>84</v>
      </c>
      <c r="J8" s="4" t="s">
        <v>85</v>
      </c>
      <c r="K8" s="4" t="s">
        <v>86</v>
      </c>
      <c r="L8" s="4" t="s">
        <v>87</v>
      </c>
      <c r="M8" s="4" t="s">
        <v>88</v>
      </c>
      <c r="N8" s="4" t="s">
        <v>89</v>
      </c>
      <c r="O8" s="4" t="s">
        <v>90</v>
      </c>
      <c r="P8" s="4" t="s">
        <v>91</v>
      </c>
      <c r="Q8" s="4" t="s">
        <v>92</v>
      </c>
      <c r="R8" s="4" t="s">
        <v>93</v>
      </c>
      <c r="S8" s="4" t="s">
        <v>94</v>
      </c>
      <c r="T8" s="4" t="s">
        <v>95</v>
      </c>
      <c r="U8" s="4" t="s">
        <v>96</v>
      </c>
      <c r="V8" s="4" t="s">
        <v>97</v>
      </c>
      <c r="W8" s="4" t="s">
        <v>98</v>
      </c>
      <c r="X8" s="4" t="s">
        <v>99</v>
      </c>
      <c r="Y8" s="4" t="s">
        <v>100</v>
      </c>
      <c r="Z8" s="4" t="s">
        <v>101</v>
      </c>
      <c r="AA8" s="4" t="s">
        <v>102</v>
      </c>
      <c r="AB8" s="4" t="s">
        <v>103</v>
      </c>
      <c r="AC8" s="4" t="s">
        <v>104</v>
      </c>
      <c r="AD8" s="4" t="s">
        <v>105</v>
      </c>
    </row>
    <row r="9" spans="1:30" x14ac:dyDescent="0.25">
      <c r="A9" s="5" t="s">
        <v>110</v>
      </c>
      <c r="B9" s="3" t="s">
        <v>33</v>
      </c>
      <c r="C9" s="3" t="s">
        <v>33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33</v>
      </c>
      <c r="V9" s="3" t="s">
        <v>33</v>
      </c>
      <c r="W9" s="3" t="s">
        <v>33</v>
      </c>
      <c r="X9" s="3" t="s">
        <v>33</v>
      </c>
      <c r="Y9" s="3" t="s">
        <v>33</v>
      </c>
      <c r="Z9" s="3" t="s">
        <v>33</v>
      </c>
      <c r="AA9" s="3" t="s">
        <v>33</v>
      </c>
      <c r="AB9" s="3" t="s">
        <v>33</v>
      </c>
      <c r="AC9" s="3" t="s">
        <v>33</v>
      </c>
      <c r="AD9" s="3" t="s">
        <v>33</v>
      </c>
    </row>
    <row r="10" spans="1:30" x14ac:dyDescent="0.25">
      <c r="A10" s="6" t="s">
        <v>111</v>
      </c>
      <c r="B10" s="8" t="s">
        <v>28</v>
      </c>
      <c r="C10" s="8" t="s">
        <v>28</v>
      </c>
      <c r="D10" s="8" t="s">
        <v>28</v>
      </c>
      <c r="E10" s="8" t="s">
        <v>28</v>
      </c>
      <c r="F10" s="8" t="s">
        <v>28</v>
      </c>
      <c r="G10" s="8" t="s">
        <v>28</v>
      </c>
      <c r="H10" s="8" t="s">
        <v>28</v>
      </c>
      <c r="I10" s="8" t="s">
        <v>28</v>
      </c>
      <c r="J10" s="8" t="s">
        <v>28</v>
      </c>
      <c r="K10" s="8" t="s">
        <v>28</v>
      </c>
      <c r="L10" s="8" t="s">
        <v>28</v>
      </c>
      <c r="M10" s="8" t="s">
        <v>28</v>
      </c>
      <c r="N10" s="8" t="s">
        <v>28</v>
      </c>
      <c r="O10" s="8" t="s">
        <v>28</v>
      </c>
      <c r="P10" s="8" t="s">
        <v>28</v>
      </c>
      <c r="Q10" s="8" t="s">
        <v>28</v>
      </c>
      <c r="R10" s="8" t="s">
        <v>28</v>
      </c>
      <c r="S10" s="8" t="s">
        <v>28</v>
      </c>
      <c r="T10" s="8" t="s">
        <v>28</v>
      </c>
      <c r="U10" s="8" t="s">
        <v>28</v>
      </c>
      <c r="V10" s="8" t="s">
        <v>28</v>
      </c>
      <c r="W10" s="8" t="s">
        <v>28</v>
      </c>
      <c r="X10" s="8" t="s">
        <v>28</v>
      </c>
      <c r="Y10" s="8" t="s">
        <v>28</v>
      </c>
      <c r="Z10" s="8" t="s">
        <v>28</v>
      </c>
      <c r="AA10" s="8" t="s">
        <v>28</v>
      </c>
      <c r="AB10" s="8" t="s">
        <v>28</v>
      </c>
      <c r="AC10" s="8" t="s">
        <v>28</v>
      </c>
      <c r="AD10" s="8" t="s">
        <v>28</v>
      </c>
    </row>
    <row r="11" spans="1:30" x14ac:dyDescent="0.25">
      <c r="A11" s="7" t="s">
        <v>35</v>
      </c>
      <c r="B11" s="9" t="s">
        <v>112</v>
      </c>
      <c r="C11" s="9" t="s">
        <v>112</v>
      </c>
      <c r="D11" s="9" t="s">
        <v>112</v>
      </c>
      <c r="E11" s="9" t="s">
        <v>112</v>
      </c>
      <c r="F11" s="9" t="s">
        <v>112</v>
      </c>
      <c r="G11" s="9" t="s">
        <v>112</v>
      </c>
      <c r="H11" s="9" t="s">
        <v>112</v>
      </c>
      <c r="I11" s="9" t="s">
        <v>112</v>
      </c>
      <c r="J11" s="9" t="s">
        <v>112</v>
      </c>
      <c r="K11" s="9" t="s">
        <v>112</v>
      </c>
      <c r="L11" s="9" t="s">
        <v>112</v>
      </c>
      <c r="M11" s="9">
        <v>0</v>
      </c>
      <c r="N11" s="9" t="s">
        <v>112</v>
      </c>
      <c r="O11" s="9" t="s">
        <v>112</v>
      </c>
      <c r="P11" s="9" t="s">
        <v>112</v>
      </c>
      <c r="Q11" s="9" t="s">
        <v>112</v>
      </c>
      <c r="R11" s="9" t="s">
        <v>112</v>
      </c>
      <c r="S11" s="9" t="s">
        <v>112</v>
      </c>
      <c r="T11" s="9" t="s">
        <v>112</v>
      </c>
      <c r="U11" s="9" t="s">
        <v>112</v>
      </c>
      <c r="V11" s="9" t="s">
        <v>112</v>
      </c>
      <c r="W11" s="9" t="s">
        <v>112</v>
      </c>
      <c r="X11" s="9">
        <v>6387640</v>
      </c>
      <c r="Y11" s="9" t="s">
        <v>112</v>
      </c>
      <c r="Z11" s="9" t="s">
        <v>112</v>
      </c>
      <c r="AA11" s="9" t="s">
        <v>112</v>
      </c>
      <c r="AB11" s="9">
        <v>1877521</v>
      </c>
      <c r="AC11" s="9">
        <v>2033506</v>
      </c>
      <c r="AD11" s="9" t="s">
        <v>112</v>
      </c>
    </row>
    <row r="12" spans="1:30" x14ac:dyDescent="0.25">
      <c r="A12" s="7" t="s">
        <v>36</v>
      </c>
      <c r="B12" s="10" t="s">
        <v>112</v>
      </c>
      <c r="C12" s="10" t="s">
        <v>112</v>
      </c>
      <c r="D12" s="10" t="s">
        <v>112</v>
      </c>
      <c r="E12" s="10" t="s">
        <v>112</v>
      </c>
      <c r="F12" s="10" t="s">
        <v>112</v>
      </c>
      <c r="G12" s="10" t="s">
        <v>112</v>
      </c>
      <c r="H12" s="10" t="s">
        <v>112</v>
      </c>
      <c r="I12" s="10" t="s">
        <v>112</v>
      </c>
      <c r="J12" s="10" t="s">
        <v>112</v>
      </c>
      <c r="K12" s="10" t="s">
        <v>112</v>
      </c>
      <c r="L12" s="10" t="s">
        <v>112</v>
      </c>
      <c r="M12" s="10" t="s">
        <v>112</v>
      </c>
      <c r="N12" s="10">
        <v>47982000</v>
      </c>
      <c r="O12" s="10" t="s">
        <v>112</v>
      </c>
      <c r="P12" s="10">
        <v>552123000</v>
      </c>
      <c r="Q12" s="10" t="s">
        <v>112</v>
      </c>
      <c r="R12" s="10" t="s">
        <v>112</v>
      </c>
      <c r="S12" s="10" t="s">
        <v>112</v>
      </c>
      <c r="T12" s="10" t="s">
        <v>112</v>
      </c>
      <c r="U12" s="10" t="s">
        <v>112</v>
      </c>
      <c r="V12" s="10" t="s">
        <v>112</v>
      </c>
      <c r="W12" s="10" t="s">
        <v>112</v>
      </c>
      <c r="X12" s="10" t="s">
        <v>112</v>
      </c>
      <c r="Y12" s="10" t="s">
        <v>112</v>
      </c>
      <c r="Z12" s="10" t="s">
        <v>112</v>
      </c>
      <c r="AA12" s="10" t="s">
        <v>112</v>
      </c>
      <c r="AB12" s="10" t="s">
        <v>112</v>
      </c>
      <c r="AC12" s="10" t="s">
        <v>112</v>
      </c>
      <c r="AD12" s="10" t="s">
        <v>112</v>
      </c>
    </row>
    <row r="13" spans="1:30" x14ac:dyDescent="0.25">
      <c r="A13" s="7" t="s">
        <v>37</v>
      </c>
      <c r="B13" s="9" t="s">
        <v>112</v>
      </c>
      <c r="C13" s="9" t="s">
        <v>112</v>
      </c>
      <c r="D13" s="9" t="s">
        <v>112</v>
      </c>
      <c r="E13" s="9" t="s">
        <v>112</v>
      </c>
      <c r="F13" s="9" t="s">
        <v>112</v>
      </c>
      <c r="G13" s="9" t="s">
        <v>112</v>
      </c>
      <c r="H13" s="9" t="s">
        <v>112</v>
      </c>
      <c r="I13" s="9" t="s">
        <v>112</v>
      </c>
      <c r="J13" s="9" t="s">
        <v>112</v>
      </c>
      <c r="K13" s="9" t="s">
        <v>112</v>
      </c>
      <c r="L13" s="9" t="s">
        <v>112</v>
      </c>
      <c r="M13" s="9" t="s">
        <v>112</v>
      </c>
      <c r="N13" s="9" t="s">
        <v>112</v>
      </c>
      <c r="O13" s="9" t="s">
        <v>112</v>
      </c>
      <c r="P13" s="9">
        <v>1173929000</v>
      </c>
      <c r="Q13" s="9">
        <v>606605000</v>
      </c>
      <c r="R13" s="9">
        <v>605982000</v>
      </c>
      <c r="S13" s="9">
        <v>553350000</v>
      </c>
      <c r="T13" s="9">
        <v>498323000</v>
      </c>
      <c r="U13" s="9">
        <v>506440000</v>
      </c>
      <c r="V13" s="9">
        <v>466624000</v>
      </c>
      <c r="W13" s="9">
        <v>554276000</v>
      </c>
      <c r="X13" s="9">
        <v>560101000</v>
      </c>
      <c r="Y13" s="9">
        <v>665022000</v>
      </c>
      <c r="Z13" s="9">
        <v>952593000</v>
      </c>
      <c r="AA13" s="9">
        <v>999509000</v>
      </c>
      <c r="AB13" s="9">
        <v>785106000</v>
      </c>
      <c r="AC13" s="9">
        <v>741325000</v>
      </c>
      <c r="AD13" s="9" t="s">
        <v>112</v>
      </c>
    </row>
    <row r="14" spans="1:30" x14ac:dyDescent="0.25">
      <c r="A14" s="7" t="s">
        <v>38</v>
      </c>
      <c r="B14" s="10" t="s">
        <v>112</v>
      </c>
      <c r="C14" s="10" t="s">
        <v>112</v>
      </c>
      <c r="D14" s="10" t="s">
        <v>112</v>
      </c>
      <c r="E14" s="10" t="s">
        <v>112</v>
      </c>
      <c r="F14" s="10" t="s">
        <v>112</v>
      </c>
      <c r="G14" s="10" t="s">
        <v>112</v>
      </c>
      <c r="H14" s="10" t="s">
        <v>112</v>
      </c>
      <c r="I14" s="10" t="s">
        <v>112</v>
      </c>
      <c r="J14" s="10" t="s">
        <v>112</v>
      </c>
      <c r="K14" s="10" t="s">
        <v>112</v>
      </c>
      <c r="L14" s="10" t="s">
        <v>112</v>
      </c>
      <c r="M14" s="10" t="s">
        <v>112</v>
      </c>
      <c r="N14" s="10" t="s">
        <v>112</v>
      </c>
      <c r="O14" s="10" t="s">
        <v>112</v>
      </c>
      <c r="P14" s="10" t="s">
        <v>112</v>
      </c>
      <c r="Q14" s="10" t="s">
        <v>112</v>
      </c>
      <c r="R14" s="10" t="s">
        <v>112</v>
      </c>
      <c r="S14" s="10" t="s">
        <v>112</v>
      </c>
      <c r="T14" s="10" t="s">
        <v>112</v>
      </c>
      <c r="U14" s="10" t="s">
        <v>112</v>
      </c>
      <c r="V14" s="10" t="s">
        <v>112</v>
      </c>
      <c r="W14" s="10" t="s">
        <v>112</v>
      </c>
      <c r="X14" s="10" t="s">
        <v>112</v>
      </c>
      <c r="Y14" s="10" t="s">
        <v>112</v>
      </c>
      <c r="Z14" s="10" t="s">
        <v>112</v>
      </c>
      <c r="AA14" s="10" t="s">
        <v>112</v>
      </c>
      <c r="AB14" s="10" t="s">
        <v>112</v>
      </c>
      <c r="AC14" s="10" t="s">
        <v>112</v>
      </c>
      <c r="AD14" s="10" t="s">
        <v>112</v>
      </c>
    </row>
    <row r="15" spans="1:30" x14ac:dyDescent="0.25">
      <c r="A15" s="7" t="s">
        <v>39</v>
      </c>
      <c r="B15" s="9" t="s">
        <v>112</v>
      </c>
      <c r="C15" s="9" t="s">
        <v>112</v>
      </c>
      <c r="D15" s="9" t="s">
        <v>112</v>
      </c>
      <c r="E15" s="9" t="s">
        <v>112</v>
      </c>
      <c r="F15" s="9" t="s">
        <v>112</v>
      </c>
      <c r="G15" s="9" t="s">
        <v>112</v>
      </c>
      <c r="H15" s="9" t="s">
        <v>112</v>
      </c>
      <c r="I15" s="9" t="s">
        <v>112</v>
      </c>
      <c r="J15" s="9" t="s">
        <v>112</v>
      </c>
      <c r="K15" s="9" t="s">
        <v>112</v>
      </c>
      <c r="L15" s="9" t="s">
        <v>112</v>
      </c>
      <c r="M15" s="9">
        <v>1596745</v>
      </c>
      <c r="N15" s="9">
        <v>100317</v>
      </c>
      <c r="O15" s="9">
        <v>120367</v>
      </c>
      <c r="P15" s="9" t="s">
        <v>112</v>
      </c>
      <c r="Q15" s="9">
        <v>1003909</v>
      </c>
      <c r="R15" s="9">
        <v>837932</v>
      </c>
      <c r="S15" s="9">
        <v>128720</v>
      </c>
      <c r="T15" s="9">
        <v>164058</v>
      </c>
      <c r="U15" s="9" t="s">
        <v>112</v>
      </c>
      <c r="V15" s="9" t="s">
        <v>112</v>
      </c>
      <c r="W15" s="9" t="s">
        <v>112</v>
      </c>
      <c r="X15" s="9" t="s">
        <v>112</v>
      </c>
      <c r="Y15" s="9" t="s">
        <v>112</v>
      </c>
      <c r="Z15" s="9" t="s">
        <v>112</v>
      </c>
      <c r="AA15" s="9" t="s">
        <v>112</v>
      </c>
      <c r="AB15" s="9" t="s">
        <v>112</v>
      </c>
      <c r="AC15" s="9" t="s">
        <v>112</v>
      </c>
      <c r="AD15" s="9" t="s">
        <v>112</v>
      </c>
    </row>
    <row r="16" spans="1:30" x14ac:dyDescent="0.25">
      <c r="A16" s="7" t="s">
        <v>40</v>
      </c>
      <c r="B16" s="10" t="s">
        <v>112</v>
      </c>
      <c r="C16" s="10" t="s">
        <v>112</v>
      </c>
      <c r="D16" s="10" t="s">
        <v>112</v>
      </c>
      <c r="E16" s="10" t="s">
        <v>112</v>
      </c>
      <c r="F16" s="10" t="s">
        <v>112</v>
      </c>
      <c r="G16" s="10" t="s">
        <v>112</v>
      </c>
      <c r="H16" s="10" t="s">
        <v>112</v>
      </c>
      <c r="I16" s="10" t="s">
        <v>112</v>
      </c>
      <c r="J16" s="10" t="s">
        <v>112</v>
      </c>
      <c r="K16" s="10" t="s">
        <v>112</v>
      </c>
      <c r="L16" s="10" t="s">
        <v>112</v>
      </c>
      <c r="M16" s="10" t="s">
        <v>112</v>
      </c>
      <c r="N16" s="10" t="s">
        <v>112</v>
      </c>
      <c r="O16" s="10" t="s">
        <v>112</v>
      </c>
      <c r="P16" s="10" t="s">
        <v>112</v>
      </c>
      <c r="Q16" s="10" t="s">
        <v>112</v>
      </c>
      <c r="R16" s="10" t="s">
        <v>112</v>
      </c>
      <c r="S16" s="10" t="s">
        <v>112</v>
      </c>
      <c r="T16" s="10" t="s">
        <v>112</v>
      </c>
      <c r="U16" s="10" t="s">
        <v>112</v>
      </c>
      <c r="V16" s="10" t="s">
        <v>112</v>
      </c>
      <c r="W16" s="10" t="s">
        <v>112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</row>
    <row r="17" spans="1:30" x14ac:dyDescent="0.25">
      <c r="A17" s="7" t="s">
        <v>41</v>
      </c>
      <c r="B17" s="9" t="s">
        <v>112</v>
      </c>
      <c r="C17" s="9" t="s">
        <v>112</v>
      </c>
      <c r="D17" s="9" t="s">
        <v>112</v>
      </c>
      <c r="E17" s="9" t="s">
        <v>112</v>
      </c>
      <c r="F17" s="9" t="s">
        <v>112</v>
      </c>
      <c r="G17" s="9" t="s">
        <v>112</v>
      </c>
      <c r="H17" s="9" t="s">
        <v>112</v>
      </c>
      <c r="I17" s="9" t="s">
        <v>112</v>
      </c>
      <c r="J17" s="9" t="s">
        <v>112</v>
      </c>
      <c r="K17" s="9" t="s">
        <v>112</v>
      </c>
      <c r="L17" s="9" t="s">
        <v>112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3160</v>
      </c>
      <c r="T17" s="9">
        <v>21330</v>
      </c>
      <c r="U17" s="9">
        <v>75890</v>
      </c>
      <c r="V17" s="9">
        <v>87795</v>
      </c>
      <c r="W17" s="9">
        <v>72226</v>
      </c>
      <c r="X17" s="9">
        <v>203900</v>
      </c>
      <c r="Y17" s="9">
        <v>251650</v>
      </c>
      <c r="Z17" s="9">
        <v>231350</v>
      </c>
      <c r="AA17" s="9">
        <v>79820</v>
      </c>
      <c r="AB17" s="9" t="s">
        <v>112</v>
      </c>
      <c r="AC17" s="9" t="s">
        <v>112</v>
      </c>
      <c r="AD17" s="9" t="s">
        <v>112</v>
      </c>
    </row>
    <row r="18" spans="1:30" x14ac:dyDescent="0.25">
      <c r="A18" s="7" t="s">
        <v>42</v>
      </c>
      <c r="B18" s="10" t="s">
        <v>112</v>
      </c>
      <c r="C18" s="10" t="s">
        <v>112</v>
      </c>
      <c r="D18" s="10" t="s">
        <v>112</v>
      </c>
      <c r="E18" s="10" t="s">
        <v>112</v>
      </c>
      <c r="F18" s="10" t="s">
        <v>112</v>
      </c>
      <c r="G18" s="10" t="s">
        <v>112</v>
      </c>
      <c r="H18" s="10" t="s">
        <v>112</v>
      </c>
      <c r="I18" s="10" t="s">
        <v>112</v>
      </c>
      <c r="J18" s="10" t="s">
        <v>112</v>
      </c>
      <c r="K18" s="10" t="s">
        <v>112</v>
      </c>
      <c r="L18" s="10" t="s">
        <v>112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">
        <v>0</v>
      </c>
    </row>
    <row r="19" spans="1:30" x14ac:dyDescent="0.25">
      <c r="A19" s="7" t="s">
        <v>43</v>
      </c>
      <c r="B19" s="9" t="s">
        <v>112</v>
      </c>
      <c r="C19" s="9" t="s">
        <v>112</v>
      </c>
      <c r="D19" s="9" t="s">
        <v>112</v>
      </c>
      <c r="E19" s="9" t="s">
        <v>112</v>
      </c>
      <c r="F19" s="9" t="s">
        <v>112</v>
      </c>
      <c r="G19" s="9" t="s">
        <v>112</v>
      </c>
      <c r="H19" s="9" t="s">
        <v>112</v>
      </c>
      <c r="I19" s="9" t="s">
        <v>112</v>
      </c>
      <c r="J19" s="9" t="s">
        <v>112</v>
      </c>
      <c r="K19" s="9" t="s">
        <v>112</v>
      </c>
      <c r="L19" s="9" t="s">
        <v>112</v>
      </c>
      <c r="M19" s="9" t="s">
        <v>112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</row>
    <row r="20" spans="1:30" x14ac:dyDescent="0.25">
      <c r="A20" s="7" t="s">
        <v>44</v>
      </c>
      <c r="B20" s="10" t="s">
        <v>112</v>
      </c>
      <c r="C20" s="10" t="s">
        <v>112</v>
      </c>
      <c r="D20" s="10" t="s">
        <v>112</v>
      </c>
      <c r="E20" s="10" t="s">
        <v>112</v>
      </c>
      <c r="F20" s="10" t="s">
        <v>112</v>
      </c>
      <c r="G20" s="10" t="s">
        <v>112</v>
      </c>
      <c r="H20" s="10" t="s">
        <v>112</v>
      </c>
      <c r="I20" s="10" t="s">
        <v>112</v>
      </c>
      <c r="J20" s="10" t="s">
        <v>112</v>
      </c>
      <c r="K20" s="10" t="s">
        <v>112</v>
      </c>
      <c r="L20" s="10" t="s">
        <v>112</v>
      </c>
      <c r="M20" s="10" t="s">
        <v>112</v>
      </c>
      <c r="N20" s="10">
        <v>1460000</v>
      </c>
      <c r="O20" s="10">
        <v>1784000</v>
      </c>
      <c r="P20" s="10">
        <v>961000</v>
      </c>
      <c r="Q20" s="10">
        <v>1178000</v>
      </c>
      <c r="R20" s="10">
        <v>2065000</v>
      </c>
      <c r="S20" s="10">
        <v>1488000</v>
      </c>
      <c r="T20" s="10">
        <v>1553000</v>
      </c>
      <c r="U20" s="10">
        <v>920000</v>
      </c>
      <c r="V20" s="10">
        <v>1228000</v>
      </c>
      <c r="W20" s="10">
        <v>1117000</v>
      </c>
      <c r="X20" s="10">
        <v>912000</v>
      </c>
      <c r="Y20" s="10">
        <v>861000</v>
      </c>
      <c r="Z20" s="10">
        <v>756000</v>
      </c>
      <c r="AA20" s="10">
        <v>1129000</v>
      </c>
      <c r="AB20" s="10">
        <v>1153000</v>
      </c>
      <c r="AC20" s="10">
        <v>638000</v>
      </c>
      <c r="AD20" s="10">
        <v>682000</v>
      </c>
    </row>
    <row r="21" spans="1:30" x14ac:dyDescent="0.25">
      <c r="A21" s="7" t="s">
        <v>45</v>
      </c>
      <c r="B21" s="9" t="s">
        <v>112</v>
      </c>
      <c r="C21" s="9" t="s">
        <v>112</v>
      </c>
      <c r="D21" s="9" t="s">
        <v>112</v>
      </c>
      <c r="E21" s="9" t="s">
        <v>112</v>
      </c>
      <c r="F21" s="9" t="s">
        <v>112</v>
      </c>
      <c r="G21" s="9" t="s">
        <v>112</v>
      </c>
      <c r="H21" s="9" t="s">
        <v>112</v>
      </c>
      <c r="I21" s="9" t="s">
        <v>112</v>
      </c>
      <c r="J21" s="9" t="s">
        <v>112</v>
      </c>
      <c r="K21" s="9" t="s">
        <v>112</v>
      </c>
      <c r="L21" s="9" t="s">
        <v>112</v>
      </c>
      <c r="M21" s="9" t="s">
        <v>112</v>
      </c>
      <c r="N21" s="9" t="s">
        <v>112</v>
      </c>
      <c r="O21" s="9" t="s">
        <v>112</v>
      </c>
      <c r="P21" s="9" t="s">
        <v>112</v>
      </c>
      <c r="Q21" s="9">
        <v>1354129</v>
      </c>
      <c r="R21" s="9">
        <v>2424630</v>
      </c>
      <c r="S21" s="9">
        <v>2455614</v>
      </c>
      <c r="T21" s="9">
        <v>2319923</v>
      </c>
      <c r="U21" s="9">
        <v>3248208</v>
      </c>
      <c r="V21" s="9">
        <v>3793607</v>
      </c>
      <c r="W21" s="9">
        <v>4591931</v>
      </c>
      <c r="X21" s="9" t="s">
        <v>112</v>
      </c>
      <c r="Y21" s="9">
        <v>5480057</v>
      </c>
      <c r="Z21" s="9" t="s">
        <v>112</v>
      </c>
      <c r="AA21" s="9">
        <v>6939754</v>
      </c>
      <c r="AB21" s="9" t="s">
        <v>112</v>
      </c>
      <c r="AC21" s="9" t="s">
        <v>112</v>
      </c>
      <c r="AD21" s="9" t="s">
        <v>112</v>
      </c>
    </row>
    <row r="22" spans="1:30" x14ac:dyDescent="0.25">
      <c r="A22" s="7" t="s">
        <v>46</v>
      </c>
      <c r="B22" s="10" t="s">
        <v>112</v>
      </c>
      <c r="C22" s="10" t="s">
        <v>112</v>
      </c>
      <c r="D22" s="10" t="s">
        <v>112</v>
      </c>
      <c r="E22" s="10" t="s">
        <v>112</v>
      </c>
      <c r="F22" s="10" t="s">
        <v>112</v>
      </c>
      <c r="G22" s="10" t="s">
        <v>112</v>
      </c>
      <c r="H22" s="10" t="s">
        <v>112</v>
      </c>
      <c r="I22" s="10" t="s">
        <v>112</v>
      </c>
      <c r="J22" s="10" t="s">
        <v>112</v>
      </c>
      <c r="K22" s="10" t="s">
        <v>112</v>
      </c>
      <c r="L22" s="10" t="s">
        <v>112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</row>
    <row r="23" spans="1:30" x14ac:dyDescent="0.25">
      <c r="A23" s="7" t="s">
        <v>47</v>
      </c>
      <c r="B23" s="9" t="s">
        <v>112</v>
      </c>
      <c r="C23" s="9" t="s">
        <v>112</v>
      </c>
      <c r="D23" s="9" t="s">
        <v>112</v>
      </c>
      <c r="E23" s="9" t="s">
        <v>112</v>
      </c>
      <c r="F23" s="9" t="s">
        <v>112</v>
      </c>
      <c r="G23" s="9" t="s">
        <v>112</v>
      </c>
      <c r="H23" s="9" t="s">
        <v>112</v>
      </c>
      <c r="I23" s="9" t="s">
        <v>112</v>
      </c>
      <c r="J23" s="9" t="s">
        <v>112</v>
      </c>
      <c r="K23" s="9" t="s">
        <v>112</v>
      </c>
      <c r="L23" s="9" t="s">
        <v>112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</row>
    <row r="24" spans="1:30" x14ac:dyDescent="0.25">
      <c r="A24" s="7" t="s">
        <v>48</v>
      </c>
      <c r="B24" s="10" t="s">
        <v>112</v>
      </c>
      <c r="C24" s="10" t="s">
        <v>112</v>
      </c>
      <c r="D24" s="10" t="s">
        <v>112</v>
      </c>
      <c r="E24" s="10" t="s">
        <v>112</v>
      </c>
      <c r="F24" s="10" t="s">
        <v>112</v>
      </c>
      <c r="G24" s="10" t="s">
        <v>112</v>
      </c>
      <c r="H24" s="10" t="s">
        <v>112</v>
      </c>
      <c r="I24" s="10" t="s">
        <v>112</v>
      </c>
      <c r="J24" s="10" t="s">
        <v>112</v>
      </c>
      <c r="K24" s="10" t="s">
        <v>112</v>
      </c>
      <c r="L24" s="10" t="s">
        <v>112</v>
      </c>
      <c r="M24" s="10" t="s">
        <v>112</v>
      </c>
      <c r="N24" s="10" t="s">
        <v>112</v>
      </c>
      <c r="O24" s="10" t="s">
        <v>112</v>
      </c>
      <c r="P24" s="10" t="s">
        <v>112</v>
      </c>
      <c r="Q24" s="10" t="s">
        <v>112</v>
      </c>
      <c r="R24" s="10" t="s">
        <v>112</v>
      </c>
      <c r="S24" s="10" t="s">
        <v>112</v>
      </c>
      <c r="T24" s="10" t="s">
        <v>112</v>
      </c>
      <c r="U24" s="10" t="s">
        <v>112</v>
      </c>
      <c r="V24" s="10" t="s">
        <v>112</v>
      </c>
      <c r="W24" s="10" t="s">
        <v>112</v>
      </c>
      <c r="X24" s="10" t="s">
        <v>112</v>
      </c>
      <c r="Y24" s="10" t="s">
        <v>112</v>
      </c>
      <c r="Z24" s="10" t="s">
        <v>112</v>
      </c>
      <c r="AA24" s="10" t="s">
        <v>112</v>
      </c>
      <c r="AB24" s="10" t="s">
        <v>112</v>
      </c>
      <c r="AC24" s="10" t="s">
        <v>112</v>
      </c>
      <c r="AD24" s="10" t="s">
        <v>112</v>
      </c>
    </row>
    <row r="25" spans="1:30" x14ac:dyDescent="0.25">
      <c r="A25" s="7" t="s">
        <v>49</v>
      </c>
      <c r="B25" s="9" t="s">
        <v>112</v>
      </c>
      <c r="C25" s="9" t="s">
        <v>112</v>
      </c>
      <c r="D25" s="9" t="s">
        <v>112</v>
      </c>
      <c r="E25" s="9" t="s">
        <v>112</v>
      </c>
      <c r="F25" s="9" t="s">
        <v>112</v>
      </c>
      <c r="G25" s="9" t="s">
        <v>112</v>
      </c>
      <c r="H25" s="9" t="s">
        <v>112</v>
      </c>
      <c r="I25" s="9" t="s">
        <v>112</v>
      </c>
      <c r="J25" s="9" t="s">
        <v>112</v>
      </c>
      <c r="K25" s="9" t="s">
        <v>112</v>
      </c>
      <c r="L25" s="9" t="s">
        <v>112</v>
      </c>
      <c r="M25" s="9" t="s">
        <v>112</v>
      </c>
      <c r="N25" s="9" t="s">
        <v>112</v>
      </c>
      <c r="O25" s="9" t="s">
        <v>112</v>
      </c>
      <c r="P25" s="9" t="s">
        <v>112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3277000</v>
      </c>
      <c r="AC25" s="9">
        <v>3019000</v>
      </c>
      <c r="AD25" s="9" t="s">
        <v>112</v>
      </c>
    </row>
    <row r="26" spans="1:30" x14ac:dyDescent="0.25">
      <c r="A26" s="7" t="s">
        <v>50</v>
      </c>
      <c r="B26" s="10" t="s">
        <v>112</v>
      </c>
      <c r="C26" s="10" t="s">
        <v>112</v>
      </c>
      <c r="D26" s="10" t="s">
        <v>112</v>
      </c>
      <c r="E26" s="10" t="s">
        <v>112</v>
      </c>
      <c r="F26" s="10" t="s">
        <v>112</v>
      </c>
      <c r="G26" s="10" t="s">
        <v>112</v>
      </c>
      <c r="H26" s="10" t="s">
        <v>112</v>
      </c>
      <c r="I26" s="10" t="s">
        <v>112</v>
      </c>
      <c r="J26" s="10" t="s">
        <v>112</v>
      </c>
      <c r="K26" s="10" t="s">
        <v>112</v>
      </c>
      <c r="L26" s="10" t="s">
        <v>112</v>
      </c>
      <c r="M26" s="10">
        <v>25050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</row>
    <row r="27" spans="1:30" x14ac:dyDescent="0.25">
      <c r="A27" s="7" t="s">
        <v>51</v>
      </c>
      <c r="B27" s="9" t="s">
        <v>112</v>
      </c>
      <c r="C27" s="9" t="s">
        <v>112</v>
      </c>
      <c r="D27" s="9" t="s">
        <v>112</v>
      </c>
      <c r="E27" s="9" t="s">
        <v>112</v>
      </c>
      <c r="F27" s="9" t="s">
        <v>112</v>
      </c>
      <c r="G27" s="9" t="s">
        <v>112</v>
      </c>
      <c r="H27" s="9" t="s">
        <v>112</v>
      </c>
      <c r="I27" s="9" t="s">
        <v>112</v>
      </c>
      <c r="J27" s="9" t="s">
        <v>112</v>
      </c>
      <c r="K27" s="9" t="s">
        <v>112</v>
      </c>
      <c r="L27" s="9" t="s">
        <v>112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 t="s">
        <v>112</v>
      </c>
      <c r="U27" s="9">
        <v>0</v>
      </c>
      <c r="V27" s="9" t="s">
        <v>112</v>
      </c>
      <c r="W27" s="9" t="s">
        <v>112</v>
      </c>
      <c r="X27" s="9" t="s">
        <v>112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</row>
    <row r="28" spans="1:30" x14ac:dyDescent="0.25">
      <c r="A28" s="7" t="s">
        <v>52</v>
      </c>
      <c r="B28" s="10" t="s">
        <v>112</v>
      </c>
      <c r="C28" s="10" t="s">
        <v>112</v>
      </c>
      <c r="D28" s="10" t="s">
        <v>112</v>
      </c>
      <c r="E28" s="10" t="s">
        <v>112</v>
      </c>
      <c r="F28" s="10" t="s">
        <v>112</v>
      </c>
      <c r="G28" s="10" t="s">
        <v>112</v>
      </c>
      <c r="H28" s="10" t="s">
        <v>112</v>
      </c>
      <c r="I28" s="10" t="s">
        <v>112</v>
      </c>
      <c r="J28" s="10" t="s">
        <v>112</v>
      </c>
      <c r="K28" s="10" t="s">
        <v>112</v>
      </c>
      <c r="L28" s="10" t="s">
        <v>112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</row>
    <row r="29" spans="1:30" x14ac:dyDescent="0.25">
      <c r="A29" s="7" t="s">
        <v>53</v>
      </c>
      <c r="B29" s="9" t="s">
        <v>112</v>
      </c>
      <c r="C29" s="9" t="s">
        <v>112</v>
      </c>
      <c r="D29" s="9" t="s">
        <v>112</v>
      </c>
      <c r="E29" s="9" t="s">
        <v>112</v>
      </c>
      <c r="F29" s="9" t="s">
        <v>112</v>
      </c>
      <c r="G29" s="9" t="s">
        <v>112</v>
      </c>
      <c r="H29" s="9" t="s">
        <v>112</v>
      </c>
      <c r="I29" s="9" t="s">
        <v>112</v>
      </c>
      <c r="J29" s="9" t="s">
        <v>112</v>
      </c>
      <c r="K29" s="9" t="s">
        <v>112</v>
      </c>
      <c r="L29" s="9" t="s">
        <v>112</v>
      </c>
      <c r="M29" s="9">
        <v>0</v>
      </c>
      <c r="N29" s="9">
        <v>0</v>
      </c>
      <c r="O29" s="9">
        <v>0</v>
      </c>
      <c r="P29" s="9" t="s">
        <v>112</v>
      </c>
      <c r="Q29" s="9">
        <v>454000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 t="s">
        <v>112</v>
      </c>
      <c r="AB29" s="9">
        <v>0</v>
      </c>
      <c r="AC29" s="9">
        <v>0</v>
      </c>
      <c r="AD29" s="9">
        <v>0</v>
      </c>
    </row>
    <row r="30" spans="1:30" x14ac:dyDescent="0.25">
      <c r="A30" s="7" t="s">
        <v>54</v>
      </c>
      <c r="B30" s="10" t="s">
        <v>112</v>
      </c>
      <c r="C30" s="10" t="s">
        <v>112</v>
      </c>
      <c r="D30" s="10" t="s">
        <v>112</v>
      </c>
      <c r="E30" s="10" t="s">
        <v>112</v>
      </c>
      <c r="F30" s="10" t="s">
        <v>112</v>
      </c>
      <c r="G30" s="10" t="s">
        <v>112</v>
      </c>
      <c r="H30" s="10" t="s">
        <v>112</v>
      </c>
      <c r="I30" s="10" t="s">
        <v>112</v>
      </c>
      <c r="J30" s="10" t="s">
        <v>112</v>
      </c>
      <c r="K30" s="10" t="s">
        <v>112</v>
      </c>
      <c r="L30" s="10" t="s">
        <v>112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</row>
    <row r="31" spans="1:30" x14ac:dyDescent="0.25">
      <c r="A31" s="7" t="s">
        <v>55</v>
      </c>
      <c r="B31" s="9" t="s">
        <v>112</v>
      </c>
      <c r="C31" s="9" t="s">
        <v>112</v>
      </c>
      <c r="D31" s="9" t="s">
        <v>112</v>
      </c>
      <c r="E31" s="9" t="s">
        <v>112</v>
      </c>
      <c r="F31" s="9" t="s">
        <v>112</v>
      </c>
      <c r="G31" s="9" t="s">
        <v>112</v>
      </c>
      <c r="H31" s="9" t="s">
        <v>112</v>
      </c>
      <c r="I31" s="9" t="s">
        <v>112</v>
      </c>
      <c r="J31" s="9" t="s">
        <v>112</v>
      </c>
      <c r="K31" s="9" t="s">
        <v>112</v>
      </c>
      <c r="L31" s="9" t="s">
        <v>112</v>
      </c>
      <c r="M31" s="9">
        <v>26080150</v>
      </c>
      <c r="N31" s="9">
        <v>17435959</v>
      </c>
      <c r="O31" s="9">
        <v>42842620</v>
      </c>
      <c r="P31" s="9">
        <v>2646430</v>
      </c>
      <c r="Q31" s="9">
        <v>0</v>
      </c>
      <c r="R31" s="9">
        <v>293280</v>
      </c>
      <c r="S31" s="9">
        <v>469460</v>
      </c>
      <c r="T31" s="9">
        <v>386040</v>
      </c>
      <c r="U31" s="9">
        <v>863860</v>
      </c>
      <c r="V31" s="9">
        <v>383580</v>
      </c>
      <c r="W31" s="9">
        <v>366940</v>
      </c>
      <c r="X31" s="9">
        <v>93940</v>
      </c>
      <c r="Y31" s="9">
        <v>176260</v>
      </c>
      <c r="Z31" s="9">
        <v>1200</v>
      </c>
      <c r="AA31" s="9">
        <v>0</v>
      </c>
      <c r="AB31" s="9">
        <v>0</v>
      </c>
      <c r="AC31" s="9">
        <v>0</v>
      </c>
      <c r="AD31" s="9">
        <v>0</v>
      </c>
    </row>
    <row r="32" spans="1:30" x14ac:dyDescent="0.25">
      <c r="A32" s="7" t="s">
        <v>56</v>
      </c>
      <c r="B32" s="10" t="s">
        <v>112</v>
      </c>
      <c r="C32" s="10" t="s">
        <v>112</v>
      </c>
      <c r="D32" s="10" t="s">
        <v>112</v>
      </c>
      <c r="E32" s="10" t="s">
        <v>112</v>
      </c>
      <c r="F32" s="10" t="s">
        <v>112</v>
      </c>
      <c r="G32" s="10" t="s">
        <v>112</v>
      </c>
      <c r="H32" s="10" t="s">
        <v>112</v>
      </c>
      <c r="I32" s="10" t="s">
        <v>112</v>
      </c>
      <c r="J32" s="10" t="s">
        <v>112</v>
      </c>
      <c r="K32" s="10" t="s">
        <v>112</v>
      </c>
      <c r="L32" s="10" t="s">
        <v>112</v>
      </c>
      <c r="M32" s="10" t="s">
        <v>112</v>
      </c>
      <c r="N32" s="10" t="s">
        <v>112</v>
      </c>
      <c r="O32" s="10" t="s">
        <v>112</v>
      </c>
      <c r="P32" s="10" t="s">
        <v>112</v>
      </c>
      <c r="Q32" s="10" t="s">
        <v>112</v>
      </c>
      <c r="R32" s="10" t="s">
        <v>112</v>
      </c>
      <c r="S32" s="10" t="s">
        <v>112</v>
      </c>
      <c r="T32" s="10" t="s">
        <v>112</v>
      </c>
      <c r="U32" s="10" t="s">
        <v>112</v>
      </c>
      <c r="V32" s="10" t="s">
        <v>112</v>
      </c>
      <c r="W32" s="10" t="s">
        <v>112</v>
      </c>
      <c r="X32" s="10" t="s">
        <v>112</v>
      </c>
      <c r="Y32" s="10" t="s">
        <v>112</v>
      </c>
      <c r="Z32" s="10">
        <v>0</v>
      </c>
      <c r="AA32" s="10" t="s">
        <v>112</v>
      </c>
      <c r="AB32" s="10" t="s">
        <v>112</v>
      </c>
      <c r="AC32" s="10" t="s">
        <v>112</v>
      </c>
      <c r="AD32" s="10" t="s">
        <v>112</v>
      </c>
    </row>
    <row r="33" spans="1:30" x14ac:dyDescent="0.25">
      <c r="A33" s="7" t="s">
        <v>57</v>
      </c>
      <c r="B33" s="9" t="s">
        <v>112</v>
      </c>
      <c r="C33" s="9" t="s">
        <v>112</v>
      </c>
      <c r="D33" s="9" t="s">
        <v>112</v>
      </c>
      <c r="E33" s="9" t="s">
        <v>112</v>
      </c>
      <c r="F33" s="9" t="s">
        <v>112</v>
      </c>
      <c r="G33" s="9" t="s">
        <v>112</v>
      </c>
      <c r="H33" s="9" t="s">
        <v>112</v>
      </c>
      <c r="I33" s="9" t="s">
        <v>112</v>
      </c>
      <c r="J33" s="9" t="s">
        <v>112</v>
      </c>
      <c r="K33" s="9" t="s">
        <v>112</v>
      </c>
      <c r="L33" s="9" t="s">
        <v>112</v>
      </c>
      <c r="M33" s="9" t="s">
        <v>112</v>
      </c>
      <c r="N33" s="9" t="s">
        <v>112</v>
      </c>
      <c r="O33" s="9" t="s">
        <v>112</v>
      </c>
      <c r="P33" s="9">
        <v>559000</v>
      </c>
      <c r="Q33" s="9">
        <v>202000</v>
      </c>
      <c r="R33" s="9">
        <v>128000</v>
      </c>
      <c r="S33" s="9" t="s">
        <v>112</v>
      </c>
      <c r="T33" s="9" t="s">
        <v>112</v>
      </c>
      <c r="U33" s="9" t="s">
        <v>112</v>
      </c>
      <c r="V33" s="9" t="s">
        <v>112</v>
      </c>
      <c r="W33" s="9" t="s">
        <v>112</v>
      </c>
      <c r="X33" s="9" t="s">
        <v>112</v>
      </c>
      <c r="Y33" s="9" t="s">
        <v>112</v>
      </c>
      <c r="Z33" s="9" t="s">
        <v>112</v>
      </c>
      <c r="AA33" s="9" t="s">
        <v>112</v>
      </c>
      <c r="AB33" s="9" t="s">
        <v>112</v>
      </c>
      <c r="AC33" s="9" t="s">
        <v>112</v>
      </c>
      <c r="AD33" s="9" t="s">
        <v>112</v>
      </c>
    </row>
    <row r="34" spans="1:30" x14ac:dyDescent="0.25">
      <c r="A34" s="7" t="s">
        <v>58</v>
      </c>
      <c r="B34" s="10" t="s">
        <v>112</v>
      </c>
      <c r="C34" s="10" t="s">
        <v>112</v>
      </c>
      <c r="D34" s="10" t="s">
        <v>112</v>
      </c>
      <c r="E34" s="10" t="s">
        <v>112</v>
      </c>
      <c r="F34" s="10" t="s">
        <v>112</v>
      </c>
      <c r="G34" s="10" t="s">
        <v>112</v>
      </c>
      <c r="H34" s="10" t="s">
        <v>112</v>
      </c>
      <c r="I34" s="10" t="s">
        <v>112</v>
      </c>
      <c r="J34" s="10" t="s">
        <v>112</v>
      </c>
      <c r="K34" s="10" t="s">
        <v>112</v>
      </c>
      <c r="L34" s="10" t="s">
        <v>112</v>
      </c>
      <c r="M34" s="10" t="s">
        <v>112</v>
      </c>
      <c r="N34" s="10">
        <v>3832373</v>
      </c>
      <c r="O34" s="10" t="s">
        <v>112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</row>
    <row r="35" spans="1:30" x14ac:dyDescent="0.25">
      <c r="A35" s="7" t="s">
        <v>59</v>
      </c>
      <c r="B35" s="9" t="s">
        <v>112</v>
      </c>
      <c r="C35" s="9" t="s">
        <v>112</v>
      </c>
      <c r="D35" s="9" t="s">
        <v>112</v>
      </c>
      <c r="E35" s="9" t="s">
        <v>112</v>
      </c>
      <c r="F35" s="9" t="s">
        <v>112</v>
      </c>
      <c r="G35" s="9" t="s">
        <v>112</v>
      </c>
      <c r="H35" s="9" t="s">
        <v>112</v>
      </c>
      <c r="I35" s="9" t="s">
        <v>112</v>
      </c>
      <c r="J35" s="9" t="s">
        <v>112</v>
      </c>
      <c r="K35" s="9" t="s">
        <v>112</v>
      </c>
      <c r="L35" s="9" t="s">
        <v>112</v>
      </c>
      <c r="M35" s="9" t="s">
        <v>112</v>
      </c>
      <c r="N35" s="9" t="s">
        <v>112</v>
      </c>
      <c r="O35" s="9" t="s">
        <v>112</v>
      </c>
      <c r="P35" s="9" t="s">
        <v>112</v>
      </c>
      <c r="Q35" s="9" t="s">
        <v>112</v>
      </c>
      <c r="R35" s="9" t="s">
        <v>112</v>
      </c>
      <c r="S35" s="9" t="s">
        <v>112</v>
      </c>
      <c r="T35" s="9" t="s">
        <v>112</v>
      </c>
      <c r="U35" s="9" t="s">
        <v>112</v>
      </c>
      <c r="V35" s="9">
        <v>249000</v>
      </c>
      <c r="W35" s="9" t="s">
        <v>112</v>
      </c>
      <c r="X35" s="9" t="s">
        <v>112</v>
      </c>
      <c r="Y35" s="9">
        <v>177000</v>
      </c>
      <c r="Z35" s="9" t="s">
        <v>112</v>
      </c>
      <c r="AA35" s="9">
        <v>230000</v>
      </c>
      <c r="AB35" s="9" t="s">
        <v>112</v>
      </c>
      <c r="AC35" s="9" t="s">
        <v>112</v>
      </c>
      <c r="AD35" s="9" t="s">
        <v>112</v>
      </c>
    </row>
    <row r="36" spans="1:30" x14ac:dyDescent="0.25">
      <c r="A36" s="7" t="s">
        <v>60</v>
      </c>
      <c r="B36" s="10" t="s">
        <v>112</v>
      </c>
      <c r="C36" s="10" t="s">
        <v>112</v>
      </c>
      <c r="D36" s="10" t="s">
        <v>112</v>
      </c>
      <c r="E36" s="10" t="s">
        <v>112</v>
      </c>
      <c r="F36" s="10" t="s">
        <v>112</v>
      </c>
      <c r="G36" s="10" t="s">
        <v>112</v>
      </c>
      <c r="H36" s="10" t="s">
        <v>112</v>
      </c>
      <c r="I36" s="10" t="s">
        <v>112</v>
      </c>
      <c r="J36" s="10" t="s">
        <v>112</v>
      </c>
      <c r="K36" s="10" t="s">
        <v>112</v>
      </c>
      <c r="L36" s="10" t="s">
        <v>112</v>
      </c>
      <c r="M36" s="10">
        <v>492132000</v>
      </c>
      <c r="N36" s="10">
        <v>228127000</v>
      </c>
      <c r="O36" s="10">
        <v>131029755</v>
      </c>
      <c r="P36" s="10" t="s">
        <v>112</v>
      </c>
      <c r="Q36" s="10" t="s">
        <v>112</v>
      </c>
      <c r="R36" s="10" t="s">
        <v>112</v>
      </c>
      <c r="S36" s="10" t="s">
        <v>112</v>
      </c>
      <c r="T36" s="10" t="s">
        <v>112</v>
      </c>
      <c r="U36" s="10" t="s">
        <v>112</v>
      </c>
      <c r="V36" s="10">
        <v>0</v>
      </c>
      <c r="W36" s="10">
        <v>0</v>
      </c>
      <c r="X36" s="10">
        <v>0</v>
      </c>
      <c r="Y36" s="10">
        <v>0</v>
      </c>
      <c r="Z36" s="10">
        <v>10025</v>
      </c>
      <c r="AA36" s="10" t="s">
        <v>112</v>
      </c>
      <c r="AB36" s="10">
        <v>0</v>
      </c>
      <c r="AC36" s="10">
        <v>0</v>
      </c>
      <c r="AD36" s="10">
        <v>0</v>
      </c>
    </row>
    <row r="37" spans="1:30" x14ac:dyDescent="0.25">
      <c r="A37" s="7" t="s">
        <v>61</v>
      </c>
      <c r="B37" s="9" t="s">
        <v>112</v>
      </c>
      <c r="C37" s="9" t="s">
        <v>112</v>
      </c>
      <c r="D37" s="9" t="s">
        <v>112</v>
      </c>
      <c r="E37" s="9" t="s">
        <v>112</v>
      </c>
      <c r="F37" s="9" t="s">
        <v>112</v>
      </c>
      <c r="G37" s="9" t="s">
        <v>112</v>
      </c>
      <c r="H37" s="9" t="s">
        <v>112</v>
      </c>
      <c r="I37" s="9" t="s">
        <v>112</v>
      </c>
      <c r="J37" s="9" t="s">
        <v>112</v>
      </c>
      <c r="K37" s="9" t="s">
        <v>112</v>
      </c>
      <c r="L37" s="9" t="s">
        <v>112</v>
      </c>
      <c r="M37" s="9" t="s">
        <v>112</v>
      </c>
      <c r="N37" s="9" t="s">
        <v>112</v>
      </c>
      <c r="O37" s="9" t="s">
        <v>112</v>
      </c>
      <c r="P37" s="9">
        <v>0</v>
      </c>
      <c r="Q37" s="9">
        <v>0</v>
      </c>
      <c r="R37" s="9" t="s">
        <v>112</v>
      </c>
      <c r="S37" s="9" t="s">
        <v>112</v>
      </c>
      <c r="T37" s="9" t="s">
        <v>112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 t="s">
        <v>112</v>
      </c>
      <c r="AB37" s="9">
        <v>0</v>
      </c>
      <c r="AC37" s="9">
        <v>0</v>
      </c>
      <c r="AD37" s="9">
        <v>0</v>
      </c>
    </row>
    <row r="38" spans="1:30" x14ac:dyDescent="0.25">
      <c r="A38" s="7" t="s">
        <v>62</v>
      </c>
      <c r="B38" s="10" t="s">
        <v>112</v>
      </c>
      <c r="C38" s="10" t="s">
        <v>112</v>
      </c>
      <c r="D38" s="10" t="s">
        <v>112</v>
      </c>
      <c r="E38" s="10" t="s">
        <v>112</v>
      </c>
      <c r="F38" s="10" t="s">
        <v>112</v>
      </c>
      <c r="G38" s="10" t="s">
        <v>112</v>
      </c>
      <c r="H38" s="10" t="s">
        <v>112</v>
      </c>
      <c r="I38" s="10" t="s">
        <v>112</v>
      </c>
      <c r="J38" s="10" t="s">
        <v>112</v>
      </c>
      <c r="K38" s="10" t="s">
        <v>112</v>
      </c>
      <c r="L38" s="10" t="s">
        <v>112</v>
      </c>
      <c r="M38" s="10" t="s">
        <v>112</v>
      </c>
      <c r="N38" s="10" t="s">
        <v>112</v>
      </c>
      <c r="O38" s="10" t="s">
        <v>112</v>
      </c>
      <c r="P38" s="10" t="s">
        <v>112</v>
      </c>
      <c r="Q38" s="10" t="s">
        <v>112</v>
      </c>
      <c r="R38" s="10" t="s">
        <v>112</v>
      </c>
      <c r="S38" s="10" t="s">
        <v>112</v>
      </c>
      <c r="T38" s="10" t="s">
        <v>112</v>
      </c>
      <c r="U38" s="10" t="s">
        <v>112</v>
      </c>
      <c r="V38" s="10" t="s">
        <v>112</v>
      </c>
      <c r="W38" s="10" t="s">
        <v>112</v>
      </c>
      <c r="X38" s="10" t="s">
        <v>112</v>
      </c>
      <c r="Y38" s="10" t="s">
        <v>112</v>
      </c>
      <c r="Z38" s="10" t="s">
        <v>112</v>
      </c>
      <c r="AA38" s="10" t="s">
        <v>112</v>
      </c>
      <c r="AB38" s="10" t="s">
        <v>112</v>
      </c>
      <c r="AC38" s="10">
        <v>0</v>
      </c>
      <c r="AD38" s="10">
        <v>0</v>
      </c>
    </row>
    <row r="39" spans="1:30" x14ac:dyDescent="0.25">
      <c r="A39" s="7" t="s">
        <v>63</v>
      </c>
      <c r="B39" s="9" t="s">
        <v>112</v>
      </c>
      <c r="C39" s="9" t="s">
        <v>112</v>
      </c>
      <c r="D39" s="9" t="s">
        <v>112</v>
      </c>
      <c r="E39" s="9" t="s">
        <v>112</v>
      </c>
      <c r="F39" s="9" t="s">
        <v>112</v>
      </c>
      <c r="G39" s="9" t="s">
        <v>112</v>
      </c>
      <c r="H39" s="9" t="s">
        <v>112</v>
      </c>
      <c r="I39" s="9" t="s">
        <v>112</v>
      </c>
      <c r="J39" s="9" t="s">
        <v>112</v>
      </c>
      <c r="K39" s="9" t="s">
        <v>112</v>
      </c>
      <c r="L39" s="9" t="s">
        <v>112</v>
      </c>
      <c r="M39" s="9" t="s">
        <v>112</v>
      </c>
      <c r="N39" s="9" t="s">
        <v>112</v>
      </c>
      <c r="O39" s="9" t="s">
        <v>112</v>
      </c>
      <c r="P39" s="9" t="s">
        <v>112</v>
      </c>
      <c r="Q39" s="9" t="s">
        <v>112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</row>
    <row r="40" spans="1:30" x14ac:dyDescent="0.25">
      <c r="A40" s="7" t="s">
        <v>64</v>
      </c>
      <c r="B40" s="10" t="s">
        <v>112</v>
      </c>
      <c r="C40" s="10" t="s">
        <v>112</v>
      </c>
      <c r="D40" s="10" t="s">
        <v>112</v>
      </c>
      <c r="E40" s="10" t="s">
        <v>112</v>
      </c>
      <c r="F40" s="10" t="s">
        <v>112</v>
      </c>
      <c r="G40" s="10" t="s">
        <v>112</v>
      </c>
      <c r="H40" s="10" t="s">
        <v>112</v>
      </c>
      <c r="I40" s="10" t="s">
        <v>112</v>
      </c>
      <c r="J40" s="10" t="s">
        <v>112</v>
      </c>
      <c r="K40" s="10" t="s">
        <v>112</v>
      </c>
      <c r="L40" s="10" t="s">
        <v>112</v>
      </c>
      <c r="M40" s="10">
        <v>2651</v>
      </c>
      <c r="N40" s="10">
        <v>1586</v>
      </c>
      <c r="O40" s="10">
        <v>1113</v>
      </c>
      <c r="P40" s="10">
        <v>506</v>
      </c>
      <c r="Q40" s="10">
        <v>871</v>
      </c>
      <c r="R40" s="10">
        <v>1616</v>
      </c>
      <c r="S40" s="10">
        <v>2701</v>
      </c>
      <c r="T40" s="10">
        <v>520</v>
      </c>
      <c r="U40" s="10">
        <v>943</v>
      </c>
      <c r="V40" s="10">
        <v>944</v>
      </c>
      <c r="W40" s="10">
        <v>552</v>
      </c>
      <c r="X40" s="10">
        <v>548</v>
      </c>
      <c r="Y40" s="10">
        <v>1098</v>
      </c>
      <c r="Z40" s="10">
        <v>592</v>
      </c>
      <c r="AA40" s="10">
        <v>0</v>
      </c>
      <c r="AB40" s="10">
        <v>184</v>
      </c>
      <c r="AC40" s="10">
        <v>500</v>
      </c>
      <c r="AD40" s="10">
        <v>180</v>
      </c>
    </row>
    <row r="41" spans="1:30" x14ac:dyDescent="0.25">
      <c r="A41" s="7" t="s">
        <v>65</v>
      </c>
      <c r="B41" s="9" t="s">
        <v>112</v>
      </c>
      <c r="C41" s="9" t="s">
        <v>112</v>
      </c>
      <c r="D41" s="9" t="s">
        <v>112</v>
      </c>
      <c r="E41" s="9" t="s">
        <v>112</v>
      </c>
      <c r="F41" s="9" t="s">
        <v>112</v>
      </c>
      <c r="G41" s="9" t="s">
        <v>112</v>
      </c>
      <c r="H41" s="9" t="s">
        <v>112</v>
      </c>
      <c r="I41" s="9" t="s">
        <v>112</v>
      </c>
      <c r="J41" s="9" t="s">
        <v>112</v>
      </c>
      <c r="K41" s="9" t="s">
        <v>112</v>
      </c>
      <c r="L41" s="9" t="s">
        <v>112</v>
      </c>
      <c r="M41" s="9" t="s">
        <v>112</v>
      </c>
      <c r="N41" s="9" t="s">
        <v>112</v>
      </c>
      <c r="O41" s="9" t="s">
        <v>112</v>
      </c>
      <c r="P41" s="9" t="s">
        <v>112</v>
      </c>
      <c r="Q41" s="9" t="s">
        <v>112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 t="s">
        <v>112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</row>
    <row r="42" spans="1:30" x14ac:dyDescent="0.25">
      <c r="A42" s="7" t="s">
        <v>66</v>
      </c>
      <c r="B42" s="10" t="s">
        <v>112</v>
      </c>
      <c r="C42" s="10" t="s">
        <v>112</v>
      </c>
      <c r="D42" s="10" t="s">
        <v>112</v>
      </c>
      <c r="E42" s="10" t="s">
        <v>112</v>
      </c>
      <c r="F42" s="10" t="s">
        <v>112</v>
      </c>
      <c r="G42" s="10" t="s">
        <v>112</v>
      </c>
      <c r="H42" s="10" t="s">
        <v>112</v>
      </c>
      <c r="I42" s="10" t="s">
        <v>112</v>
      </c>
      <c r="J42" s="10" t="s">
        <v>112</v>
      </c>
      <c r="K42" s="10" t="s">
        <v>112</v>
      </c>
      <c r="L42" s="10" t="s">
        <v>112</v>
      </c>
      <c r="M42" s="10" t="s">
        <v>112</v>
      </c>
      <c r="N42" s="10" t="s">
        <v>112</v>
      </c>
      <c r="O42" s="10" t="s">
        <v>112</v>
      </c>
      <c r="P42" s="10" t="s">
        <v>112</v>
      </c>
      <c r="Q42" s="10" t="s">
        <v>112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 t="s">
        <v>112</v>
      </c>
    </row>
    <row r="43" spans="1:30" x14ac:dyDescent="0.25">
      <c r="A43" s="7" t="s">
        <v>67</v>
      </c>
      <c r="B43" s="9" t="s">
        <v>112</v>
      </c>
      <c r="C43" s="9" t="s">
        <v>112</v>
      </c>
      <c r="D43" s="9" t="s">
        <v>112</v>
      </c>
      <c r="E43" s="9" t="s">
        <v>112</v>
      </c>
      <c r="F43" s="9" t="s">
        <v>112</v>
      </c>
      <c r="G43" s="9" t="s">
        <v>112</v>
      </c>
      <c r="H43" s="9" t="s">
        <v>112</v>
      </c>
      <c r="I43" s="9" t="s">
        <v>112</v>
      </c>
      <c r="J43" s="9" t="s">
        <v>112</v>
      </c>
      <c r="K43" s="9" t="s">
        <v>112</v>
      </c>
      <c r="L43" s="9" t="s">
        <v>112</v>
      </c>
      <c r="M43" s="9" t="s">
        <v>112</v>
      </c>
      <c r="N43" s="9" t="s">
        <v>112</v>
      </c>
      <c r="O43" s="9" t="s">
        <v>112</v>
      </c>
      <c r="P43" s="9" t="s">
        <v>112</v>
      </c>
      <c r="Q43" s="9" t="s">
        <v>112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</row>
    <row r="44" spans="1:30" x14ac:dyDescent="0.25">
      <c r="A44" s="7" t="s">
        <v>68</v>
      </c>
      <c r="B44" s="10" t="s">
        <v>112</v>
      </c>
      <c r="C44" s="10" t="s">
        <v>112</v>
      </c>
      <c r="D44" s="10" t="s">
        <v>112</v>
      </c>
      <c r="E44" s="10" t="s">
        <v>112</v>
      </c>
      <c r="F44" s="10" t="s">
        <v>112</v>
      </c>
      <c r="G44" s="10" t="s">
        <v>112</v>
      </c>
      <c r="H44" s="10" t="s">
        <v>112</v>
      </c>
      <c r="I44" s="10" t="s">
        <v>112</v>
      </c>
      <c r="J44" s="10" t="s">
        <v>112</v>
      </c>
      <c r="K44" s="10" t="s">
        <v>112</v>
      </c>
      <c r="L44" s="10" t="s">
        <v>112</v>
      </c>
      <c r="M44" s="10" t="s">
        <v>112</v>
      </c>
      <c r="N44" s="10" t="s">
        <v>112</v>
      </c>
      <c r="O44" s="10" t="s">
        <v>112</v>
      </c>
      <c r="P44" s="10" t="s">
        <v>112</v>
      </c>
      <c r="Q44" s="10" t="s">
        <v>112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 t="s">
        <v>112</v>
      </c>
      <c r="X44" s="10" t="s">
        <v>112</v>
      </c>
      <c r="Y44" s="10" t="s">
        <v>112</v>
      </c>
      <c r="Z44" s="10" t="s">
        <v>112</v>
      </c>
      <c r="AA44" s="10" t="s">
        <v>112</v>
      </c>
      <c r="AB44" s="10" t="s">
        <v>112</v>
      </c>
      <c r="AC44" s="10" t="s">
        <v>112</v>
      </c>
      <c r="AD44" s="10">
        <v>0</v>
      </c>
    </row>
    <row r="45" spans="1:30" x14ac:dyDescent="0.25">
      <c r="A45" s="7" t="s">
        <v>69</v>
      </c>
      <c r="B45" s="9" t="s">
        <v>112</v>
      </c>
      <c r="C45" s="9" t="s">
        <v>112</v>
      </c>
      <c r="D45" s="9" t="s">
        <v>112</v>
      </c>
      <c r="E45" s="9" t="s">
        <v>112</v>
      </c>
      <c r="F45" s="9" t="s">
        <v>112</v>
      </c>
      <c r="G45" s="9" t="s">
        <v>112</v>
      </c>
      <c r="H45" s="9" t="s">
        <v>112</v>
      </c>
      <c r="I45" s="9" t="s">
        <v>112</v>
      </c>
      <c r="J45" s="9" t="s">
        <v>112</v>
      </c>
      <c r="K45" s="9" t="s">
        <v>112</v>
      </c>
      <c r="L45" s="9" t="s">
        <v>112</v>
      </c>
      <c r="M45" s="9">
        <v>2394718261</v>
      </c>
      <c r="N45" s="9">
        <v>2100001586</v>
      </c>
      <c r="O45" s="9">
        <v>1587797467</v>
      </c>
      <c r="P45" s="9">
        <v>1905805226</v>
      </c>
      <c r="Q45" s="9">
        <v>1258890531</v>
      </c>
      <c r="R45" s="9">
        <v>900000000</v>
      </c>
      <c r="S45" s="9">
        <v>1019193094</v>
      </c>
      <c r="T45" s="9">
        <v>500000000</v>
      </c>
      <c r="U45" s="9">
        <v>1200000000</v>
      </c>
      <c r="V45" s="9">
        <v>1200000000</v>
      </c>
      <c r="W45" s="9">
        <v>1000000000</v>
      </c>
      <c r="X45" s="9">
        <v>1500000000</v>
      </c>
      <c r="Y45" s="9">
        <v>1000000000</v>
      </c>
      <c r="Z45" s="9">
        <v>1200000000</v>
      </c>
      <c r="AA45" s="9" t="s">
        <v>112</v>
      </c>
      <c r="AB45" s="9" t="s">
        <v>112</v>
      </c>
      <c r="AC45" s="9" t="s">
        <v>112</v>
      </c>
      <c r="AD45" s="9" t="s">
        <v>112</v>
      </c>
    </row>
    <row r="46" spans="1:30" x14ac:dyDescent="0.25">
      <c r="A46" s="7" t="s">
        <v>70</v>
      </c>
      <c r="B46" s="10" t="s">
        <v>112</v>
      </c>
      <c r="C46" s="10" t="s">
        <v>112</v>
      </c>
      <c r="D46" s="10" t="s">
        <v>112</v>
      </c>
      <c r="E46" s="10" t="s">
        <v>112</v>
      </c>
      <c r="F46" s="10" t="s">
        <v>112</v>
      </c>
      <c r="G46" s="10" t="s">
        <v>112</v>
      </c>
      <c r="H46" s="10" t="s">
        <v>112</v>
      </c>
      <c r="I46" s="10" t="s">
        <v>112</v>
      </c>
      <c r="J46" s="10" t="s">
        <v>112</v>
      </c>
      <c r="K46" s="10" t="s">
        <v>112</v>
      </c>
      <c r="L46" s="10" t="s">
        <v>112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</row>
    <row r="47" spans="1:30" ht="11.45" customHeight="1" x14ac:dyDescent="0.25">
      <c r="M47" s="20">
        <f>SUM(M11:M46)-M45</f>
        <v>519836596</v>
      </c>
      <c r="N47" s="20">
        <f t="shared" ref="N47:Z47" si="0">SUM(N11:N46)-N45</f>
        <v>298939235</v>
      </c>
      <c r="O47" s="20">
        <f t="shared" si="0"/>
        <v>175777855</v>
      </c>
      <c r="P47" s="20">
        <f t="shared" si="0"/>
        <v>1730218936</v>
      </c>
      <c r="Q47" s="20">
        <f t="shared" si="0"/>
        <v>610797909</v>
      </c>
      <c r="R47" s="20">
        <f t="shared" si="0"/>
        <v>611732458</v>
      </c>
      <c r="S47" s="20">
        <f t="shared" si="0"/>
        <v>557897655</v>
      </c>
      <c r="T47" s="20">
        <f t="shared" si="0"/>
        <v>502767871</v>
      </c>
      <c r="U47" s="20">
        <f t="shared" si="0"/>
        <v>511548901</v>
      </c>
      <c r="V47" s="20">
        <f t="shared" si="0"/>
        <v>472366926</v>
      </c>
      <c r="W47" s="20">
        <f t="shared" si="0"/>
        <v>560424649</v>
      </c>
      <c r="X47" s="20">
        <f t="shared" si="0"/>
        <v>567699028</v>
      </c>
      <c r="Y47" s="20">
        <f t="shared" si="0"/>
        <v>671969065</v>
      </c>
      <c r="Z47" s="20">
        <f t="shared" si="0"/>
        <v>953592167</v>
      </c>
      <c r="AA47" s="20">
        <f t="shared" ref="AA47:AD47" si="1">SUM(AA11:AA46)</f>
        <v>1007887574</v>
      </c>
      <c r="AB47" s="20">
        <f t="shared" si="1"/>
        <v>791413705</v>
      </c>
      <c r="AC47" s="20">
        <f t="shared" si="1"/>
        <v>747016006</v>
      </c>
      <c r="AD47" s="20">
        <f t="shared" si="1"/>
        <v>682180</v>
      </c>
    </row>
    <row r="48" spans="1:30" x14ac:dyDescent="0.25">
      <c r="A48" s="1" t="s">
        <v>113</v>
      </c>
      <c r="L48" t="s">
        <v>116</v>
      </c>
      <c r="M48" s="21">
        <f>M47/10^9</f>
        <v>0.51983659599999998</v>
      </c>
      <c r="N48" s="21">
        <f t="shared" ref="N48:AD48" si="2">N47/10^9</f>
        <v>0.29893923500000003</v>
      </c>
      <c r="O48" s="21">
        <f t="shared" si="2"/>
        <v>0.17577785500000001</v>
      </c>
      <c r="P48" s="21">
        <f t="shared" si="2"/>
        <v>1.730218936</v>
      </c>
      <c r="Q48" s="21">
        <f t="shared" si="2"/>
        <v>0.61079790899999997</v>
      </c>
      <c r="R48" s="21">
        <f t="shared" si="2"/>
        <v>0.61173245799999998</v>
      </c>
      <c r="S48" s="21">
        <f t="shared" si="2"/>
        <v>0.55789765499999999</v>
      </c>
      <c r="T48" s="21">
        <f t="shared" si="2"/>
        <v>0.50276787099999998</v>
      </c>
      <c r="U48" s="21">
        <f t="shared" si="2"/>
        <v>0.51154890099999994</v>
      </c>
      <c r="V48" s="21">
        <f t="shared" si="2"/>
        <v>0.47236692600000002</v>
      </c>
      <c r="W48" s="21">
        <f t="shared" si="2"/>
        <v>0.560424649</v>
      </c>
      <c r="X48" s="21">
        <f t="shared" si="2"/>
        <v>0.56769902800000005</v>
      </c>
      <c r="Y48" s="21">
        <f t="shared" si="2"/>
        <v>0.67196906499999998</v>
      </c>
      <c r="Z48" s="21">
        <f t="shared" si="2"/>
        <v>0.95359216700000005</v>
      </c>
      <c r="AA48" s="21">
        <f t="shared" si="2"/>
        <v>1.007887574</v>
      </c>
      <c r="AB48" s="21">
        <f t="shared" si="2"/>
        <v>0.79141370499999997</v>
      </c>
      <c r="AC48" s="21">
        <f t="shared" si="2"/>
        <v>0.74701600599999995</v>
      </c>
      <c r="AD48" s="21">
        <f t="shared" si="2"/>
        <v>6.8218E-4</v>
      </c>
    </row>
    <row r="49" spans="1:26" x14ac:dyDescent="0.25">
      <c r="A49" s="1" t="s">
        <v>112</v>
      </c>
      <c r="B49" s="2" t="s">
        <v>114</v>
      </c>
      <c r="L49" t="s">
        <v>117</v>
      </c>
      <c r="M49">
        <f>M45/10^9</f>
        <v>2.394718261</v>
      </c>
      <c r="N49">
        <f t="shared" ref="N49:AD49" si="3">N45/10^9</f>
        <v>2.1000015859999999</v>
      </c>
      <c r="O49">
        <f t="shared" si="3"/>
        <v>1.5877974669999999</v>
      </c>
      <c r="P49">
        <f t="shared" si="3"/>
        <v>1.905805226</v>
      </c>
      <c r="Q49">
        <f t="shared" si="3"/>
        <v>1.258890531</v>
      </c>
      <c r="R49">
        <f t="shared" si="3"/>
        <v>0.9</v>
      </c>
      <c r="S49">
        <f t="shared" si="3"/>
        <v>1.019193094</v>
      </c>
      <c r="T49">
        <f t="shared" si="3"/>
        <v>0.5</v>
      </c>
      <c r="U49">
        <f t="shared" si="3"/>
        <v>1.2</v>
      </c>
      <c r="V49">
        <f t="shared" si="3"/>
        <v>1.2</v>
      </c>
      <c r="W49">
        <f t="shared" si="3"/>
        <v>1</v>
      </c>
      <c r="X49">
        <f t="shared" si="3"/>
        <v>1.5</v>
      </c>
      <c r="Y49">
        <f t="shared" si="3"/>
        <v>1</v>
      </c>
      <c r="Z49">
        <f t="shared" si="3"/>
        <v>1.2</v>
      </c>
    </row>
    <row r="50" spans="1:26" ht="11.45" customHeight="1" x14ac:dyDescent="0.25">
      <c r="L50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76"/>
  <sheetViews>
    <sheetView tabSelected="1" workbookViewId="0">
      <pane xSplit="1" ySplit="10" topLeftCell="I73" activePane="bottomRight" state="frozen"/>
      <selection pane="topRight"/>
      <selection pane="bottomLeft"/>
      <selection pane="bottomRight" activeCell="V93" sqref="V92:V93"/>
    </sheetView>
  </sheetViews>
  <sheetFormatPr defaultRowHeight="11.45" customHeight="1" x14ac:dyDescent="0.25"/>
  <cols>
    <col min="1" max="1" width="21.85546875" customWidth="1"/>
    <col min="2" max="11" width="10" customWidth="1"/>
    <col min="12" max="12" width="14.7109375" customWidth="1"/>
    <col min="13" max="30" width="10" customWidth="1"/>
  </cols>
  <sheetData>
    <row r="1" spans="1:30" x14ac:dyDescent="0.25">
      <c r="A1" s="2" t="s">
        <v>115</v>
      </c>
    </row>
    <row r="2" spans="1:30" x14ac:dyDescent="0.25">
      <c r="A2" s="2" t="s">
        <v>107</v>
      </c>
      <c r="B2" s="1" t="s">
        <v>0</v>
      </c>
    </row>
    <row r="3" spans="1:30" x14ac:dyDescent="0.25">
      <c r="A3" s="2" t="s">
        <v>108</v>
      </c>
      <c r="B3" s="2" t="s">
        <v>6</v>
      </c>
    </row>
    <row r="4" spans="1:30" x14ac:dyDescent="0.25"/>
    <row r="5" spans="1:30" x14ac:dyDescent="0.25">
      <c r="A5" s="1" t="s">
        <v>11</v>
      </c>
      <c r="C5" s="2" t="s">
        <v>14</v>
      </c>
    </row>
    <row r="6" spans="1:30" x14ac:dyDescent="0.25">
      <c r="A6" s="1" t="s">
        <v>12</v>
      </c>
      <c r="C6" s="2" t="s">
        <v>23</v>
      </c>
    </row>
    <row r="7" spans="1:30" x14ac:dyDescent="0.25"/>
    <row r="8" spans="1:30" x14ac:dyDescent="0.25">
      <c r="A8" s="5" t="s">
        <v>109</v>
      </c>
      <c r="B8" s="4" t="s">
        <v>77</v>
      </c>
      <c r="C8" s="4" t="s">
        <v>78</v>
      </c>
      <c r="D8" s="4" t="s">
        <v>79</v>
      </c>
      <c r="E8" s="4" t="s">
        <v>80</v>
      </c>
      <c r="F8" s="4" t="s">
        <v>81</v>
      </c>
      <c r="G8" s="4" t="s">
        <v>82</v>
      </c>
      <c r="H8" s="4" t="s">
        <v>83</v>
      </c>
      <c r="I8" s="4" t="s">
        <v>84</v>
      </c>
      <c r="J8" s="4" t="s">
        <v>85</v>
      </c>
      <c r="K8" s="4" t="s">
        <v>86</v>
      </c>
      <c r="L8" s="4" t="s">
        <v>87</v>
      </c>
      <c r="M8" s="4" t="s">
        <v>88</v>
      </c>
      <c r="N8" s="4" t="s">
        <v>89</v>
      </c>
      <c r="O8" s="4" t="s">
        <v>90</v>
      </c>
      <c r="P8" s="4" t="s">
        <v>91</v>
      </c>
      <c r="Q8" s="4" t="s">
        <v>92</v>
      </c>
      <c r="R8" s="4" t="s">
        <v>93</v>
      </c>
      <c r="S8" s="4" t="s">
        <v>94</v>
      </c>
      <c r="T8" s="4" t="s">
        <v>95</v>
      </c>
      <c r="U8" s="4" t="s">
        <v>96</v>
      </c>
      <c r="V8" s="4" t="s">
        <v>97</v>
      </c>
      <c r="W8" s="4" t="s">
        <v>98</v>
      </c>
      <c r="X8" s="4" t="s">
        <v>99</v>
      </c>
      <c r="Y8" s="4" t="s">
        <v>100</v>
      </c>
      <c r="Z8" s="4" t="s">
        <v>101</v>
      </c>
      <c r="AA8" s="4" t="s">
        <v>102</v>
      </c>
      <c r="AB8" s="4" t="s">
        <v>103</v>
      </c>
      <c r="AC8" s="4" t="s">
        <v>104</v>
      </c>
      <c r="AD8" s="4" t="s">
        <v>105</v>
      </c>
    </row>
    <row r="9" spans="1:30" x14ac:dyDescent="0.25">
      <c r="A9" s="5" t="s">
        <v>110</v>
      </c>
      <c r="B9" s="3" t="s">
        <v>33</v>
      </c>
      <c r="C9" s="3" t="s">
        <v>33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33</v>
      </c>
      <c r="V9" s="3" t="s">
        <v>33</v>
      </c>
      <c r="W9" s="3" t="s">
        <v>33</v>
      </c>
      <c r="X9" s="3" t="s">
        <v>33</v>
      </c>
      <c r="Y9" s="3" t="s">
        <v>33</v>
      </c>
      <c r="Z9" s="3" t="s">
        <v>33</v>
      </c>
      <c r="AA9" s="3" t="s">
        <v>33</v>
      </c>
      <c r="AB9" s="3" t="s">
        <v>33</v>
      </c>
      <c r="AC9" s="3" t="s">
        <v>33</v>
      </c>
      <c r="AD9" s="3" t="s">
        <v>33</v>
      </c>
    </row>
    <row r="10" spans="1:30" x14ac:dyDescent="0.25">
      <c r="A10" s="6" t="s">
        <v>111</v>
      </c>
      <c r="B10" s="8" t="s">
        <v>28</v>
      </c>
      <c r="C10" s="8" t="s">
        <v>28</v>
      </c>
      <c r="D10" s="8" t="s">
        <v>28</v>
      </c>
      <c r="E10" s="8" t="s">
        <v>28</v>
      </c>
      <c r="F10" s="8" t="s">
        <v>28</v>
      </c>
      <c r="G10" s="8" t="s">
        <v>28</v>
      </c>
      <c r="H10" s="8" t="s">
        <v>28</v>
      </c>
      <c r="I10" s="8" t="s">
        <v>28</v>
      </c>
      <c r="J10" s="8" t="s">
        <v>28</v>
      </c>
      <c r="K10" s="8" t="s">
        <v>28</v>
      </c>
      <c r="L10" s="8" t="s">
        <v>28</v>
      </c>
      <c r="M10" s="8" t="s">
        <v>28</v>
      </c>
      <c r="N10" s="8" t="s">
        <v>28</v>
      </c>
      <c r="O10" s="8" t="s">
        <v>28</v>
      </c>
      <c r="P10" s="8" t="s">
        <v>28</v>
      </c>
      <c r="Q10" s="8" t="s">
        <v>28</v>
      </c>
      <c r="R10" s="8" t="s">
        <v>28</v>
      </c>
      <c r="S10" s="8" t="s">
        <v>28</v>
      </c>
      <c r="T10" s="8" t="s">
        <v>28</v>
      </c>
      <c r="U10" s="8" t="s">
        <v>28</v>
      </c>
      <c r="V10" s="8" t="s">
        <v>28</v>
      </c>
      <c r="W10" s="8" t="s">
        <v>28</v>
      </c>
      <c r="X10" s="8" t="s">
        <v>28</v>
      </c>
      <c r="Y10" s="8" t="s">
        <v>28</v>
      </c>
      <c r="Z10" s="8" t="s">
        <v>28</v>
      </c>
      <c r="AA10" s="8" t="s">
        <v>28</v>
      </c>
      <c r="AB10" s="8" t="s">
        <v>28</v>
      </c>
      <c r="AC10" s="8" t="s">
        <v>28</v>
      </c>
      <c r="AD10" s="8" t="s">
        <v>28</v>
      </c>
    </row>
    <row r="11" spans="1:30" x14ac:dyDescent="0.25">
      <c r="A11" s="7" t="s">
        <v>35</v>
      </c>
      <c r="B11" s="9">
        <v>725326300</v>
      </c>
      <c r="C11" s="9">
        <v>744984100</v>
      </c>
      <c r="D11" s="9">
        <v>840129400</v>
      </c>
      <c r="E11" s="9">
        <v>786209200</v>
      </c>
      <c r="F11" s="9">
        <v>840106600</v>
      </c>
      <c r="G11" s="9">
        <v>810611700</v>
      </c>
      <c r="H11" s="9">
        <v>728536300</v>
      </c>
      <c r="I11" s="9">
        <v>698620600</v>
      </c>
      <c r="J11" s="9">
        <v>697910700</v>
      </c>
      <c r="K11" s="9">
        <v>740830700</v>
      </c>
      <c r="L11" s="9">
        <v>770478000</v>
      </c>
      <c r="M11" s="9">
        <v>700996300</v>
      </c>
      <c r="N11" s="9">
        <v>724886800</v>
      </c>
      <c r="O11" s="9">
        <v>803923500</v>
      </c>
      <c r="P11" s="9">
        <v>634061700</v>
      </c>
      <c r="Q11" s="9">
        <v>626216100</v>
      </c>
      <c r="R11" s="9">
        <v>626923800</v>
      </c>
      <c r="S11" s="9">
        <v>709953400</v>
      </c>
      <c r="T11" s="9">
        <v>605924600</v>
      </c>
      <c r="U11" s="9">
        <v>665317400</v>
      </c>
      <c r="V11" s="9">
        <v>642174100</v>
      </c>
      <c r="W11" s="9">
        <v>626168200</v>
      </c>
      <c r="X11" s="9">
        <v>625555000</v>
      </c>
      <c r="Y11" s="9">
        <v>669655000</v>
      </c>
      <c r="Z11" s="9">
        <v>621287900</v>
      </c>
      <c r="AA11" s="9">
        <v>578450241</v>
      </c>
      <c r="AB11" s="9">
        <v>581102696</v>
      </c>
      <c r="AC11" s="9">
        <v>576113848</v>
      </c>
      <c r="AD11" s="9">
        <v>534959237</v>
      </c>
    </row>
    <row r="12" spans="1:30" x14ac:dyDescent="0.25">
      <c r="A12" s="7" t="s">
        <v>36</v>
      </c>
      <c r="B12" s="10">
        <v>904844000</v>
      </c>
      <c r="C12" s="10">
        <v>956131900</v>
      </c>
      <c r="D12" s="10">
        <v>1332797300</v>
      </c>
      <c r="E12" s="10">
        <v>1287266200</v>
      </c>
      <c r="F12" s="10">
        <v>1340502000</v>
      </c>
      <c r="G12" s="10">
        <v>1435815700</v>
      </c>
      <c r="H12" s="10">
        <v>1886867800</v>
      </c>
      <c r="I12" s="10">
        <v>1734537500</v>
      </c>
      <c r="J12" s="10">
        <v>1625524100</v>
      </c>
      <c r="K12" s="10">
        <v>999160300</v>
      </c>
      <c r="L12" s="10">
        <v>1716670600</v>
      </c>
      <c r="M12" s="10">
        <v>2377795100</v>
      </c>
      <c r="N12" s="10">
        <v>2388326200</v>
      </c>
      <c r="O12" s="10">
        <v>2439460500</v>
      </c>
      <c r="P12" s="10">
        <v>2505345100</v>
      </c>
      <c r="Q12" s="10">
        <v>1727207000</v>
      </c>
      <c r="R12" s="10">
        <v>2899731200</v>
      </c>
      <c r="S12" s="10">
        <v>2456168100</v>
      </c>
      <c r="T12" s="10">
        <v>2664091700</v>
      </c>
      <c r="U12" s="10">
        <v>2610391100</v>
      </c>
      <c r="V12" s="10">
        <v>2468740700</v>
      </c>
      <c r="W12" s="10">
        <v>1655813800</v>
      </c>
      <c r="X12" s="10">
        <v>1585833500</v>
      </c>
      <c r="Y12" s="10">
        <v>2474144000</v>
      </c>
      <c r="Z12" s="10">
        <v>2746052200</v>
      </c>
      <c r="AA12" s="10">
        <v>1694530939</v>
      </c>
      <c r="AB12" s="10">
        <v>2551776984</v>
      </c>
      <c r="AC12" s="10">
        <v>2630192494</v>
      </c>
      <c r="AD12" s="10">
        <v>2940423566</v>
      </c>
    </row>
    <row r="13" spans="1:30" x14ac:dyDescent="0.25">
      <c r="A13" s="7" t="s">
        <v>37</v>
      </c>
      <c r="B13" s="9">
        <v>529930000</v>
      </c>
      <c r="C13" s="9">
        <v>539355900</v>
      </c>
      <c r="D13" s="9">
        <v>701410300</v>
      </c>
      <c r="E13" s="9">
        <v>728351500</v>
      </c>
      <c r="F13" s="9">
        <v>541317500</v>
      </c>
      <c r="G13" s="9">
        <v>709393800</v>
      </c>
      <c r="H13" s="9">
        <v>736037000</v>
      </c>
      <c r="I13" s="9">
        <v>937856400</v>
      </c>
      <c r="J13" s="9">
        <v>826714200</v>
      </c>
      <c r="K13" s="9">
        <v>950296700</v>
      </c>
      <c r="L13" s="9">
        <v>898957200</v>
      </c>
      <c r="M13" s="9">
        <v>1324624800</v>
      </c>
      <c r="N13" s="9">
        <v>1400338200</v>
      </c>
      <c r="O13" s="9">
        <v>1232496600</v>
      </c>
      <c r="P13" s="9">
        <v>1079490900</v>
      </c>
      <c r="Q13" s="9">
        <v>1565240300</v>
      </c>
      <c r="R13" s="9">
        <v>1467338800</v>
      </c>
      <c r="S13" s="9">
        <v>1369033400</v>
      </c>
      <c r="T13" s="9">
        <v>1348199500</v>
      </c>
      <c r="U13" s="9">
        <v>1579646600</v>
      </c>
      <c r="V13" s="9">
        <v>1339842300</v>
      </c>
      <c r="W13" s="9">
        <v>1321741200</v>
      </c>
      <c r="X13" s="9">
        <v>1537484600</v>
      </c>
      <c r="Y13" s="9">
        <v>1468253900</v>
      </c>
      <c r="Z13" s="9">
        <v>1380302800</v>
      </c>
      <c r="AA13" s="9">
        <v>1332111200</v>
      </c>
      <c r="AB13" s="9">
        <v>1600749338</v>
      </c>
      <c r="AC13" s="9">
        <v>1505381661</v>
      </c>
      <c r="AD13" s="9">
        <v>1616681531</v>
      </c>
    </row>
    <row r="14" spans="1:30" x14ac:dyDescent="0.25">
      <c r="A14" s="7" t="s">
        <v>38</v>
      </c>
      <c r="B14" s="10">
        <v>613591200</v>
      </c>
      <c r="C14" s="10">
        <v>618823500</v>
      </c>
      <c r="D14" s="10">
        <v>636074900</v>
      </c>
      <c r="E14" s="10">
        <v>673904400</v>
      </c>
      <c r="F14" s="10">
        <v>687149600</v>
      </c>
      <c r="G14" s="10">
        <v>730517500</v>
      </c>
      <c r="H14" s="10">
        <v>732629200</v>
      </c>
      <c r="I14" s="10">
        <v>751817000</v>
      </c>
      <c r="J14" s="10">
        <v>720320400</v>
      </c>
      <c r="K14" s="10">
        <v>715099100</v>
      </c>
      <c r="L14" s="10">
        <v>724976900</v>
      </c>
      <c r="M14" s="10">
        <v>781527000</v>
      </c>
      <c r="N14" s="10">
        <v>763549600</v>
      </c>
      <c r="O14" s="10">
        <v>711671800</v>
      </c>
      <c r="P14" s="10">
        <v>553242600</v>
      </c>
      <c r="Q14" s="10">
        <v>546586700</v>
      </c>
      <c r="R14" s="10">
        <v>513604700</v>
      </c>
      <c r="S14" s="10">
        <v>466930100</v>
      </c>
      <c r="T14" s="10">
        <v>468275800</v>
      </c>
      <c r="U14" s="10">
        <v>553614500</v>
      </c>
      <c r="V14" s="10">
        <v>538543400</v>
      </c>
      <c r="W14" s="10">
        <v>548973700</v>
      </c>
      <c r="X14" s="10">
        <v>623406100</v>
      </c>
      <c r="Y14" s="10">
        <v>592168500</v>
      </c>
      <c r="Z14" s="10">
        <v>525916900</v>
      </c>
      <c r="AA14" s="10">
        <v>441243104</v>
      </c>
      <c r="AB14" s="10">
        <v>510581831</v>
      </c>
      <c r="AC14" s="10">
        <v>492195700</v>
      </c>
      <c r="AD14" s="10">
        <v>420399858</v>
      </c>
    </row>
    <row r="15" spans="1:30" x14ac:dyDescent="0.25">
      <c r="A15" s="7" t="s">
        <v>39</v>
      </c>
      <c r="B15" s="9">
        <v>229314000</v>
      </c>
      <c r="C15" s="9">
        <v>164321700</v>
      </c>
      <c r="D15" s="9">
        <v>171466100</v>
      </c>
      <c r="E15" s="9">
        <v>64346600</v>
      </c>
      <c r="F15" s="9">
        <v>77275200</v>
      </c>
      <c r="G15" s="9">
        <v>117816000</v>
      </c>
      <c r="H15" s="9">
        <v>195980500</v>
      </c>
      <c r="I15" s="9">
        <v>242863100</v>
      </c>
      <c r="J15" s="9">
        <v>127352600</v>
      </c>
      <c r="K15" s="9">
        <v>317395400</v>
      </c>
      <c r="L15" s="9">
        <v>966857900</v>
      </c>
      <c r="M15" s="9">
        <v>982113100</v>
      </c>
      <c r="N15" s="9">
        <v>1016881400</v>
      </c>
      <c r="O15" s="9">
        <v>1081415600</v>
      </c>
      <c r="P15" s="9">
        <v>834678000</v>
      </c>
      <c r="Q15" s="9">
        <v>950900700</v>
      </c>
      <c r="R15" s="9">
        <v>912816400</v>
      </c>
      <c r="S15" s="9">
        <v>915682200</v>
      </c>
      <c r="T15" s="9">
        <v>932971300</v>
      </c>
      <c r="U15" s="9">
        <v>860187300</v>
      </c>
      <c r="V15" s="9">
        <v>931216900</v>
      </c>
      <c r="W15" s="9">
        <v>938241700</v>
      </c>
      <c r="X15" s="9">
        <v>859566500</v>
      </c>
      <c r="Y15" s="9">
        <v>874217800</v>
      </c>
      <c r="Z15" s="9">
        <v>649893400</v>
      </c>
      <c r="AA15" s="9" t="s">
        <v>112</v>
      </c>
      <c r="AB15" s="9" t="s">
        <v>112</v>
      </c>
      <c r="AC15" s="9" t="s">
        <v>112</v>
      </c>
      <c r="AD15" s="9" t="s">
        <v>112</v>
      </c>
    </row>
    <row r="16" spans="1:30" x14ac:dyDescent="0.25">
      <c r="A16" s="7" t="s">
        <v>40</v>
      </c>
      <c r="B16" s="10">
        <v>7660000</v>
      </c>
      <c r="C16" s="10">
        <v>9837100</v>
      </c>
      <c r="D16" s="10">
        <v>19619300</v>
      </c>
      <c r="E16" s="10">
        <v>24325000</v>
      </c>
      <c r="F16" s="10">
        <v>17401500</v>
      </c>
      <c r="G16" s="10">
        <v>26618500</v>
      </c>
      <c r="H16" s="10">
        <v>31632800</v>
      </c>
      <c r="I16" s="10">
        <v>34612000</v>
      </c>
      <c r="J16" s="10">
        <v>38158800</v>
      </c>
      <c r="K16" s="10">
        <v>33935500</v>
      </c>
      <c r="L16" s="10">
        <v>31960500</v>
      </c>
      <c r="M16" s="10">
        <v>41206200</v>
      </c>
      <c r="N16" s="10">
        <v>27480000</v>
      </c>
      <c r="O16" s="10">
        <v>28240900</v>
      </c>
      <c r="P16" s="10">
        <v>22455300</v>
      </c>
      <c r="Q16" s="10">
        <v>23964500</v>
      </c>
      <c r="R16" s="10">
        <v>26241100</v>
      </c>
      <c r="S16" s="10">
        <v>11626900</v>
      </c>
      <c r="T16" s="10">
        <v>24894400</v>
      </c>
      <c r="U16" s="10">
        <v>26083300</v>
      </c>
      <c r="V16" s="10">
        <v>23938000</v>
      </c>
      <c r="W16" s="10">
        <v>29529000</v>
      </c>
      <c r="X16" s="10">
        <v>27186800</v>
      </c>
      <c r="Y16" s="10">
        <v>29003100</v>
      </c>
      <c r="Z16" s="10">
        <v>37984200</v>
      </c>
      <c r="AA16" s="10">
        <v>36621396</v>
      </c>
      <c r="AB16" s="10">
        <v>33443110</v>
      </c>
      <c r="AC16" s="10">
        <v>38330500</v>
      </c>
      <c r="AD16" s="10">
        <v>35602244</v>
      </c>
    </row>
    <row r="17" spans="1:30" x14ac:dyDescent="0.25">
      <c r="A17" s="7" t="s">
        <v>41</v>
      </c>
      <c r="B17" s="9">
        <v>43153500</v>
      </c>
      <c r="C17" s="9">
        <v>36731600</v>
      </c>
      <c r="D17" s="9">
        <v>44160300</v>
      </c>
      <c r="E17" s="9">
        <v>29807600</v>
      </c>
      <c r="F17" s="9">
        <v>47114300</v>
      </c>
      <c r="G17" s="9">
        <v>39143200</v>
      </c>
      <c r="H17" s="9">
        <v>45356900</v>
      </c>
      <c r="I17" s="9">
        <v>48693700</v>
      </c>
      <c r="J17" s="9">
        <v>47243000</v>
      </c>
      <c r="K17" s="9">
        <v>57752700</v>
      </c>
      <c r="L17" s="9">
        <v>62414400</v>
      </c>
      <c r="M17" s="9">
        <v>68898100</v>
      </c>
      <c r="N17" s="9">
        <v>61679300</v>
      </c>
      <c r="O17" s="9">
        <v>58601600</v>
      </c>
      <c r="P17" s="9">
        <v>37487600</v>
      </c>
      <c r="Q17" s="9">
        <v>47563700</v>
      </c>
      <c r="R17" s="9">
        <v>47174200</v>
      </c>
      <c r="S17" s="9">
        <v>47344500</v>
      </c>
      <c r="T17" s="9">
        <v>46210000</v>
      </c>
      <c r="U17" s="9">
        <v>33231100</v>
      </c>
      <c r="V17" s="9">
        <v>56279200</v>
      </c>
      <c r="W17" s="9">
        <v>55676800</v>
      </c>
      <c r="X17" s="9">
        <v>69744400</v>
      </c>
      <c r="Y17" s="9">
        <v>68854600</v>
      </c>
      <c r="Z17" s="9">
        <v>50270100</v>
      </c>
      <c r="AA17" s="9">
        <v>55517923</v>
      </c>
      <c r="AB17" s="9">
        <v>52379301</v>
      </c>
      <c r="AC17" s="9">
        <v>45234157</v>
      </c>
      <c r="AD17" s="9">
        <v>40106094</v>
      </c>
    </row>
    <row r="18" spans="1:30" x14ac:dyDescent="0.25">
      <c r="A18" s="7" t="s">
        <v>42</v>
      </c>
      <c r="B18" s="10">
        <v>24574400</v>
      </c>
      <c r="C18" s="10">
        <v>39095800</v>
      </c>
      <c r="D18" s="10">
        <v>19954900</v>
      </c>
      <c r="E18" s="10">
        <v>24575500</v>
      </c>
      <c r="F18" s="10">
        <v>32464200</v>
      </c>
      <c r="G18" s="10">
        <v>40418900</v>
      </c>
      <c r="H18" s="10">
        <v>41193500</v>
      </c>
      <c r="I18" s="10">
        <v>47007300</v>
      </c>
      <c r="J18" s="10">
        <v>56341500</v>
      </c>
      <c r="K18" s="10">
        <v>85257700</v>
      </c>
      <c r="L18" s="10">
        <v>79532400</v>
      </c>
      <c r="M18" s="10">
        <v>90341400</v>
      </c>
      <c r="N18" s="10">
        <v>93640700</v>
      </c>
      <c r="O18" s="10">
        <v>95613000</v>
      </c>
      <c r="P18" s="10">
        <v>105327400</v>
      </c>
      <c r="Q18" s="10">
        <v>110747600</v>
      </c>
      <c r="R18" s="10">
        <v>96515900</v>
      </c>
      <c r="S18" s="10">
        <v>101884300</v>
      </c>
      <c r="T18" s="10">
        <v>96227000</v>
      </c>
      <c r="U18" s="10">
        <v>99767600</v>
      </c>
      <c r="V18" s="10">
        <v>88415300</v>
      </c>
      <c r="W18" s="10">
        <v>170383100</v>
      </c>
      <c r="X18" s="10">
        <v>190313400</v>
      </c>
      <c r="Y18" s="10">
        <v>169280500</v>
      </c>
      <c r="Z18" s="10">
        <v>151373200</v>
      </c>
      <c r="AA18" s="10">
        <v>36953294</v>
      </c>
      <c r="AB18" s="10">
        <v>38764580</v>
      </c>
      <c r="AC18" s="10">
        <v>40203192</v>
      </c>
      <c r="AD18" s="10">
        <v>40312916</v>
      </c>
    </row>
    <row r="19" spans="1:30" x14ac:dyDescent="0.25">
      <c r="A19" s="7" t="s">
        <v>43</v>
      </c>
      <c r="B19" s="9">
        <v>61512200</v>
      </c>
      <c r="C19" s="9">
        <v>66772900</v>
      </c>
      <c r="D19" s="9">
        <v>76626100</v>
      </c>
      <c r="E19" s="9">
        <v>77462000</v>
      </c>
      <c r="F19" s="9">
        <v>74899700</v>
      </c>
      <c r="G19" s="9">
        <v>93089900</v>
      </c>
      <c r="H19" s="9">
        <v>90893500</v>
      </c>
      <c r="I19" s="9">
        <v>128912100</v>
      </c>
      <c r="J19" s="9">
        <v>119554500</v>
      </c>
      <c r="K19" s="9">
        <v>126574500</v>
      </c>
      <c r="L19" s="9">
        <v>135292400</v>
      </c>
      <c r="M19" s="9">
        <v>135935000</v>
      </c>
      <c r="N19" s="9">
        <v>149285100</v>
      </c>
      <c r="O19" s="9">
        <v>112332600</v>
      </c>
      <c r="P19" s="9">
        <v>90515100</v>
      </c>
      <c r="Q19" s="9">
        <v>124760000</v>
      </c>
      <c r="R19" s="9">
        <v>100453700</v>
      </c>
      <c r="S19" s="9">
        <v>129716100</v>
      </c>
      <c r="T19" s="9">
        <v>132016100</v>
      </c>
      <c r="U19" s="9">
        <v>145308800</v>
      </c>
      <c r="V19" s="9">
        <v>138538400</v>
      </c>
      <c r="W19" s="9">
        <v>148298200</v>
      </c>
      <c r="X19" s="9">
        <v>154215500</v>
      </c>
      <c r="Y19" s="9">
        <v>166325000</v>
      </c>
      <c r="Z19" s="9">
        <v>156648000</v>
      </c>
      <c r="AA19" s="9">
        <v>159050268</v>
      </c>
      <c r="AB19" s="9">
        <v>184688021</v>
      </c>
      <c r="AC19" s="9">
        <v>160622590</v>
      </c>
      <c r="AD19" s="9">
        <v>159853140</v>
      </c>
    </row>
    <row r="20" spans="1:30" x14ac:dyDescent="0.25">
      <c r="A20" s="7" t="s">
        <v>44</v>
      </c>
      <c r="B20" s="10">
        <v>522651800</v>
      </c>
      <c r="C20" s="10">
        <v>501191800</v>
      </c>
      <c r="D20" s="10">
        <v>526735500</v>
      </c>
      <c r="E20" s="10">
        <v>599221900</v>
      </c>
      <c r="F20" s="10">
        <v>563463100</v>
      </c>
      <c r="G20" s="10">
        <v>659135500</v>
      </c>
      <c r="H20" s="10">
        <v>537756800</v>
      </c>
      <c r="I20" s="10">
        <v>562423300</v>
      </c>
      <c r="J20" s="10">
        <v>501941200</v>
      </c>
      <c r="K20" s="10">
        <v>501414200</v>
      </c>
      <c r="L20" s="10">
        <v>514707800</v>
      </c>
      <c r="M20" s="10">
        <v>529068000</v>
      </c>
      <c r="N20" s="10">
        <v>551614800</v>
      </c>
      <c r="O20" s="10">
        <v>498251200</v>
      </c>
      <c r="P20" s="10">
        <v>428887000</v>
      </c>
      <c r="Q20" s="10">
        <v>445007300</v>
      </c>
      <c r="R20" s="10">
        <v>481386000</v>
      </c>
      <c r="S20" s="10">
        <v>428632100</v>
      </c>
      <c r="T20" s="10">
        <v>506523000</v>
      </c>
      <c r="U20" s="10">
        <v>530487300</v>
      </c>
      <c r="V20" s="10">
        <v>527023200</v>
      </c>
      <c r="W20" s="10">
        <v>544876800</v>
      </c>
      <c r="X20" s="10">
        <v>651506500</v>
      </c>
      <c r="Y20" s="10">
        <v>660466000</v>
      </c>
      <c r="Z20" s="10">
        <v>677697700</v>
      </c>
      <c r="AA20" s="10">
        <v>620202980</v>
      </c>
      <c r="AB20" s="10">
        <v>618902880</v>
      </c>
      <c r="AC20" s="10">
        <v>594028850</v>
      </c>
      <c r="AD20" s="10">
        <v>481956079</v>
      </c>
    </row>
    <row r="21" spans="1:30" x14ac:dyDescent="0.25">
      <c r="A21" s="7" t="s">
        <v>45</v>
      </c>
      <c r="B21" s="9">
        <v>154953600</v>
      </c>
      <c r="C21" s="9">
        <v>196162000</v>
      </c>
      <c r="D21" s="9">
        <v>165560900</v>
      </c>
      <c r="E21" s="9">
        <v>198132000</v>
      </c>
      <c r="F21" s="9">
        <v>262115800</v>
      </c>
      <c r="G21" s="9">
        <v>284928800</v>
      </c>
      <c r="H21" s="9">
        <v>260783900</v>
      </c>
      <c r="I21" s="9">
        <v>255219400</v>
      </c>
      <c r="J21" s="9">
        <v>210661400</v>
      </c>
      <c r="K21" s="9">
        <v>324911300</v>
      </c>
      <c r="L21" s="9">
        <v>395806800</v>
      </c>
      <c r="M21" s="9">
        <v>413784600</v>
      </c>
      <c r="N21" s="9">
        <v>444333500</v>
      </c>
      <c r="O21" s="9">
        <v>463362600</v>
      </c>
      <c r="P21" s="9">
        <v>537766000</v>
      </c>
      <c r="Q21" s="9">
        <v>755416900</v>
      </c>
      <c r="R21" s="9">
        <v>781558300</v>
      </c>
      <c r="S21" s="9">
        <v>734274800</v>
      </c>
      <c r="T21" s="9">
        <v>782172500</v>
      </c>
      <c r="U21" s="9">
        <v>814461800</v>
      </c>
      <c r="V21" s="9">
        <v>744444400</v>
      </c>
      <c r="W21" s="9">
        <v>791006000</v>
      </c>
      <c r="X21" s="9">
        <v>737025500</v>
      </c>
      <c r="Y21" s="9">
        <v>798206800</v>
      </c>
      <c r="Z21" s="9">
        <v>733706500</v>
      </c>
      <c r="AA21" s="9">
        <v>865156268</v>
      </c>
      <c r="AB21" s="9">
        <v>1057153904</v>
      </c>
      <c r="AC21" s="9">
        <v>974040511</v>
      </c>
      <c r="AD21" s="9">
        <v>1078419407</v>
      </c>
    </row>
    <row r="22" spans="1:30" x14ac:dyDescent="0.25">
      <c r="A22" s="7" t="s">
        <v>46</v>
      </c>
      <c r="B22" s="10" t="s">
        <v>112</v>
      </c>
      <c r="C22" s="10" t="s">
        <v>112</v>
      </c>
      <c r="D22" s="10" t="s">
        <v>112</v>
      </c>
      <c r="E22" s="10" t="s">
        <v>112</v>
      </c>
      <c r="F22" s="10">
        <v>4900</v>
      </c>
      <c r="G22" s="10">
        <v>7300</v>
      </c>
      <c r="H22" s="10">
        <v>6700</v>
      </c>
      <c r="I22" s="10">
        <v>3200</v>
      </c>
      <c r="J22" s="10">
        <v>67800</v>
      </c>
      <c r="K22" s="10">
        <v>31800</v>
      </c>
      <c r="L22" s="10">
        <v>29200</v>
      </c>
      <c r="M22" s="10">
        <v>21000</v>
      </c>
      <c r="N22" s="10">
        <v>19700</v>
      </c>
      <c r="O22" s="10">
        <v>48900</v>
      </c>
      <c r="P22" s="10">
        <v>139400</v>
      </c>
      <c r="Q22" s="10">
        <v>84300</v>
      </c>
      <c r="R22" s="10">
        <v>296400</v>
      </c>
      <c r="S22" s="10">
        <v>1026100</v>
      </c>
      <c r="T22" s="10">
        <v>724300</v>
      </c>
      <c r="U22" s="10">
        <v>1975100</v>
      </c>
      <c r="V22" s="10">
        <v>1861200</v>
      </c>
      <c r="W22" s="10">
        <v>2528500</v>
      </c>
      <c r="X22" s="10">
        <v>1448800</v>
      </c>
      <c r="Y22" s="10">
        <v>1080400</v>
      </c>
      <c r="Z22" s="10">
        <v>1193700</v>
      </c>
      <c r="AA22" s="10">
        <v>1093998</v>
      </c>
      <c r="AB22" s="10">
        <v>1481330</v>
      </c>
      <c r="AC22" s="10">
        <v>1310661</v>
      </c>
      <c r="AD22" s="10">
        <v>1787028</v>
      </c>
    </row>
    <row r="23" spans="1:30" x14ac:dyDescent="0.25">
      <c r="A23" s="7" t="s">
        <v>47</v>
      </c>
      <c r="B23" s="9" t="s">
        <v>112</v>
      </c>
      <c r="C23" s="9" t="s">
        <v>112</v>
      </c>
      <c r="D23" s="9" t="s">
        <v>112</v>
      </c>
      <c r="E23" s="9" t="s">
        <v>112</v>
      </c>
      <c r="F23" s="9" t="s">
        <v>112</v>
      </c>
      <c r="G23" s="9" t="s">
        <v>112</v>
      </c>
      <c r="H23" s="9" t="s">
        <v>112</v>
      </c>
      <c r="I23" s="9" t="s">
        <v>112</v>
      </c>
      <c r="J23" s="9" t="s">
        <v>112</v>
      </c>
      <c r="K23" s="9" t="s">
        <v>112</v>
      </c>
      <c r="L23" s="9" t="s">
        <v>112</v>
      </c>
      <c r="M23" s="9" t="s">
        <v>112</v>
      </c>
      <c r="N23" s="9" t="s">
        <v>112</v>
      </c>
      <c r="O23" s="9" t="s">
        <v>112</v>
      </c>
      <c r="P23" s="9" t="s">
        <v>112</v>
      </c>
      <c r="Q23" s="9" t="s">
        <v>112</v>
      </c>
      <c r="R23" s="9" t="s">
        <v>112</v>
      </c>
      <c r="S23" s="9" t="s">
        <v>112</v>
      </c>
      <c r="T23" s="9" t="s">
        <v>112</v>
      </c>
      <c r="U23" s="9" t="s">
        <v>112</v>
      </c>
      <c r="V23" s="9" t="s">
        <v>112</v>
      </c>
      <c r="W23" s="9" t="s">
        <v>112</v>
      </c>
      <c r="X23" s="9" t="s">
        <v>112</v>
      </c>
      <c r="Y23" s="9" t="s">
        <v>112</v>
      </c>
      <c r="Z23" s="9" t="s">
        <v>112</v>
      </c>
      <c r="AA23" s="9" t="s">
        <v>112</v>
      </c>
      <c r="AB23" s="9" t="s">
        <v>112</v>
      </c>
      <c r="AC23" s="9" t="s">
        <v>112</v>
      </c>
      <c r="AD23" s="9" t="s">
        <v>112</v>
      </c>
    </row>
    <row r="24" spans="1:30" x14ac:dyDescent="0.25">
      <c r="A24" s="7" t="s">
        <v>48</v>
      </c>
      <c r="B24" s="10" t="s">
        <v>112</v>
      </c>
      <c r="C24" s="10" t="s">
        <v>112</v>
      </c>
      <c r="D24" s="10" t="s">
        <v>112</v>
      </c>
      <c r="E24" s="10" t="s">
        <v>112</v>
      </c>
      <c r="F24" s="10" t="s">
        <v>112</v>
      </c>
      <c r="G24" s="10" t="s">
        <v>112</v>
      </c>
      <c r="H24" s="10" t="s">
        <v>112</v>
      </c>
      <c r="I24" s="10" t="s">
        <v>112</v>
      </c>
      <c r="J24" s="10" t="s">
        <v>112</v>
      </c>
      <c r="K24" s="10" t="s">
        <v>112</v>
      </c>
      <c r="L24" s="10" t="s">
        <v>112</v>
      </c>
      <c r="M24" s="10" t="s">
        <v>112</v>
      </c>
      <c r="N24" s="10" t="s">
        <v>112</v>
      </c>
      <c r="O24" s="10" t="s">
        <v>112</v>
      </c>
      <c r="P24" s="10" t="s">
        <v>112</v>
      </c>
      <c r="Q24" s="10" t="s">
        <v>112</v>
      </c>
      <c r="R24" s="10" t="s">
        <v>112</v>
      </c>
      <c r="S24" s="10" t="s">
        <v>112</v>
      </c>
      <c r="T24" s="10" t="s">
        <v>112</v>
      </c>
      <c r="U24" s="10" t="s">
        <v>112</v>
      </c>
      <c r="V24" s="10" t="s">
        <v>112</v>
      </c>
      <c r="W24" s="10" t="s">
        <v>112</v>
      </c>
      <c r="X24" s="10" t="s">
        <v>112</v>
      </c>
      <c r="Y24" s="10" t="s">
        <v>112</v>
      </c>
      <c r="Z24" s="10" t="s">
        <v>112</v>
      </c>
      <c r="AA24" s="10" t="s">
        <v>112</v>
      </c>
      <c r="AB24" s="10" t="s">
        <v>112</v>
      </c>
      <c r="AC24" s="10" t="s">
        <v>112</v>
      </c>
      <c r="AD24" s="10" t="s">
        <v>112</v>
      </c>
    </row>
    <row r="25" spans="1:30" x14ac:dyDescent="0.25">
      <c r="A25" s="7" t="s">
        <v>49</v>
      </c>
      <c r="B25" s="9">
        <v>0</v>
      </c>
      <c r="C25" s="9">
        <v>0</v>
      </c>
      <c r="D25" s="9">
        <v>0</v>
      </c>
      <c r="E25" s="9">
        <v>33934500</v>
      </c>
      <c r="F25" s="9">
        <v>153652200</v>
      </c>
      <c r="G25" s="9">
        <v>161425800</v>
      </c>
      <c r="H25" s="9">
        <v>151707100</v>
      </c>
      <c r="I25" s="9">
        <v>180260800</v>
      </c>
      <c r="J25" s="9">
        <v>158187000</v>
      </c>
      <c r="K25" s="9">
        <v>185693800</v>
      </c>
      <c r="L25" s="9">
        <v>192052100</v>
      </c>
      <c r="M25" s="9">
        <v>182311700</v>
      </c>
      <c r="N25" s="9">
        <v>184324500</v>
      </c>
      <c r="O25" s="9">
        <v>161278600</v>
      </c>
      <c r="P25" s="9">
        <v>162775100</v>
      </c>
      <c r="Q25" s="9">
        <v>200344500</v>
      </c>
      <c r="R25" s="9">
        <v>204160400</v>
      </c>
      <c r="S25" s="9">
        <v>166491000</v>
      </c>
      <c r="T25" s="9">
        <v>177188300</v>
      </c>
      <c r="U25" s="9">
        <v>186807500</v>
      </c>
      <c r="V25" s="9">
        <v>198261500</v>
      </c>
      <c r="W25" s="9">
        <v>175430500</v>
      </c>
      <c r="X25" s="9">
        <v>206245900</v>
      </c>
      <c r="Y25" s="9">
        <v>211944500</v>
      </c>
      <c r="Z25" s="9">
        <v>221190900</v>
      </c>
      <c r="AA25" s="9">
        <v>199901696</v>
      </c>
      <c r="AB25" s="9">
        <v>197727811</v>
      </c>
      <c r="AC25" s="9">
        <v>142286449</v>
      </c>
      <c r="AD25" s="9">
        <v>130825705</v>
      </c>
    </row>
    <row r="26" spans="1:30" x14ac:dyDescent="0.25">
      <c r="A26" s="7" t="s">
        <v>50</v>
      </c>
      <c r="B26" s="10">
        <v>97269600</v>
      </c>
      <c r="C26" s="10">
        <v>125491900</v>
      </c>
      <c r="D26" s="10">
        <v>131539100</v>
      </c>
      <c r="E26" s="10">
        <v>133893400</v>
      </c>
      <c r="F26" s="10">
        <v>139617400</v>
      </c>
      <c r="G26" s="10">
        <v>127492100</v>
      </c>
      <c r="H26" s="10">
        <v>126446700</v>
      </c>
      <c r="I26" s="10">
        <v>204312400</v>
      </c>
      <c r="J26" s="10">
        <v>148026600</v>
      </c>
      <c r="K26" s="10">
        <v>142243100</v>
      </c>
      <c r="L26" s="10">
        <v>153306200</v>
      </c>
      <c r="M26" s="10">
        <v>478089400</v>
      </c>
      <c r="N26" s="10">
        <v>414598600</v>
      </c>
      <c r="O26" s="10">
        <v>386626200</v>
      </c>
      <c r="P26" s="10">
        <v>260873800</v>
      </c>
      <c r="Q26" s="10">
        <v>389840500</v>
      </c>
      <c r="R26" s="10">
        <v>400254300</v>
      </c>
      <c r="S26" s="10">
        <v>430357800</v>
      </c>
      <c r="T26" s="10">
        <v>446592000</v>
      </c>
      <c r="U26" s="10">
        <v>493241500</v>
      </c>
      <c r="V26" s="10">
        <v>419218700</v>
      </c>
      <c r="W26" s="10">
        <v>368530600</v>
      </c>
      <c r="X26" s="10">
        <v>385341000</v>
      </c>
      <c r="Y26" s="10">
        <v>300522000</v>
      </c>
      <c r="Z26" s="10">
        <v>358501200</v>
      </c>
      <c r="AA26" s="10">
        <v>297886955</v>
      </c>
      <c r="AB26" s="10">
        <v>262862000</v>
      </c>
      <c r="AC26" s="10">
        <v>253618840</v>
      </c>
      <c r="AD26" s="10">
        <v>74906831</v>
      </c>
    </row>
    <row r="27" spans="1:30" x14ac:dyDescent="0.25">
      <c r="A27" s="7" t="s">
        <v>51</v>
      </c>
      <c r="B27" s="9">
        <v>128691200</v>
      </c>
      <c r="C27" s="9">
        <v>141741500</v>
      </c>
      <c r="D27" s="9">
        <v>143707400</v>
      </c>
      <c r="E27" s="9">
        <v>148766500</v>
      </c>
      <c r="F27" s="9">
        <v>142806400</v>
      </c>
      <c r="G27" s="9">
        <v>152337300</v>
      </c>
      <c r="H27" s="9">
        <v>150652400</v>
      </c>
      <c r="I27" s="9">
        <v>168843600</v>
      </c>
      <c r="J27" s="9">
        <v>168732000</v>
      </c>
      <c r="K27" s="9">
        <v>178956600</v>
      </c>
      <c r="L27" s="9">
        <v>184511800</v>
      </c>
      <c r="M27" s="9">
        <v>187165300</v>
      </c>
      <c r="N27" s="9">
        <v>204615600</v>
      </c>
      <c r="O27" s="9">
        <v>179669500</v>
      </c>
      <c r="P27" s="9">
        <v>150729300</v>
      </c>
      <c r="Q27" s="9">
        <v>157848700</v>
      </c>
      <c r="R27" s="9">
        <v>132629000</v>
      </c>
      <c r="S27" s="9">
        <v>127735100</v>
      </c>
      <c r="T27" s="9">
        <v>150731000</v>
      </c>
      <c r="U27" s="9">
        <v>189732700</v>
      </c>
      <c r="V27" s="9">
        <v>233185800</v>
      </c>
      <c r="W27" s="9">
        <v>258784300</v>
      </c>
      <c r="X27" s="9">
        <v>228127000</v>
      </c>
      <c r="Y27" s="9">
        <v>254029200</v>
      </c>
      <c r="Z27" s="9">
        <v>231239600</v>
      </c>
      <c r="AA27" s="9">
        <v>206718140</v>
      </c>
      <c r="AB27" s="9">
        <v>279470205</v>
      </c>
      <c r="AC27" s="9">
        <v>215753076</v>
      </c>
      <c r="AD27" s="9">
        <v>174462903</v>
      </c>
    </row>
    <row r="28" spans="1:30" x14ac:dyDescent="0.25">
      <c r="A28" s="7" t="s">
        <v>52</v>
      </c>
      <c r="B28" s="10" t="s">
        <v>112</v>
      </c>
      <c r="C28" s="10" t="s">
        <v>112</v>
      </c>
      <c r="D28" s="10" t="s">
        <v>112</v>
      </c>
      <c r="E28" s="10" t="s">
        <v>112</v>
      </c>
      <c r="F28" s="10" t="s">
        <v>112</v>
      </c>
      <c r="G28" s="10" t="s">
        <v>112</v>
      </c>
      <c r="H28" s="10" t="s">
        <v>112</v>
      </c>
      <c r="I28" s="10" t="s">
        <v>112</v>
      </c>
      <c r="J28" s="10">
        <v>89900</v>
      </c>
      <c r="K28" s="10">
        <v>63800</v>
      </c>
      <c r="L28" s="10">
        <v>388000</v>
      </c>
      <c r="M28" s="10">
        <v>555100</v>
      </c>
      <c r="N28" s="10">
        <v>530200</v>
      </c>
      <c r="O28" s="10">
        <v>365300</v>
      </c>
      <c r="P28" s="10">
        <v>296800</v>
      </c>
      <c r="Q28" s="10">
        <v>439100</v>
      </c>
      <c r="R28" s="10">
        <v>314600</v>
      </c>
      <c r="S28" s="10">
        <v>301900</v>
      </c>
      <c r="T28" s="10">
        <v>141900</v>
      </c>
      <c r="U28" s="10">
        <v>224500</v>
      </c>
      <c r="V28" s="10">
        <v>232800</v>
      </c>
      <c r="W28" s="10">
        <v>251000</v>
      </c>
      <c r="X28" s="10">
        <v>76900</v>
      </c>
      <c r="Y28" s="10">
        <v>105900</v>
      </c>
      <c r="Z28" s="10">
        <v>57900</v>
      </c>
      <c r="AA28" s="10">
        <v>153086</v>
      </c>
      <c r="AB28" s="10">
        <v>48218</v>
      </c>
      <c r="AC28" s="10">
        <v>125129</v>
      </c>
      <c r="AD28" s="10">
        <v>162541</v>
      </c>
    </row>
    <row r="29" spans="1:30" x14ac:dyDescent="0.25">
      <c r="A29" s="7" t="s">
        <v>53</v>
      </c>
      <c r="B29" s="9" t="s">
        <v>112</v>
      </c>
      <c r="C29" s="9" t="s">
        <v>112</v>
      </c>
      <c r="D29" s="9" t="s">
        <v>112</v>
      </c>
      <c r="E29" s="9" t="s">
        <v>112</v>
      </c>
      <c r="F29" s="9" t="s">
        <v>112</v>
      </c>
      <c r="G29" s="9">
        <v>10959700</v>
      </c>
      <c r="H29" s="9">
        <v>7837900</v>
      </c>
      <c r="I29" s="9">
        <v>9011200</v>
      </c>
      <c r="J29" s="9">
        <v>9610800</v>
      </c>
      <c r="K29" s="9">
        <v>15633500</v>
      </c>
      <c r="L29" s="9">
        <v>30386700</v>
      </c>
      <c r="M29" s="9">
        <v>22849700</v>
      </c>
      <c r="N29" s="9">
        <v>23056900</v>
      </c>
      <c r="O29" s="9">
        <v>18503000</v>
      </c>
      <c r="P29" s="9">
        <v>10653700</v>
      </c>
      <c r="Q29" s="9">
        <v>6642900</v>
      </c>
      <c r="R29" s="9">
        <v>3932100</v>
      </c>
      <c r="S29" s="9">
        <v>4543300</v>
      </c>
      <c r="T29" s="9">
        <v>4072900</v>
      </c>
      <c r="U29" s="9">
        <v>4494700</v>
      </c>
      <c r="V29" s="9">
        <v>5089900</v>
      </c>
      <c r="W29" s="9">
        <v>6872600</v>
      </c>
      <c r="X29" s="9">
        <v>6882600</v>
      </c>
      <c r="Y29" s="9">
        <v>4810700</v>
      </c>
      <c r="Z29" s="9">
        <v>3896800</v>
      </c>
      <c r="AA29" s="9">
        <v>2396927</v>
      </c>
      <c r="AB29" s="9">
        <v>3634671</v>
      </c>
      <c r="AC29" s="9">
        <v>9865020</v>
      </c>
      <c r="AD29" s="9">
        <v>11828890</v>
      </c>
    </row>
    <row r="30" spans="1:30" x14ac:dyDescent="0.25">
      <c r="A30" s="7" t="s">
        <v>54</v>
      </c>
      <c r="B30" s="10" t="s">
        <v>112</v>
      </c>
      <c r="C30" s="10" t="s">
        <v>112</v>
      </c>
      <c r="D30" s="10" t="s">
        <v>112</v>
      </c>
      <c r="E30" s="10" t="s">
        <v>112</v>
      </c>
      <c r="F30" s="10" t="s">
        <v>112</v>
      </c>
      <c r="G30" s="10" t="s">
        <v>112</v>
      </c>
      <c r="H30" s="10">
        <v>10978100</v>
      </c>
      <c r="I30" s="10">
        <v>12756400</v>
      </c>
      <c r="J30" s="10">
        <v>274100</v>
      </c>
      <c r="K30" s="10">
        <v>280600</v>
      </c>
      <c r="L30" s="10">
        <v>1197900</v>
      </c>
      <c r="M30" s="10">
        <v>1083000</v>
      </c>
      <c r="N30" s="10">
        <v>1965800</v>
      </c>
      <c r="O30" s="10">
        <v>5507300</v>
      </c>
      <c r="P30" s="10">
        <v>9384700</v>
      </c>
      <c r="Q30" s="10">
        <v>8144900</v>
      </c>
      <c r="R30" s="10">
        <v>20029700</v>
      </c>
      <c r="S30" s="10">
        <v>11816000</v>
      </c>
      <c r="T30" s="10">
        <v>13092800</v>
      </c>
      <c r="U30" s="10">
        <v>18111600</v>
      </c>
      <c r="V30" s="10">
        <v>28791300</v>
      </c>
      <c r="W30" s="10">
        <v>29974200</v>
      </c>
      <c r="X30" s="10">
        <v>12183100</v>
      </c>
      <c r="Y30" s="10">
        <v>20020000</v>
      </c>
      <c r="Z30" s="10">
        <v>20386600</v>
      </c>
      <c r="AA30" s="10">
        <v>12026972</v>
      </c>
      <c r="AB30" s="10">
        <v>9487618</v>
      </c>
      <c r="AC30" s="10">
        <v>14461878</v>
      </c>
      <c r="AD30" s="10">
        <v>6444609</v>
      </c>
    </row>
    <row r="31" spans="1:30" x14ac:dyDescent="0.25">
      <c r="A31" s="7" t="s">
        <v>55</v>
      </c>
      <c r="B31" s="9" t="s">
        <v>112</v>
      </c>
      <c r="C31" s="9" t="s">
        <v>112</v>
      </c>
      <c r="D31" s="9" t="s">
        <v>112</v>
      </c>
      <c r="E31" s="9" t="s">
        <v>112</v>
      </c>
      <c r="F31" s="9" t="s">
        <v>112</v>
      </c>
      <c r="G31" s="9">
        <v>17718000</v>
      </c>
      <c r="H31" s="9">
        <v>10697700</v>
      </c>
      <c r="I31" s="9">
        <v>3548300</v>
      </c>
      <c r="J31" s="9">
        <v>3504900</v>
      </c>
      <c r="K31" s="9">
        <v>2279600</v>
      </c>
      <c r="L31" s="9">
        <v>5184800</v>
      </c>
      <c r="M31" s="9">
        <v>1053000</v>
      </c>
      <c r="N31" s="9">
        <v>1637600</v>
      </c>
      <c r="O31" s="9">
        <v>10076900</v>
      </c>
      <c r="P31" s="9">
        <v>45825400</v>
      </c>
      <c r="Q31" s="9">
        <v>53756500</v>
      </c>
      <c r="R31" s="9">
        <v>47962800</v>
      </c>
      <c r="S31" s="9">
        <v>59190600</v>
      </c>
      <c r="T31" s="9">
        <v>64667300</v>
      </c>
      <c r="U31" s="9">
        <v>61873400</v>
      </c>
      <c r="V31" s="9">
        <v>62174000</v>
      </c>
      <c r="W31" s="9">
        <v>62460800</v>
      </c>
      <c r="X31" s="9">
        <v>78016100</v>
      </c>
      <c r="Y31" s="9">
        <v>96823900</v>
      </c>
      <c r="Z31" s="9">
        <v>119683700</v>
      </c>
      <c r="AA31" s="9">
        <v>89785305</v>
      </c>
      <c r="AB31" s="9">
        <v>102905462</v>
      </c>
      <c r="AC31" s="9">
        <v>85625182</v>
      </c>
      <c r="AD31" s="9">
        <v>76662640</v>
      </c>
    </row>
    <row r="32" spans="1:30" x14ac:dyDescent="0.25">
      <c r="A32" s="7" t="s">
        <v>56</v>
      </c>
      <c r="B32" s="10" t="s">
        <v>112</v>
      </c>
      <c r="C32" s="10" t="s">
        <v>112</v>
      </c>
      <c r="D32" s="10" t="s">
        <v>112</v>
      </c>
      <c r="E32" s="10" t="s">
        <v>112</v>
      </c>
      <c r="F32" s="10" t="s">
        <v>112</v>
      </c>
      <c r="G32" s="10" t="s">
        <v>112</v>
      </c>
      <c r="H32" s="10" t="s">
        <v>112</v>
      </c>
      <c r="I32" s="10">
        <v>250181000</v>
      </c>
      <c r="J32" s="10">
        <v>267271500</v>
      </c>
      <c r="K32" s="10">
        <v>295800200</v>
      </c>
      <c r="L32" s="10">
        <v>308718300</v>
      </c>
      <c r="M32" s="10">
        <v>336439900</v>
      </c>
      <c r="N32" s="10">
        <v>355113800</v>
      </c>
      <c r="O32" s="10">
        <v>434042500</v>
      </c>
      <c r="P32" s="10">
        <v>397322500</v>
      </c>
      <c r="Q32" s="10">
        <v>437766200</v>
      </c>
      <c r="R32" s="10">
        <v>324556500</v>
      </c>
      <c r="S32" s="10">
        <v>378232000</v>
      </c>
      <c r="T32" s="10">
        <v>361267200</v>
      </c>
      <c r="U32" s="10">
        <v>381348200</v>
      </c>
      <c r="V32" s="10">
        <v>447756000</v>
      </c>
      <c r="W32" s="10">
        <v>461198900</v>
      </c>
      <c r="X32" s="10">
        <v>644897900</v>
      </c>
      <c r="Y32" s="10">
        <v>748813400</v>
      </c>
      <c r="Z32" s="10">
        <v>654313300</v>
      </c>
      <c r="AA32" s="10">
        <v>677456678</v>
      </c>
      <c r="AB32" s="10">
        <v>695840989</v>
      </c>
      <c r="AC32" s="10">
        <v>941995994</v>
      </c>
      <c r="AD32" s="10">
        <v>637652649</v>
      </c>
    </row>
    <row r="33" spans="1:30" x14ac:dyDescent="0.25">
      <c r="A33" s="7" t="s">
        <v>57</v>
      </c>
      <c r="B33" s="9" t="s">
        <v>112</v>
      </c>
      <c r="C33" s="9" t="s">
        <v>112</v>
      </c>
      <c r="D33" s="9" t="s">
        <v>112</v>
      </c>
      <c r="E33" s="9" t="s">
        <v>112</v>
      </c>
      <c r="F33" s="9" t="s">
        <v>112</v>
      </c>
      <c r="G33" s="9" t="s">
        <v>112</v>
      </c>
      <c r="H33" s="9">
        <v>66598600</v>
      </c>
      <c r="I33" s="9">
        <v>61942900</v>
      </c>
      <c r="J33" s="9">
        <v>65331600</v>
      </c>
      <c r="K33" s="9">
        <v>75729000</v>
      </c>
      <c r="L33" s="9">
        <v>87321100</v>
      </c>
      <c r="M33" s="9">
        <v>96713000</v>
      </c>
      <c r="N33" s="9">
        <v>87186800</v>
      </c>
      <c r="O33" s="9">
        <v>84403500</v>
      </c>
      <c r="P33" s="9">
        <v>87673500</v>
      </c>
      <c r="Q33" s="9">
        <v>90751500</v>
      </c>
      <c r="R33" s="9">
        <v>88149800</v>
      </c>
      <c r="S33" s="9">
        <v>86201100</v>
      </c>
      <c r="T33" s="9">
        <v>86917200</v>
      </c>
      <c r="U33" s="9">
        <v>99782100</v>
      </c>
      <c r="V33" s="9">
        <v>91319900</v>
      </c>
      <c r="W33" s="9">
        <v>89648500</v>
      </c>
      <c r="X33" s="9">
        <v>96881600</v>
      </c>
      <c r="Y33" s="9">
        <v>85964200</v>
      </c>
      <c r="Z33" s="9">
        <v>80282500</v>
      </c>
      <c r="AA33" s="9">
        <v>90292522</v>
      </c>
      <c r="AB33" s="9">
        <v>95935927</v>
      </c>
      <c r="AC33" s="9">
        <v>79204416</v>
      </c>
      <c r="AD33" s="9">
        <v>76560641</v>
      </c>
    </row>
    <row r="34" spans="1:30" x14ac:dyDescent="0.25">
      <c r="A34" s="7" t="s">
        <v>58</v>
      </c>
      <c r="B34" s="10" t="s">
        <v>112</v>
      </c>
      <c r="C34" s="10" t="s">
        <v>112</v>
      </c>
      <c r="D34" s="10" t="s">
        <v>112</v>
      </c>
      <c r="E34" s="10" t="s">
        <v>112</v>
      </c>
      <c r="F34" s="10">
        <v>73177900</v>
      </c>
      <c r="G34" s="10">
        <v>93473900</v>
      </c>
      <c r="H34" s="10">
        <v>93364900</v>
      </c>
      <c r="I34" s="10">
        <v>74879600</v>
      </c>
      <c r="J34" s="10">
        <v>66043200</v>
      </c>
      <c r="K34" s="10">
        <v>88933400</v>
      </c>
      <c r="L34" s="10">
        <v>124226700</v>
      </c>
      <c r="M34" s="10">
        <v>143126400</v>
      </c>
      <c r="N34" s="10">
        <v>118876400</v>
      </c>
      <c r="O34" s="10">
        <v>135950200</v>
      </c>
      <c r="P34" s="10">
        <v>93652500</v>
      </c>
      <c r="Q34" s="10">
        <v>101237400</v>
      </c>
      <c r="R34" s="10">
        <v>127199700</v>
      </c>
      <c r="S34" s="10">
        <v>128826400</v>
      </c>
      <c r="T34" s="10">
        <v>142687400</v>
      </c>
      <c r="U34" s="10">
        <v>119881700</v>
      </c>
      <c r="V34" s="10">
        <v>116052800</v>
      </c>
      <c r="W34" s="10">
        <v>112888400</v>
      </c>
      <c r="X34" s="10">
        <v>100619900</v>
      </c>
      <c r="Y34" s="10">
        <v>106224300</v>
      </c>
      <c r="Z34" s="10">
        <v>98822400</v>
      </c>
      <c r="AA34" s="10">
        <v>103311626</v>
      </c>
      <c r="AB34" s="10">
        <v>122641611</v>
      </c>
      <c r="AC34" s="10">
        <v>74555265</v>
      </c>
      <c r="AD34" s="10">
        <v>52332867</v>
      </c>
    </row>
    <row r="35" spans="1:30" x14ac:dyDescent="0.25">
      <c r="A35" s="7" t="s">
        <v>59</v>
      </c>
      <c r="B35" s="9" t="s">
        <v>112</v>
      </c>
      <c r="C35" s="9" t="s">
        <v>112</v>
      </c>
      <c r="D35" s="9" t="s">
        <v>112</v>
      </c>
      <c r="E35" s="9" t="s">
        <v>112</v>
      </c>
      <c r="F35" s="9" t="s">
        <v>112</v>
      </c>
      <c r="G35" s="9" t="s">
        <v>112</v>
      </c>
      <c r="H35" s="9">
        <v>71048900</v>
      </c>
      <c r="I35" s="9">
        <v>71443200</v>
      </c>
      <c r="J35" s="9">
        <v>70886400</v>
      </c>
      <c r="K35" s="9">
        <v>66976400</v>
      </c>
      <c r="L35" s="9">
        <v>74172700</v>
      </c>
      <c r="M35" s="9">
        <v>100194200</v>
      </c>
      <c r="N35" s="9">
        <v>101796100</v>
      </c>
      <c r="O35" s="9">
        <v>107669800</v>
      </c>
      <c r="P35" s="9">
        <v>73470000</v>
      </c>
      <c r="Q35" s="9">
        <v>79418100</v>
      </c>
      <c r="R35" s="9">
        <v>91255500</v>
      </c>
      <c r="S35" s="9">
        <v>84703300</v>
      </c>
      <c r="T35" s="9">
        <v>90384500</v>
      </c>
      <c r="U35" s="9">
        <v>82028900</v>
      </c>
      <c r="V35" s="9">
        <v>95347200</v>
      </c>
      <c r="W35" s="9">
        <v>92327200</v>
      </c>
      <c r="X35" s="9">
        <v>101197300</v>
      </c>
      <c r="Y35" s="9">
        <v>111987400</v>
      </c>
      <c r="Z35" s="9">
        <v>113048300</v>
      </c>
      <c r="AA35" s="9">
        <v>100257209</v>
      </c>
      <c r="AB35" s="9">
        <v>110877097</v>
      </c>
      <c r="AC35" s="9">
        <v>70701591</v>
      </c>
      <c r="AD35" s="9">
        <v>91063724</v>
      </c>
    </row>
    <row r="36" spans="1:30" x14ac:dyDescent="0.25">
      <c r="A36" s="7" t="s">
        <v>60</v>
      </c>
      <c r="B36" s="10" t="s">
        <v>112</v>
      </c>
      <c r="C36" s="10" t="s">
        <v>112</v>
      </c>
      <c r="D36" s="10" t="s">
        <v>112</v>
      </c>
      <c r="E36" s="10" t="s">
        <v>112</v>
      </c>
      <c r="F36" s="10" t="s">
        <v>112</v>
      </c>
      <c r="G36" s="10">
        <v>5475700</v>
      </c>
      <c r="H36" s="10">
        <v>5886900</v>
      </c>
      <c r="I36" s="10">
        <v>3382500</v>
      </c>
      <c r="J36" s="10">
        <v>10069900</v>
      </c>
      <c r="K36" s="10">
        <v>5103800</v>
      </c>
      <c r="L36" s="10">
        <v>3082600</v>
      </c>
      <c r="M36" s="10">
        <v>3732900</v>
      </c>
      <c r="N36" s="10">
        <v>17158300</v>
      </c>
      <c r="O36" s="10">
        <v>28808900</v>
      </c>
      <c r="P36" s="10">
        <v>21967400</v>
      </c>
      <c r="Q36" s="10">
        <v>20136800</v>
      </c>
      <c r="R36" s="10">
        <v>108620300</v>
      </c>
      <c r="S36" s="10">
        <v>148623100</v>
      </c>
      <c r="T36" s="10">
        <v>147683900</v>
      </c>
      <c r="U36" s="10">
        <v>146666300</v>
      </c>
      <c r="V36" s="10">
        <v>139150300</v>
      </c>
      <c r="W36" s="10">
        <v>155437600</v>
      </c>
      <c r="X36" s="10">
        <v>170343800</v>
      </c>
      <c r="Y36" s="10">
        <v>163099200</v>
      </c>
      <c r="Z36" s="10">
        <v>195664600</v>
      </c>
      <c r="AA36" s="10">
        <v>204989081</v>
      </c>
      <c r="AB36" s="10">
        <v>230999189</v>
      </c>
      <c r="AC36" s="10">
        <v>239806627</v>
      </c>
      <c r="AD36" s="10">
        <v>220808749</v>
      </c>
    </row>
    <row r="37" spans="1:30" x14ac:dyDescent="0.25">
      <c r="A37" s="7" t="s">
        <v>61</v>
      </c>
      <c r="B37" s="9" t="s">
        <v>112</v>
      </c>
      <c r="C37" s="9" t="s">
        <v>112</v>
      </c>
      <c r="D37" s="9" t="s">
        <v>112</v>
      </c>
      <c r="E37" s="9" t="s">
        <v>112</v>
      </c>
      <c r="F37" s="9" t="s">
        <v>112</v>
      </c>
      <c r="G37" s="9" t="s">
        <v>112</v>
      </c>
      <c r="H37" s="9">
        <v>20572800</v>
      </c>
      <c r="I37" s="9">
        <v>23776800</v>
      </c>
      <c r="J37" s="9">
        <v>20580300</v>
      </c>
      <c r="K37" s="9">
        <v>25308300</v>
      </c>
      <c r="L37" s="9">
        <v>29825700</v>
      </c>
      <c r="M37" s="9">
        <v>29564100</v>
      </c>
      <c r="N37" s="9">
        <v>28978500</v>
      </c>
      <c r="O37" s="9">
        <v>38402900</v>
      </c>
      <c r="P37" s="9">
        <v>37441100</v>
      </c>
      <c r="Q37" s="9">
        <v>22307400</v>
      </c>
      <c r="R37" s="9">
        <v>44311100</v>
      </c>
      <c r="S37" s="9">
        <v>33905400</v>
      </c>
      <c r="T37" s="9">
        <v>40857700</v>
      </c>
      <c r="U37" s="9">
        <v>33982300</v>
      </c>
      <c r="V37" s="9">
        <v>34621200</v>
      </c>
      <c r="W37" s="9">
        <v>29178500</v>
      </c>
      <c r="X37" s="9">
        <v>26222100</v>
      </c>
      <c r="Y37" s="9">
        <v>38601500</v>
      </c>
      <c r="Z37" s="9">
        <v>42722700</v>
      </c>
      <c r="AA37" s="9">
        <v>37638717</v>
      </c>
      <c r="AB37" s="9">
        <v>39398723</v>
      </c>
      <c r="AC37" s="9">
        <v>59933402</v>
      </c>
      <c r="AD37" s="9">
        <v>53012760</v>
      </c>
    </row>
    <row r="38" spans="1:30" x14ac:dyDescent="0.25">
      <c r="A38" s="7" t="s">
        <v>62</v>
      </c>
      <c r="B38" s="10" t="s">
        <v>112</v>
      </c>
      <c r="C38" s="10" t="s">
        <v>112</v>
      </c>
      <c r="D38" s="10" t="s">
        <v>112</v>
      </c>
      <c r="E38" s="10" t="s">
        <v>112</v>
      </c>
      <c r="F38" s="10" t="s">
        <v>112</v>
      </c>
      <c r="G38" s="10" t="s">
        <v>112</v>
      </c>
      <c r="H38" s="10" t="s">
        <v>112</v>
      </c>
      <c r="I38" s="10" t="s">
        <v>112</v>
      </c>
      <c r="J38" s="10" t="s">
        <v>112</v>
      </c>
      <c r="K38" s="10" t="s">
        <v>112</v>
      </c>
      <c r="L38" s="10" t="s">
        <v>112</v>
      </c>
      <c r="M38" s="10" t="s">
        <v>112</v>
      </c>
      <c r="N38" s="10" t="s">
        <v>112</v>
      </c>
      <c r="O38" s="10" t="s">
        <v>112</v>
      </c>
      <c r="P38" s="10" t="s">
        <v>112</v>
      </c>
      <c r="Q38" s="10" t="s">
        <v>112</v>
      </c>
      <c r="R38" s="10" t="s">
        <v>112</v>
      </c>
      <c r="S38" s="10" t="s">
        <v>112</v>
      </c>
      <c r="T38" s="10" t="s">
        <v>112</v>
      </c>
      <c r="U38" s="10" t="s">
        <v>112</v>
      </c>
      <c r="V38" s="10" t="s">
        <v>112</v>
      </c>
      <c r="W38" s="10" t="s">
        <v>112</v>
      </c>
      <c r="X38" s="10" t="s">
        <v>112</v>
      </c>
      <c r="Y38" s="10" t="s">
        <v>112</v>
      </c>
      <c r="Z38" s="10" t="s">
        <v>112</v>
      </c>
      <c r="AA38" s="10" t="s">
        <v>112</v>
      </c>
      <c r="AB38" s="10" t="s">
        <v>112</v>
      </c>
      <c r="AC38" s="10" t="s">
        <v>112</v>
      </c>
      <c r="AD38" s="10" t="s">
        <v>112</v>
      </c>
    </row>
    <row r="39" spans="1:30" x14ac:dyDescent="0.25">
      <c r="A39" s="7" t="s">
        <v>63</v>
      </c>
      <c r="B39" s="9" t="s">
        <v>112</v>
      </c>
      <c r="C39" s="9" t="s">
        <v>112</v>
      </c>
      <c r="D39" s="9" t="s">
        <v>112</v>
      </c>
      <c r="E39" s="9" t="s">
        <v>112</v>
      </c>
      <c r="F39" s="9" t="s">
        <v>112</v>
      </c>
      <c r="G39" s="9" t="s">
        <v>112</v>
      </c>
      <c r="H39" s="9">
        <v>2077200</v>
      </c>
      <c r="I39" s="9">
        <v>1927300</v>
      </c>
      <c r="J39" s="9">
        <v>1141700</v>
      </c>
      <c r="K39" s="9">
        <v>10661400</v>
      </c>
      <c r="L39" s="9">
        <v>3696900</v>
      </c>
      <c r="M39" s="9">
        <v>2710500</v>
      </c>
      <c r="N39" s="9">
        <v>1229200</v>
      </c>
      <c r="O39" s="9">
        <v>8026900</v>
      </c>
      <c r="P39" s="9">
        <v>14431100</v>
      </c>
      <c r="Q39" s="9">
        <v>73737100</v>
      </c>
      <c r="R39" s="9">
        <v>148563100</v>
      </c>
      <c r="S39" s="9">
        <v>158968900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</row>
    <row r="40" spans="1:30" x14ac:dyDescent="0.25">
      <c r="A40" s="7" t="s">
        <v>64</v>
      </c>
      <c r="B40" s="10" t="s">
        <v>112</v>
      </c>
      <c r="C40" s="10" t="s">
        <v>112</v>
      </c>
      <c r="D40" s="10" t="s">
        <v>112</v>
      </c>
      <c r="E40" s="10" t="s">
        <v>112</v>
      </c>
      <c r="F40" s="10" t="s">
        <v>112</v>
      </c>
      <c r="G40" s="10" t="s">
        <v>112</v>
      </c>
      <c r="H40" s="10" t="s">
        <v>112</v>
      </c>
      <c r="I40" s="10" t="s">
        <v>112</v>
      </c>
      <c r="J40" s="10">
        <v>1153100</v>
      </c>
      <c r="K40" s="10">
        <v>1507800</v>
      </c>
      <c r="L40" s="10">
        <v>1513000</v>
      </c>
      <c r="M40" s="10">
        <v>1603600</v>
      </c>
      <c r="N40" s="10">
        <v>1389300</v>
      </c>
      <c r="O40" s="10">
        <v>1563200</v>
      </c>
      <c r="P40" s="10">
        <v>2007900</v>
      </c>
      <c r="Q40" s="10">
        <v>1916900</v>
      </c>
      <c r="R40" s="10">
        <v>1743100</v>
      </c>
      <c r="S40" s="10">
        <v>6725600</v>
      </c>
      <c r="T40" s="10">
        <v>6299400</v>
      </c>
      <c r="U40" s="10">
        <v>5857300</v>
      </c>
      <c r="V40" s="10">
        <v>4392200</v>
      </c>
      <c r="W40" s="10">
        <v>1787200</v>
      </c>
      <c r="X40" s="10">
        <v>1286500</v>
      </c>
      <c r="Y40" s="10">
        <v>1369400</v>
      </c>
      <c r="Z40" s="10">
        <v>1230600</v>
      </c>
      <c r="AA40" s="10">
        <v>1187143</v>
      </c>
      <c r="AB40" s="10">
        <v>1354118</v>
      </c>
      <c r="AC40" s="10">
        <v>1540922</v>
      </c>
      <c r="AD40" s="10">
        <v>1645236</v>
      </c>
    </row>
    <row r="41" spans="1:30" x14ac:dyDescent="0.25">
      <c r="A41" s="7" t="s">
        <v>65</v>
      </c>
      <c r="B41" s="9" t="s">
        <v>112</v>
      </c>
      <c r="C41" s="9" t="s">
        <v>112</v>
      </c>
      <c r="D41" s="9" t="s">
        <v>112</v>
      </c>
      <c r="E41" s="9" t="s">
        <v>112</v>
      </c>
      <c r="F41" s="9" t="s">
        <v>112</v>
      </c>
      <c r="G41" s="9" t="s">
        <v>112</v>
      </c>
      <c r="H41" s="9" t="s">
        <v>112</v>
      </c>
      <c r="I41" s="9" t="s">
        <v>112</v>
      </c>
      <c r="J41" s="9" t="s">
        <v>112</v>
      </c>
      <c r="K41" s="9" t="s">
        <v>112</v>
      </c>
      <c r="L41" s="9" t="s">
        <v>112</v>
      </c>
      <c r="M41" s="9" t="s">
        <v>112</v>
      </c>
      <c r="N41" s="9" t="s">
        <v>112</v>
      </c>
      <c r="O41" s="9" t="s">
        <v>112</v>
      </c>
      <c r="P41" s="9" t="s">
        <v>112</v>
      </c>
      <c r="Q41" s="9" t="s">
        <v>112</v>
      </c>
      <c r="R41" s="9" t="s">
        <v>112</v>
      </c>
      <c r="S41" s="9" t="s">
        <v>112</v>
      </c>
      <c r="T41" s="9" t="s">
        <v>112</v>
      </c>
      <c r="U41" s="9" t="s">
        <v>112</v>
      </c>
      <c r="V41" s="9" t="s">
        <v>112</v>
      </c>
      <c r="W41" s="9" t="s">
        <v>112</v>
      </c>
      <c r="X41" s="9" t="s">
        <v>112</v>
      </c>
      <c r="Y41" s="9" t="s">
        <v>112</v>
      </c>
      <c r="Z41" s="9" t="s">
        <v>112</v>
      </c>
      <c r="AA41" s="9" t="s">
        <v>112</v>
      </c>
      <c r="AB41" s="9" t="s">
        <v>112</v>
      </c>
      <c r="AC41" s="9" t="s">
        <v>112</v>
      </c>
      <c r="AD41" s="9" t="s">
        <v>112</v>
      </c>
    </row>
    <row r="42" spans="1:30" x14ac:dyDescent="0.25">
      <c r="A42" s="7" t="s">
        <v>66</v>
      </c>
      <c r="B42" s="10" t="s">
        <v>112</v>
      </c>
      <c r="C42" s="10" t="s">
        <v>112</v>
      </c>
      <c r="D42" s="10" t="s">
        <v>112</v>
      </c>
      <c r="E42" s="10" t="s">
        <v>112</v>
      </c>
      <c r="F42" s="10" t="s">
        <v>112</v>
      </c>
      <c r="G42" s="10" t="s">
        <v>112</v>
      </c>
      <c r="H42" s="10" t="s">
        <v>112</v>
      </c>
      <c r="I42" s="10" t="s">
        <v>112</v>
      </c>
      <c r="J42" s="10" t="s">
        <v>112</v>
      </c>
      <c r="K42" s="10" t="s">
        <v>112</v>
      </c>
      <c r="L42" s="10" t="s">
        <v>112</v>
      </c>
      <c r="M42" s="10" t="s">
        <v>112</v>
      </c>
      <c r="N42" s="10" t="s">
        <v>112</v>
      </c>
      <c r="O42" s="10" t="s">
        <v>112</v>
      </c>
      <c r="P42" s="10" t="s">
        <v>112</v>
      </c>
      <c r="Q42" s="10" t="s">
        <v>112</v>
      </c>
      <c r="R42" s="10" t="s">
        <v>112</v>
      </c>
      <c r="S42" s="10" t="s">
        <v>112</v>
      </c>
      <c r="T42" s="10" t="s">
        <v>112</v>
      </c>
      <c r="U42" s="10" t="s">
        <v>112</v>
      </c>
      <c r="V42" s="10" t="s">
        <v>112</v>
      </c>
      <c r="W42" s="10" t="s">
        <v>112</v>
      </c>
      <c r="X42" s="10" t="s">
        <v>112</v>
      </c>
      <c r="Y42" s="10" t="s">
        <v>112</v>
      </c>
      <c r="Z42" s="10" t="s">
        <v>112</v>
      </c>
      <c r="AA42" s="10" t="s">
        <v>112</v>
      </c>
      <c r="AB42" s="10" t="s">
        <v>112</v>
      </c>
      <c r="AC42" s="10" t="s">
        <v>112</v>
      </c>
      <c r="AD42" s="10" t="s">
        <v>112</v>
      </c>
    </row>
    <row r="43" spans="1:30" x14ac:dyDescent="0.25">
      <c r="A43" s="7" t="s">
        <v>67</v>
      </c>
      <c r="B43" s="9" t="s">
        <v>112</v>
      </c>
      <c r="C43" s="9" t="s">
        <v>112</v>
      </c>
      <c r="D43" s="9" t="s">
        <v>112</v>
      </c>
      <c r="E43" s="9" t="s">
        <v>112</v>
      </c>
      <c r="F43" s="9" t="s">
        <v>112</v>
      </c>
      <c r="G43" s="9" t="s">
        <v>112</v>
      </c>
      <c r="H43" s="9" t="s">
        <v>112</v>
      </c>
      <c r="I43" s="9" t="s">
        <v>112</v>
      </c>
      <c r="J43" s="9" t="s">
        <v>112</v>
      </c>
      <c r="K43" s="9" t="s">
        <v>112</v>
      </c>
      <c r="L43" s="9" t="s">
        <v>112</v>
      </c>
      <c r="M43" s="9" t="s">
        <v>112</v>
      </c>
      <c r="N43" s="9" t="s">
        <v>112</v>
      </c>
      <c r="O43" s="9" t="s">
        <v>112</v>
      </c>
      <c r="P43" s="9" t="s">
        <v>112</v>
      </c>
      <c r="Q43" s="9" t="s">
        <v>112</v>
      </c>
      <c r="R43" s="9" t="s">
        <v>112</v>
      </c>
      <c r="S43" s="9" t="s">
        <v>112</v>
      </c>
      <c r="T43" s="9" t="s">
        <v>112</v>
      </c>
      <c r="U43" s="9" t="s">
        <v>112</v>
      </c>
      <c r="V43" s="9" t="s">
        <v>112</v>
      </c>
      <c r="W43" s="9" t="s">
        <v>112</v>
      </c>
      <c r="X43" s="9" t="s">
        <v>112</v>
      </c>
      <c r="Y43" s="9" t="s">
        <v>112</v>
      </c>
      <c r="Z43" s="9" t="s">
        <v>112</v>
      </c>
      <c r="AA43" s="9" t="s">
        <v>112</v>
      </c>
      <c r="AB43" s="9" t="s">
        <v>112</v>
      </c>
      <c r="AC43" s="9" t="s">
        <v>112</v>
      </c>
      <c r="AD43" s="9" t="s">
        <v>112</v>
      </c>
    </row>
    <row r="44" spans="1:30" x14ac:dyDescent="0.25">
      <c r="A44" s="7" t="s">
        <v>68</v>
      </c>
      <c r="B44" s="10" t="s">
        <v>112</v>
      </c>
      <c r="C44" s="10" t="s">
        <v>112</v>
      </c>
      <c r="D44" s="10" t="s">
        <v>112</v>
      </c>
      <c r="E44" s="10" t="s">
        <v>112</v>
      </c>
      <c r="F44" s="10" t="s">
        <v>112</v>
      </c>
      <c r="G44" s="10" t="s">
        <v>112</v>
      </c>
      <c r="H44" s="10" t="s">
        <v>112</v>
      </c>
      <c r="I44" s="10" t="s">
        <v>112</v>
      </c>
      <c r="J44" s="10" t="s">
        <v>112</v>
      </c>
      <c r="K44" s="10" t="s">
        <v>112</v>
      </c>
      <c r="L44" s="10" t="s">
        <v>112</v>
      </c>
      <c r="M44" s="10" t="s">
        <v>112</v>
      </c>
      <c r="N44" s="10" t="s">
        <v>112</v>
      </c>
      <c r="O44" s="10" t="s">
        <v>112</v>
      </c>
      <c r="P44" s="10" t="s">
        <v>112</v>
      </c>
      <c r="Q44" s="10" t="s">
        <v>112</v>
      </c>
      <c r="R44" s="10" t="s">
        <v>112</v>
      </c>
      <c r="S44" s="10" t="s">
        <v>112</v>
      </c>
      <c r="T44" s="10" t="s">
        <v>112</v>
      </c>
      <c r="U44" s="10" t="s">
        <v>112</v>
      </c>
      <c r="V44" s="10" t="s">
        <v>112</v>
      </c>
      <c r="W44" s="10" t="s">
        <v>112</v>
      </c>
      <c r="X44" s="10" t="s">
        <v>112</v>
      </c>
      <c r="Y44" s="10" t="s">
        <v>112</v>
      </c>
      <c r="Z44" s="10" t="s">
        <v>112</v>
      </c>
      <c r="AA44" s="10" t="s">
        <v>112</v>
      </c>
      <c r="AB44" s="10" t="s">
        <v>112</v>
      </c>
      <c r="AC44" s="10" t="s">
        <v>112</v>
      </c>
      <c r="AD44" s="10" t="s">
        <v>112</v>
      </c>
    </row>
    <row r="45" spans="1:30" x14ac:dyDescent="0.25">
      <c r="A45" s="7" t="s">
        <v>69</v>
      </c>
      <c r="B45" s="9" t="s">
        <v>112</v>
      </c>
      <c r="C45" s="9" t="s">
        <v>112</v>
      </c>
      <c r="D45" s="9" t="s">
        <v>112</v>
      </c>
      <c r="E45" s="9" t="s">
        <v>112</v>
      </c>
      <c r="F45" s="9" t="s">
        <v>112</v>
      </c>
      <c r="G45" s="9" t="s">
        <v>112</v>
      </c>
      <c r="H45" s="9" t="s">
        <v>112</v>
      </c>
      <c r="I45" s="9" t="s">
        <v>112</v>
      </c>
      <c r="J45" s="9">
        <v>4262088700</v>
      </c>
      <c r="K45" s="9">
        <v>4028205800</v>
      </c>
      <c r="L45" s="9">
        <v>5467675300</v>
      </c>
      <c r="M45" s="9">
        <v>6550609000</v>
      </c>
      <c r="N45" s="9">
        <v>6628565600</v>
      </c>
      <c r="O45" s="9">
        <v>6770320600</v>
      </c>
      <c r="P45" s="9">
        <v>5819995100</v>
      </c>
      <c r="Q45" s="9">
        <v>5676015700</v>
      </c>
      <c r="R45" s="9">
        <v>6532546400</v>
      </c>
      <c r="S45" s="9">
        <v>6374802600</v>
      </c>
      <c r="T45" s="9">
        <v>6739681300</v>
      </c>
      <c r="U45" s="9">
        <v>6706912900</v>
      </c>
      <c r="V45" s="9">
        <v>6840972400</v>
      </c>
      <c r="W45" s="9">
        <v>6035940700</v>
      </c>
      <c r="X45" s="9">
        <v>6314955800</v>
      </c>
      <c r="Y45" s="9">
        <v>7138570100</v>
      </c>
      <c r="Z45" s="9">
        <v>6963587500</v>
      </c>
      <c r="AA45" s="9" t="s">
        <v>112</v>
      </c>
      <c r="AB45" s="9" t="s">
        <v>112</v>
      </c>
      <c r="AC45" s="9" t="s">
        <v>112</v>
      </c>
      <c r="AD45" s="9" t="s">
        <v>112</v>
      </c>
    </row>
    <row r="46" spans="1:30" x14ac:dyDescent="0.25">
      <c r="A46" s="7" t="s">
        <v>70</v>
      </c>
      <c r="B46" s="10" t="s">
        <v>112</v>
      </c>
      <c r="C46" s="10" t="s">
        <v>112</v>
      </c>
      <c r="D46" s="10" t="s">
        <v>112</v>
      </c>
      <c r="E46" s="10" t="s">
        <v>112</v>
      </c>
      <c r="F46" s="10" t="s">
        <v>112</v>
      </c>
      <c r="G46" s="10" t="s">
        <v>112</v>
      </c>
      <c r="H46" s="10" t="s">
        <v>112</v>
      </c>
      <c r="I46" s="10" t="s">
        <v>112</v>
      </c>
      <c r="J46" s="10">
        <v>66400</v>
      </c>
      <c r="K46" s="10">
        <v>114500</v>
      </c>
      <c r="L46" s="10">
        <v>180000</v>
      </c>
      <c r="M46" s="10">
        <v>219600</v>
      </c>
      <c r="N46" s="10">
        <v>257400</v>
      </c>
      <c r="O46" s="10">
        <v>1391400</v>
      </c>
      <c r="P46" s="10">
        <v>867900</v>
      </c>
      <c r="Q46" s="10">
        <v>747500</v>
      </c>
      <c r="R46" s="10">
        <v>779700</v>
      </c>
      <c r="S46" s="10">
        <v>766300</v>
      </c>
      <c r="T46" s="10">
        <v>278600</v>
      </c>
      <c r="U46" s="10">
        <v>165900</v>
      </c>
      <c r="V46" s="10">
        <v>164500</v>
      </c>
      <c r="W46" s="10">
        <v>131800</v>
      </c>
      <c r="X46" s="10">
        <v>41100</v>
      </c>
      <c r="Y46" s="10">
        <v>50400</v>
      </c>
      <c r="Z46" s="10">
        <v>41400</v>
      </c>
      <c r="AA46" s="10">
        <v>70607</v>
      </c>
      <c r="AB46" s="10">
        <v>23573</v>
      </c>
      <c r="AC46" s="10">
        <v>30122</v>
      </c>
      <c r="AD46" s="10">
        <v>67153</v>
      </c>
    </row>
    <row r="48" spans="1:30" x14ac:dyDescent="0.25">
      <c r="A48" s="1" t="s">
        <v>113</v>
      </c>
      <c r="K48" s="9" t="s">
        <v>124</v>
      </c>
      <c r="L48" t="s">
        <v>125</v>
      </c>
      <c r="M48" s="20">
        <f>SUM(M11:M46)-M45</f>
        <v>9033722000</v>
      </c>
      <c r="N48" s="20">
        <f>SUM(N11:N46)-N45</f>
        <v>9164750300</v>
      </c>
      <c r="O48" s="20">
        <f>SUM(O11:O46)-O45</f>
        <v>9127704900</v>
      </c>
      <c r="P48" s="20">
        <f>SUM(P11:P46)-P45</f>
        <v>8198768800</v>
      </c>
      <c r="Q48" s="20">
        <f>SUM(Q11:Q46)-Q45</f>
        <v>8568731100</v>
      </c>
      <c r="R48" s="20">
        <f>SUM(R11:R46)-R45</f>
        <v>9698502200</v>
      </c>
      <c r="S48" s="20">
        <f>SUM(S11:S46)-S45</f>
        <v>9199659800</v>
      </c>
      <c r="T48" s="20">
        <f>SUM(T11:T46)-T45</f>
        <v>9341092300</v>
      </c>
      <c r="U48" s="20">
        <f>SUM(U11:U46)-U45</f>
        <v>9744670500</v>
      </c>
      <c r="V48" s="20">
        <f>SUM(V11:V46)-V45</f>
        <v>9376775200</v>
      </c>
      <c r="W48" s="20">
        <f>SUM(W11:W46)-W45</f>
        <v>8678139100</v>
      </c>
      <c r="X48" s="20">
        <f>SUM(X11:X46)-X45</f>
        <v>9121649400</v>
      </c>
      <c r="Y48" s="20">
        <f>SUM(Y11:Y46)-Y45</f>
        <v>10116021600</v>
      </c>
      <c r="Z48" s="20">
        <f>SUM(Z11:Z46)-Z45</f>
        <v>9873409100</v>
      </c>
      <c r="AA48" s="20">
        <f>SUM(AA11:AA46)</f>
        <v>7845004275</v>
      </c>
      <c r="AB48" s="20">
        <f>SUM(AB11:AB46)</f>
        <v>9384231187</v>
      </c>
      <c r="AC48" s="20">
        <f>SUM(AC11:AC46)</f>
        <v>9247158077</v>
      </c>
      <c r="AD48" s="20">
        <f>SUM(AD11:AD46)</f>
        <v>8958938998</v>
      </c>
    </row>
    <row r="49" spans="1:30" x14ac:dyDescent="0.25">
      <c r="A49" s="1" t="s">
        <v>112</v>
      </c>
      <c r="B49" s="2" t="s">
        <v>114</v>
      </c>
      <c r="K49" t="s">
        <v>118</v>
      </c>
      <c r="L49" t="s">
        <v>120</v>
      </c>
      <c r="M49" s="21">
        <f>M48/10^9</f>
        <v>9.0337219999999991</v>
      </c>
      <c r="N49" s="21">
        <f t="shared" ref="N49:AD49" si="0">N48/10^9</f>
        <v>9.1647502999999997</v>
      </c>
      <c r="O49" s="21">
        <f t="shared" si="0"/>
        <v>9.1277048999999995</v>
      </c>
      <c r="P49" s="21">
        <f t="shared" si="0"/>
        <v>8.1987687999999999</v>
      </c>
      <c r="Q49" s="21">
        <f t="shared" si="0"/>
        <v>8.5687311000000008</v>
      </c>
      <c r="R49" s="21">
        <f t="shared" si="0"/>
        <v>9.6985022000000001</v>
      </c>
      <c r="S49" s="21">
        <f t="shared" si="0"/>
        <v>9.1996597999999992</v>
      </c>
      <c r="T49" s="21">
        <f t="shared" si="0"/>
        <v>9.3410922999999997</v>
      </c>
      <c r="U49" s="21">
        <f t="shared" si="0"/>
        <v>9.7446704999999998</v>
      </c>
      <c r="V49" s="21">
        <f t="shared" si="0"/>
        <v>9.3767752000000009</v>
      </c>
      <c r="W49" s="21">
        <f t="shared" si="0"/>
        <v>8.6781390999999992</v>
      </c>
      <c r="X49" s="21">
        <f t="shared" si="0"/>
        <v>9.1216494000000008</v>
      </c>
      <c r="Y49" s="21">
        <f t="shared" si="0"/>
        <v>10.1160216</v>
      </c>
      <c r="Z49" s="21">
        <f t="shared" si="0"/>
        <v>9.8734090999999999</v>
      </c>
      <c r="AA49" s="21">
        <f t="shared" si="0"/>
        <v>7.845004275</v>
      </c>
      <c r="AB49" s="21">
        <f t="shared" si="0"/>
        <v>9.3842311869999993</v>
      </c>
      <c r="AC49" s="21">
        <f t="shared" si="0"/>
        <v>9.2471580769999999</v>
      </c>
      <c r="AD49" s="21">
        <f t="shared" si="0"/>
        <v>8.9589389980000007</v>
      </c>
    </row>
    <row r="50" spans="1:30" ht="11.45" customHeight="1" x14ac:dyDescent="0.25">
      <c r="K50" t="s">
        <v>118</v>
      </c>
      <c r="L50" t="s">
        <v>122</v>
      </c>
      <c r="M50">
        <f>M45/10^9</f>
        <v>6.5506089999999997</v>
      </c>
      <c r="N50">
        <f>N45/10^9</f>
        <v>6.6285655999999999</v>
      </c>
      <c r="O50">
        <f>O45/10^9</f>
        <v>6.7703205999999998</v>
      </c>
      <c r="P50">
        <f>P45/10^9</f>
        <v>5.8199950999999999</v>
      </c>
      <c r="Q50">
        <f>Q45/10^9</f>
        <v>5.6760156999999998</v>
      </c>
      <c r="R50">
        <f>R45/10^9</f>
        <v>6.5325464000000002</v>
      </c>
      <c r="S50">
        <f>S45/10^9</f>
        <v>6.3748025999999998</v>
      </c>
      <c r="T50">
        <f>T45/10^9</f>
        <v>6.7396813</v>
      </c>
      <c r="U50">
        <f>U45/10^9</f>
        <v>6.7069128999999998</v>
      </c>
      <c r="V50">
        <f>V45/10^9</f>
        <v>6.8409724000000001</v>
      </c>
      <c r="W50">
        <f>W45/10^9</f>
        <v>6.0359407000000003</v>
      </c>
      <c r="X50">
        <f>X45/10^9</f>
        <v>6.3149557999999999</v>
      </c>
      <c r="Y50">
        <f>Y45/10^9</f>
        <v>7.1385700999999999</v>
      </c>
      <c r="Z50">
        <f>Z45/10^9</f>
        <v>6.9635875</v>
      </c>
    </row>
    <row r="51" spans="1:30" ht="11.45" customHeight="1" x14ac:dyDescent="0.25">
      <c r="K51" t="s">
        <v>118</v>
      </c>
      <c r="L51" t="s">
        <v>119</v>
      </c>
      <c r="M51">
        <f>-'Sheet 6'!M48</f>
        <v>-2.3960998</v>
      </c>
      <c r="N51">
        <f>-'Sheet 6'!N48</f>
        <v>-2.5607595999999999</v>
      </c>
      <c r="O51">
        <f>-'Sheet 6'!O48</f>
        <v>-2.7593779999999999</v>
      </c>
      <c r="P51">
        <f>-'Sheet 6'!P48</f>
        <v>-3.0308318999999999</v>
      </c>
      <c r="Q51">
        <f>-'Sheet 6'!Q48</f>
        <v>-3.7419967000000001</v>
      </c>
      <c r="R51">
        <f>-'Sheet 6'!R48</f>
        <v>-3.2450378999999998</v>
      </c>
      <c r="S51">
        <f>-'Sheet 6'!S48</f>
        <v>-3.6362716000000002</v>
      </c>
      <c r="T51">
        <f>-'Sheet 6'!T48</f>
        <v>-3.4241581999999999</v>
      </c>
      <c r="U51">
        <f>-'Sheet 6'!U48</f>
        <v>-3.8079518000000001</v>
      </c>
      <c r="V51">
        <f>-'Sheet 6'!V48</f>
        <v>-3.0803099999999999</v>
      </c>
      <c r="W51">
        <f>-'Sheet 6'!W48</f>
        <v>-3.2599795999999999</v>
      </c>
      <c r="X51">
        <f>-'Sheet 6'!X48</f>
        <v>-3.3178489</v>
      </c>
      <c r="Y51">
        <f>-'Sheet 6'!Y48</f>
        <v>-3.2119181999999999</v>
      </c>
      <c r="Z51">
        <f>-'Sheet 6'!Z48</f>
        <v>-3.2240123000000001</v>
      </c>
      <c r="AA51">
        <f>-'Sheet 6'!AA48</f>
        <v>-3.24673927</v>
      </c>
      <c r="AB51">
        <f>-'Sheet 6'!AB48</f>
        <v>-3.197489842</v>
      </c>
      <c r="AC51">
        <f>-'Sheet 6'!AC48</f>
        <v>-2.8583567620000001</v>
      </c>
      <c r="AD51">
        <f>-'Sheet 6'!AD48</f>
        <v>-2.7178802279999998</v>
      </c>
    </row>
    <row r="52" spans="1:30" ht="11.45" customHeight="1" x14ac:dyDescent="0.25">
      <c r="K52" t="s">
        <v>118</v>
      </c>
      <c r="L52" t="s">
        <v>121</v>
      </c>
      <c r="M52">
        <f>'Sheet 6'!M49</f>
        <v>0.2490031</v>
      </c>
      <c r="N52">
        <f>'Sheet 6'!N49</f>
        <v>0.1721155</v>
      </c>
      <c r="O52">
        <f>'Sheet 6'!O49</f>
        <v>0.13081609999999999</v>
      </c>
      <c r="P52">
        <f>'Sheet 6'!P49</f>
        <v>0.10755240000000001</v>
      </c>
      <c r="Q52">
        <f>'Sheet 6'!Q49</f>
        <v>0.15417829999999999</v>
      </c>
      <c r="R52">
        <f>'Sheet 6'!R49</f>
        <v>0.11448800000000001</v>
      </c>
      <c r="S52">
        <f>'Sheet 6'!S49</f>
        <v>8.9566599999999996E-2</v>
      </c>
      <c r="T52">
        <f>'Sheet 6'!T49</f>
        <v>4.6778699999999999E-2</v>
      </c>
      <c r="U52">
        <f>'Sheet 6'!U49</f>
        <v>0.1089188</v>
      </c>
      <c r="V52">
        <f>'Sheet 6'!V49</f>
        <v>0.1111649</v>
      </c>
      <c r="W52">
        <f>'Sheet 6'!W49</f>
        <v>0.1808313</v>
      </c>
      <c r="X52">
        <f>'Sheet 6'!X49</f>
        <v>0.1026301</v>
      </c>
      <c r="Y52">
        <f>'Sheet 6'!Y49</f>
        <v>0.1051933</v>
      </c>
      <c r="Z52">
        <f>'Sheet 6'!Z49</f>
        <v>0.1931408</v>
      </c>
    </row>
    <row r="53" spans="1:30" ht="11.45" customHeight="1" x14ac:dyDescent="0.25">
      <c r="K53" t="s">
        <v>123</v>
      </c>
      <c r="L53" t="s">
        <v>140</v>
      </c>
      <c r="M53" s="21">
        <f>M49+M51</f>
        <v>6.6376221999999991</v>
      </c>
      <c r="N53" s="21">
        <f t="shared" ref="N53:AD53" si="1">N49+N51</f>
        <v>6.6039906999999998</v>
      </c>
      <c r="O53" s="21">
        <f t="shared" si="1"/>
        <v>6.3683268999999996</v>
      </c>
      <c r="P53" s="21">
        <f t="shared" si="1"/>
        <v>5.1679368999999999</v>
      </c>
      <c r="Q53" s="21">
        <f t="shared" si="1"/>
        <v>4.8267344000000012</v>
      </c>
      <c r="R53" s="21">
        <f t="shared" si="1"/>
        <v>6.4534643000000003</v>
      </c>
      <c r="S53" s="21">
        <f t="shared" si="1"/>
        <v>5.5633881999999986</v>
      </c>
      <c r="T53" s="21">
        <f t="shared" si="1"/>
        <v>5.9169340999999998</v>
      </c>
      <c r="U53" s="21">
        <f t="shared" si="1"/>
        <v>5.9367187000000001</v>
      </c>
      <c r="V53" s="21">
        <f t="shared" si="1"/>
        <v>6.296465200000001</v>
      </c>
      <c r="W53" s="21">
        <f t="shared" si="1"/>
        <v>5.4181594999999998</v>
      </c>
      <c r="X53" s="21">
        <f t="shared" si="1"/>
        <v>5.8038005000000013</v>
      </c>
      <c r="Y53" s="21">
        <f t="shared" si="1"/>
        <v>6.9041034000000003</v>
      </c>
      <c r="Z53" s="21">
        <f t="shared" si="1"/>
        <v>6.6493967999999999</v>
      </c>
      <c r="AA53" s="21">
        <f t="shared" si="1"/>
        <v>4.598265005</v>
      </c>
      <c r="AB53" s="21">
        <f t="shared" si="1"/>
        <v>6.1867413449999997</v>
      </c>
      <c r="AC53" s="21">
        <f t="shared" si="1"/>
        <v>6.3888013150000003</v>
      </c>
      <c r="AD53" s="21">
        <f t="shared" si="1"/>
        <v>6.2410587700000004</v>
      </c>
    </row>
    <row r="54" spans="1:30" ht="11.45" customHeight="1" x14ac:dyDescent="0.25">
      <c r="K54" t="s">
        <v>118</v>
      </c>
      <c r="L54" t="s">
        <v>126</v>
      </c>
      <c r="M54">
        <f>'Sheet 4'!M48</f>
        <v>0.51983659599999998</v>
      </c>
      <c r="N54">
        <f>'Sheet 4'!N48</f>
        <v>0.29893923500000003</v>
      </c>
      <c r="O54">
        <f>'Sheet 4'!O48</f>
        <v>0.17577785500000001</v>
      </c>
      <c r="P54">
        <f>'Sheet 4'!P48</f>
        <v>1.730218936</v>
      </c>
      <c r="Q54">
        <f>'Sheet 4'!Q48</f>
        <v>0.61079790899999997</v>
      </c>
      <c r="R54">
        <f>'Sheet 4'!R48</f>
        <v>0.61173245799999998</v>
      </c>
      <c r="S54">
        <f>'Sheet 4'!S48</f>
        <v>0.55789765499999999</v>
      </c>
      <c r="T54">
        <f>'Sheet 4'!T48</f>
        <v>0.50276787099999998</v>
      </c>
      <c r="U54">
        <f>'Sheet 4'!U48</f>
        <v>0.51154890099999994</v>
      </c>
      <c r="V54">
        <f>'Sheet 4'!V48</f>
        <v>0.47236692600000002</v>
      </c>
      <c r="W54">
        <f>'Sheet 4'!W48</f>
        <v>0.560424649</v>
      </c>
      <c r="X54">
        <f>'Sheet 4'!X48</f>
        <v>0.56769902800000005</v>
      </c>
      <c r="Y54">
        <f>'Sheet 4'!Y48</f>
        <v>0.67196906499999998</v>
      </c>
      <c r="Z54">
        <f>'Sheet 4'!Z48</f>
        <v>0.95359216700000005</v>
      </c>
      <c r="AA54">
        <f>'Sheet 4'!AA48</f>
        <v>1.007887574</v>
      </c>
      <c r="AB54">
        <f>'Sheet 4'!AB48</f>
        <v>0.79141370499999997</v>
      </c>
      <c r="AC54">
        <f>'Sheet 4'!AC48</f>
        <v>0.74701600599999995</v>
      </c>
      <c r="AD54">
        <f>'Sheet 4'!AD48</f>
        <v>6.8218E-4</v>
      </c>
    </row>
    <row r="55" spans="1:30" ht="11.45" customHeight="1" x14ac:dyDescent="0.25">
      <c r="K55" t="s">
        <v>118</v>
      </c>
      <c r="L55" t="s">
        <v>127</v>
      </c>
      <c r="M55">
        <f>'Sheet 4'!M49</f>
        <v>2.394718261</v>
      </c>
      <c r="N55">
        <f>'Sheet 4'!N49</f>
        <v>2.1000015859999999</v>
      </c>
      <c r="O55">
        <f>'Sheet 4'!O49</f>
        <v>1.5877974669999999</v>
      </c>
      <c r="P55">
        <f>'Sheet 4'!P49</f>
        <v>1.905805226</v>
      </c>
      <c r="Q55">
        <f>'Sheet 4'!Q49</f>
        <v>1.258890531</v>
      </c>
      <c r="R55">
        <f>'Sheet 4'!R49</f>
        <v>0.9</v>
      </c>
      <c r="S55">
        <f>'Sheet 4'!S49</f>
        <v>1.019193094</v>
      </c>
      <c r="T55">
        <f>'Sheet 4'!T49</f>
        <v>0.5</v>
      </c>
      <c r="U55">
        <f>'Sheet 4'!U49</f>
        <v>1.2</v>
      </c>
      <c r="V55">
        <f>'Sheet 4'!V49</f>
        <v>1.2</v>
      </c>
      <c r="W55">
        <f>'Sheet 4'!W49</f>
        <v>1</v>
      </c>
      <c r="X55">
        <f>'Sheet 4'!X49</f>
        <v>1.5</v>
      </c>
      <c r="Y55">
        <f>'Sheet 4'!Y49</f>
        <v>1</v>
      </c>
      <c r="Z55">
        <f>'Sheet 4'!Z49</f>
        <v>1.2</v>
      </c>
    </row>
    <row r="56" spans="1:30" ht="11.45" customHeight="1" x14ac:dyDescent="0.25">
      <c r="K56" t="s">
        <v>118</v>
      </c>
      <c r="L56" t="s">
        <v>135</v>
      </c>
      <c r="M56" s="21">
        <f>M65+M53</f>
        <v>7.7240465491212307</v>
      </c>
      <c r="N56" s="21">
        <f t="shared" ref="N56:AD56" si="2">N65+N53</f>
        <v>7.7639445611595175</v>
      </c>
      <c r="O56" s="21">
        <f t="shared" si="2"/>
        <v>7.2385998393184279</v>
      </c>
      <c r="P56" s="21">
        <f t="shared" si="2"/>
        <v>6.0178697203895091</v>
      </c>
      <c r="Q56" s="21">
        <f t="shared" si="2"/>
        <v>5.2543495070403266</v>
      </c>
      <c r="R56" s="21">
        <f t="shared" si="2"/>
        <v>6.8151916363681373</v>
      </c>
      <c r="S56" s="21">
        <f t="shared" si="2"/>
        <v>5.8437537081853774</v>
      </c>
      <c r="T56" s="21">
        <f t="shared" si="2"/>
        <v>6.1533491323092644</v>
      </c>
      <c r="U56" s="21">
        <f t="shared" si="2"/>
        <v>6.3041708584473737</v>
      </c>
      <c r="V56" s="21">
        <f t="shared" si="2"/>
        <v>6.6999272456994508</v>
      </c>
      <c r="W56" s="21">
        <f t="shared" si="2"/>
        <v>5.772772896955785</v>
      </c>
      <c r="X56" s="21">
        <f t="shared" si="2"/>
        <v>6.1802297574724543</v>
      </c>
      <c r="Y56" s="21">
        <f t="shared" si="2"/>
        <v>7.2988507439347616</v>
      </c>
      <c r="Z56" s="21">
        <f t="shared" si="2"/>
        <v>7.5204381481736382</v>
      </c>
      <c r="AA56" s="21">
        <f t="shared" si="2"/>
        <v>5.4319380649826803</v>
      </c>
      <c r="AB56" s="21">
        <f t="shared" si="2"/>
        <v>6.8977210619259175</v>
      </c>
      <c r="AC56" s="21">
        <f t="shared" si="2"/>
        <v>7.060395828069888</v>
      </c>
      <c r="AD56" s="21">
        <f t="shared" si="2"/>
        <v>6.2543837555605046</v>
      </c>
    </row>
    <row r="58" spans="1:30" ht="11.45" customHeight="1" x14ac:dyDescent="0.25">
      <c r="K58" t="s">
        <v>132</v>
      </c>
      <c r="L58" t="s">
        <v>120</v>
      </c>
      <c r="M58">
        <f>'Sheet 2'!M48</f>
        <v>2.32608266</v>
      </c>
      <c r="N58">
        <f>'Sheet 2'!N48</f>
        <v>2.55661928</v>
      </c>
      <c r="O58">
        <f>'Sheet 2'!O48</f>
        <v>2.7397164900000002</v>
      </c>
      <c r="P58">
        <f>'Sheet 2'!P48</f>
        <v>1.30153356</v>
      </c>
      <c r="Q58">
        <f>'Sheet 2'!Q48</f>
        <v>1.87099828</v>
      </c>
      <c r="R58">
        <f>'Sheet 2'!R48</f>
        <v>2.54752066</v>
      </c>
      <c r="S58">
        <f>'Sheet 2'!S48</f>
        <v>2.7134817899999999</v>
      </c>
      <c r="T58">
        <f>'Sheet 2'!T48</f>
        <v>3.10493744</v>
      </c>
      <c r="U58">
        <f>'Sheet 2'!U48</f>
        <v>3.1718093199999999</v>
      </c>
      <c r="V58">
        <f>'Sheet 2'!V48</f>
        <v>2.7471843599999999</v>
      </c>
      <c r="W58">
        <f>'Sheet 2'!W48</f>
        <v>1.75182653</v>
      </c>
      <c r="X58">
        <f>'Sheet 2'!X48</f>
        <v>2.6425518299999999</v>
      </c>
      <c r="Y58">
        <f>'Sheet 2'!Y48</f>
        <v>3.2986903299999999</v>
      </c>
      <c r="Z58">
        <f>'Sheet 2'!Z48</f>
        <v>2.6496617699999998</v>
      </c>
      <c r="AA58">
        <f>'Sheet 2'!AA48</f>
        <v>1.637702582</v>
      </c>
      <c r="AB58">
        <f>'Sheet 2'!AB48</f>
        <v>2.9801795229999999</v>
      </c>
      <c r="AC58">
        <f>'Sheet 2'!AC48</f>
        <v>3.547986968</v>
      </c>
      <c r="AD58">
        <f>'Sheet 2'!AD48</f>
        <v>2.8107451920000002</v>
      </c>
    </row>
    <row r="59" spans="1:30" ht="11.45" customHeight="1" x14ac:dyDescent="0.25">
      <c r="K59" t="s">
        <v>132</v>
      </c>
      <c r="L59" t="s">
        <v>122</v>
      </c>
      <c r="M59">
        <f>'Sheet 2'!M49</f>
        <v>1.6160166499999999</v>
      </c>
      <c r="N59">
        <f>'Sheet 2'!N49</f>
        <v>1.79273667</v>
      </c>
      <c r="O59">
        <f>'Sheet 2'!O49</f>
        <v>1.9663050900000001</v>
      </c>
      <c r="P59">
        <f>'Sheet 2'!P49</f>
        <v>0.86925240000000004</v>
      </c>
      <c r="Q59">
        <f>'Sheet 2'!Q49</f>
        <v>1.17921645</v>
      </c>
      <c r="R59">
        <f>'Sheet 2'!R49</f>
        <v>1.6176824700000001</v>
      </c>
      <c r="S59">
        <f>'Sheet 2'!S49</f>
        <v>1.73894072</v>
      </c>
      <c r="T59">
        <f>'Sheet 2'!T49</f>
        <v>2.1330042800000002</v>
      </c>
      <c r="U59">
        <f>'Sheet 2'!U49</f>
        <v>2.1076703999999999</v>
      </c>
      <c r="V59">
        <f>'Sheet 2'!V49</f>
        <v>1.9463338800000001</v>
      </c>
      <c r="W59">
        <f>'Sheet 2'!W49</f>
        <v>1.1626857100000001</v>
      </c>
      <c r="X59">
        <f>'Sheet 2'!X49</f>
        <v>1.7800698699999999</v>
      </c>
      <c r="Y59">
        <f>'Sheet 2'!Y49</f>
        <v>2.2607828599999999</v>
      </c>
      <c r="Z59">
        <f>'Sheet 2'!Z49</f>
        <v>1.7976567699999999</v>
      </c>
    </row>
    <row r="60" spans="1:30" ht="11.45" customHeight="1" x14ac:dyDescent="0.25">
      <c r="K60" t="s">
        <v>132</v>
      </c>
      <c r="L60" t="s">
        <v>119</v>
      </c>
      <c r="M60">
        <f>'Sheet 3'!M48</f>
        <v>0.69446545999999998</v>
      </c>
      <c r="N60">
        <f>'Sheet 3'!N48</f>
        <v>0.72809062999999996</v>
      </c>
      <c r="O60">
        <f>'Sheet 3'!O48</f>
        <v>0.89033141999999998</v>
      </c>
      <c r="P60">
        <f>'Sheet 3'!P48</f>
        <v>0.51857089999999995</v>
      </c>
      <c r="Q60">
        <f>'Sheet 3'!Q48</f>
        <v>0.80081689</v>
      </c>
      <c r="R60">
        <f>'Sheet 3'!R48</f>
        <v>0.91506118999999997</v>
      </c>
      <c r="S60">
        <f>'Sheet 3'!S48</f>
        <v>1.08667965</v>
      </c>
      <c r="T60">
        <f>'Sheet 3'!T48</f>
        <v>1.1762649000000001</v>
      </c>
      <c r="U60">
        <f>'Sheet 3'!U48</f>
        <v>1.3250323799999999</v>
      </c>
      <c r="V60">
        <f>'Sheet 3'!V48</f>
        <v>0.9988129</v>
      </c>
      <c r="W60">
        <f>'Sheet 3'!W48</f>
        <v>0.77557507000000003</v>
      </c>
      <c r="X60">
        <f>'Sheet 3'!X48</f>
        <v>1.0398849100000001</v>
      </c>
      <c r="Y60">
        <f>'Sheet 3'!Y48</f>
        <v>1.1143158500000001</v>
      </c>
      <c r="Z60">
        <f>'Sheet 3'!Z48</f>
        <v>0.93566795999999997</v>
      </c>
      <c r="AA60">
        <f>'Sheet 3'!AA48</f>
        <v>0.74980223000000001</v>
      </c>
      <c r="AB60">
        <f>'Sheet 3'!AB48</f>
        <v>1.1019083489999999</v>
      </c>
      <c r="AC60">
        <f>'Sheet 3'!AC48</f>
        <v>1.35191656</v>
      </c>
      <c r="AD60">
        <f>'Sheet 3'!AD48</f>
        <v>1.1305810650000001</v>
      </c>
    </row>
    <row r="61" spans="1:30" ht="11.45" customHeight="1" x14ac:dyDescent="0.25">
      <c r="K61" t="s">
        <v>132</v>
      </c>
      <c r="L61" t="s">
        <v>121</v>
      </c>
      <c r="M61">
        <f>'Sheet 3'!M49</f>
        <v>7.1315370000000003E-2</v>
      </c>
      <c r="N61">
        <f>'Sheet 3'!N49</f>
        <v>5.1794949999999999E-2</v>
      </c>
      <c r="O61">
        <f>'Sheet 3'!O49</f>
        <v>5.029484E-2</v>
      </c>
      <c r="P61">
        <f>'Sheet 3'!P49</f>
        <v>2.8319710000000001E-2</v>
      </c>
      <c r="Q61">
        <f>'Sheet 3'!Q49</f>
        <v>4.1996890000000002E-2</v>
      </c>
      <c r="R61">
        <f>'Sheet 3'!R49</f>
        <v>4.0017610000000002E-2</v>
      </c>
      <c r="S61">
        <f>'Sheet 3'!S49</f>
        <v>3.8292630000000001E-2</v>
      </c>
      <c r="T61">
        <f>'Sheet 3'!T49</f>
        <v>2.8926E-2</v>
      </c>
      <c r="U61">
        <f>'Sheet 3'!U49</f>
        <v>4.913E-2</v>
      </c>
      <c r="V61">
        <f>'Sheet 3'!V49</f>
        <v>4.6545900000000001E-2</v>
      </c>
      <c r="W61">
        <f>'Sheet 3'!W49</f>
        <v>5.8698760000000003E-2</v>
      </c>
      <c r="X61">
        <f>'Sheet 3'!X49</f>
        <v>4.4664000000000002E-2</v>
      </c>
      <c r="Y61">
        <f>'Sheet 3'!Y49</f>
        <v>4.9334019999999999E-2</v>
      </c>
      <c r="Z61">
        <f>'Sheet 3'!Z49</f>
        <v>6.8211750000000002E-2</v>
      </c>
    </row>
    <row r="62" spans="1:30" ht="11.45" customHeight="1" x14ac:dyDescent="0.25">
      <c r="K62" t="s">
        <v>132</v>
      </c>
      <c r="L62" t="s">
        <v>140</v>
      </c>
      <c r="M62" s="21">
        <f>M58-M60</f>
        <v>1.6316172</v>
      </c>
      <c r="N62" s="21">
        <f t="shared" ref="N62:AD62" si="3">N58-N60</f>
        <v>1.82852865</v>
      </c>
      <c r="O62" s="21">
        <f t="shared" si="3"/>
        <v>1.8493850700000003</v>
      </c>
      <c r="P62" s="21">
        <f t="shared" si="3"/>
        <v>0.78296266000000003</v>
      </c>
      <c r="Q62" s="21">
        <f t="shared" si="3"/>
        <v>1.0701813900000001</v>
      </c>
      <c r="R62" s="21">
        <f t="shared" si="3"/>
        <v>1.6324594700000001</v>
      </c>
      <c r="S62" s="21">
        <f t="shared" si="3"/>
        <v>1.6268021399999999</v>
      </c>
      <c r="T62" s="21">
        <f t="shared" si="3"/>
        <v>1.92867254</v>
      </c>
      <c r="U62" s="21">
        <f t="shared" si="3"/>
        <v>1.84677694</v>
      </c>
      <c r="V62" s="21">
        <f t="shared" si="3"/>
        <v>1.74837146</v>
      </c>
      <c r="W62" s="21">
        <f t="shared" si="3"/>
        <v>0.97625145999999996</v>
      </c>
      <c r="X62" s="21">
        <f t="shared" si="3"/>
        <v>1.6026669199999999</v>
      </c>
      <c r="Y62" s="21">
        <f t="shared" si="3"/>
        <v>2.1843744799999998</v>
      </c>
      <c r="Z62" s="21">
        <f t="shared" si="3"/>
        <v>1.7139938099999998</v>
      </c>
      <c r="AA62" s="21">
        <f t="shared" si="3"/>
        <v>0.88790035199999995</v>
      </c>
      <c r="AB62" s="21">
        <f t="shared" si="3"/>
        <v>1.878271174</v>
      </c>
      <c r="AC62" s="21">
        <f t="shared" si="3"/>
        <v>2.1960704079999998</v>
      </c>
      <c r="AD62" s="21">
        <f t="shared" si="3"/>
        <v>1.6801641270000001</v>
      </c>
    </row>
    <row r="63" spans="1:30" ht="11.45" customHeight="1" x14ac:dyDescent="0.25">
      <c r="K63" t="s">
        <v>132</v>
      </c>
      <c r="L63" t="s">
        <v>126</v>
      </c>
      <c r="M63">
        <f>'Sheet 1'!M48</f>
        <v>0.31488011700000001</v>
      </c>
      <c r="N63">
        <f>'Sheet 1'!N48</f>
        <v>0.329805085</v>
      </c>
      <c r="O63">
        <f>'Sheet 1'!O48</f>
        <v>0.28079927500000001</v>
      </c>
      <c r="P63">
        <f>'Sheet 1'!P48</f>
        <v>0.145422261</v>
      </c>
      <c r="Q63">
        <f>'Sheet 1'!Q48</f>
        <v>9.1513015000000003E-2</v>
      </c>
      <c r="R63">
        <f>'Sheet 1'!R48</f>
        <v>0.102002706</v>
      </c>
      <c r="S63">
        <f>'Sheet 1'!S48</f>
        <v>8.3785681000000001E-2</v>
      </c>
      <c r="T63">
        <f>'Sheet 1'!T48</f>
        <v>8.1213158999999993E-2</v>
      </c>
      <c r="U63">
        <f>'Sheet 1'!U48</f>
        <v>0.12786033899999999</v>
      </c>
      <c r="V63">
        <f>'Sheet 1'!V48</f>
        <v>0.13082550000000001</v>
      </c>
      <c r="W63">
        <f>'Sheet 1'!W48</f>
        <v>8.4365346999999993E-2</v>
      </c>
      <c r="X63">
        <f>'Sheet 1'!X48</f>
        <v>0.11798099200000001</v>
      </c>
      <c r="Y63">
        <f>'Sheet 1'!Y48</f>
        <v>0.13695031899999999</v>
      </c>
      <c r="Z63">
        <f>'Sheet 1'!Z48</f>
        <v>0.252792299</v>
      </c>
      <c r="AA63">
        <f>'Sheet 1'!AA48</f>
        <v>0.19252852400000001</v>
      </c>
      <c r="AB63">
        <f>'Sheet 1'!AB48</f>
        <v>0.24501547300000001</v>
      </c>
      <c r="AC63">
        <f>'Sheet 1'!AC48</f>
        <v>0.31764395400000001</v>
      </c>
      <c r="AD63">
        <f>'Sheet 1'!AD48</f>
        <v>5.5429140000000003E-3</v>
      </c>
    </row>
    <row r="64" spans="1:30" ht="11.45" customHeight="1" x14ac:dyDescent="0.25">
      <c r="K64" t="s">
        <v>132</v>
      </c>
      <c r="L64" t="s">
        <v>127</v>
      </c>
      <c r="M64">
        <f>'Sheet 1'!M49</f>
        <v>0.56733665600000005</v>
      </c>
      <c r="N64">
        <f>'Sheet 1'!N49</f>
        <v>0.43960326500000002</v>
      </c>
      <c r="O64">
        <f>'Sheet 1'!O49</f>
        <v>0.410700764</v>
      </c>
      <c r="P64">
        <f>'Sheet 1'!P49</f>
        <v>0.402209973</v>
      </c>
      <c r="Q64">
        <f>'Sheet 1'!Q49</f>
        <v>0.24369895499999999</v>
      </c>
      <c r="R64">
        <f>'Sheet 1'!R49</f>
        <v>0.24</v>
      </c>
      <c r="S64">
        <f>'Sheet 1'!S49</f>
        <v>0.27</v>
      </c>
      <c r="T64">
        <f>'Sheet 1'!T49</f>
        <v>0.17996431299999999</v>
      </c>
      <c r="U64">
        <f>'Sheet 1'!U49</f>
        <v>0.14268150900000001</v>
      </c>
      <c r="V64">
        <f>'Sheet 1'!V49</f>
        <v>0.16</v>
      </c>
      <c r="W64">
        <f>'Sheet 1'!W49</f>
        <v>0.18</v>
      </c>
      <c r="X64">
        <f>'Sheet 1'!X49</f>
        <v>0.2</v>
      </c>
      <c r="Y64">
        <f>'Sheet 1'!Y49</f>
        <v>0.6</v>
      </c>
      <c r="Z64">
        <f>'Sheet 1'!Z49</f>
        <v>0.6</v>
      </c>
    </row>
    <row r="65" spans="11:30" ht="11.45" customHeight="1" x14ac:dyDescent="0.25">
      <c r="L65" t="s">
        <v>136</v>
      </c>
      <c r="M65">
        <f>M63/M68*10^3</f>
        <v>1.0864243491212315</v>
      </c>
      <c r="N65">
        <f t="shared" ref="N65:AC65" si="4">N63/N68*10^3</f>
        <v>1.1599538611595179</v>
      </c>
      <c r="O65">
        <f t="shared" si="4"/>
        <v>0.8702729393184282</v>
      </c>
      <c r="P65">
        <f t="shared" si="4"/>
        <v>0.84993282038950879</v>
      </c>
      <c r="Q65">
        <f t="shared" si="4"/>
        <v>0.42761510704032546</v>
      </c>
      <c r="R65">
        <f t="shared" si="4"/>
        <v>0.36172733636813664</v>
      </c>
      <c r="S65">
        <f t="shared" si="4"/>
        <v>0.28036550818537886</v>
      </c>
      <c r="T65">
        <f t="shared" si="4"/>
        <v>0.2364150323092645</v>
      </c>
      <c r="U65">
        <f t="shared" si="4"/>
        <v>0.36745215844737339</v>
      </c>
      <c r="V65">
        <f t="shared" si="4"/>
        <v>0.40346204569944977</v>
      </c>
      <c r="W65">
        <f t="shared" si="4"/>
        <v>0.35461339695578553</v>
      </c>
      <c r="X65">
        <f t="shared" si="4"/>
        <v>0.37642925747245315</v>
      </c>
      <c r="Y65">
        <f t="shared" si="4"/>
        <v>0.39474734393476113</v>
      </c>
      <c r="Z65">
        <f t="shared" si="4"/>
        <v>0.8710413481736381</v>
      </c>
      <c r="AA65">
        <f t="shared" si="4"/>
        <v>0.83367305998268038</v>
      </c>
      <c r="AB65">
        <f t="shared" si="4"/>
        <v>0.71097971692591766</v>
      </c>
      <c r="AC65">
        <f t="shared" si="4"/>
        <v>0.67159451306988727</v>
      </c>
      <c r="AD65">
        <f>AD63/AD68*10^3</f>
        <v>1.3324985560504139E-2</v>
      </c>
    </row>
    <row r="66" spans="11:30" ht="11.45" customHeight="1" x14ac:dyDescent="0.25">
      <c r="K66" t="s">
        <v>133</v>
      </c>
    </row>
    <row r="67" spans="11:30" ht="11.45" customHeight="1" x14ac:dyDescent="0.25">
      <c r="K67" t="s">
        <v>131</v>
      </c>
      <c r="L67" t="s">
        <v>128</v>
      </c>
      <c r="M67" s="22">
        <f>M58/M49*1000</f>
        <v>257.48884678983922</v>
      </c>
      <c r="N67" s="22">
        <f>N58/N49*1000</f>
        <v>278.96224079340163</v>
      </c>
      <c r="O67" s="22">
        <f>O58/O49*1000</f>
        <v>300.15392916569863</v>
      </c>
      <c r="P67" s="22">
        <f>P58/P49*1000</f>
        <v>158.74744022541532</v>
      </c>
      <c r="Q67" s="22">
        <f>Q58/Q49*1000</f>
        <v>218.35184908533307</v>
      </c>
      <c r="R67" s="22">
        <f>R58/R49*1000</f>
        <v>262.67155561402052</v>
      </c>
      <c r="S67" s="22">
        <f>S58/S49*1000</f>
        <v>294.95457973348107</v>
      </c>
      <c r="T67" s="22">
        <f>T58/T49*1000</f>
        <v>332.39554222154516</v>
      </c>
      <c r="U67" s="22">
        <f>U58/U49*1000</f>
        <v>325.49169517840551</v>
      </c>
      <c r="V67" s="22">
        <f>V58/V49*1000</f>
        <v>292.97752173903024</v>
      </c>
      <c r="W67" s="22">
        <f>W58/W49*1000</f>
        <v>201.86661101110954</v>
      </c>
      <c r="X67" s="22">
        <f>X58/X49*1000</f>
        <v>289.70109616359514</v>
      </c>
      <c r="Y67" s="22">
        <f>Y58/Y49*1000</f>
        <v>326.08573413880413</v>
      </c>
      <c r="Z67" s="22">
        <f>Z58/Z49*1000</f>
        <v>268.36341360553973</v>
      </c>
      <c r="AA67" s="22">
        <f>AA58/AA49*1000</f>
        <v>208.75738554011176</v>
      </c>
      <c r="AB67" s="22">
        <f>AB58/AB49*1000</f>
        <v>317.57311426091576</v>
      </c>
      <c r="AC67" s="22">
        <f>AC58/AC49*1000</f>
        <v>383.6840398375727</v>
      </c>
      <c r="AD67" s="22">
        <f>AD58/AD49*1000</f>
        <v>313.73639139941378</v>
      </c>
    </row>
    <row r="68" spans="11:30" ht="11.45" customHeight="1" x14ac:dyDescent="0.25">
      <c r="K68" t="s">
        <v>131</v>
      </c>
      <c r="L68" t="s">
        <v>129</v>
      </c>
      <c r="M68" s="22">
        <f>-M60/M51*1000</f>
        <v>289.8316088503492</v>
      </c>
      <c r="N68" s="22">
        <f>-N60/N51*1000</f>
        <v>284.3260374773173</v>
      </c>
      <c r="O68" s="22">
        <f>-O60/O51*1000</f>
        <v>322.65656245719146</v>
      </c>
      <c r="P68" s="22">
        <f>-P60/P51*1000</f>
        <v>171.09853568586234</v>
      </c>
      <c r="Q68" s="22">
        <f>-Q60/Q51*1000</f>
        <v>214.00790919991991</v>
      </c>
      <c r="R68" s="22">
        <f>-R60/R51*1000</f>
        <v>281.98782824693666</v>
      </c>
      <c r="S68" s="22">
        <f>-S60/S51*1000</f>
        <v>298.84446750347252</v>
      </c>
      <c r="T68" s="22">
        <f>-T60/T51*1000</f>
        <v>343.51943785774853</v>
      </c>
      <c r="U68" s="22">
        <f>-U60/U51*1000</f>
        <v>347.96458820723512</v>
      </c>
      <c r="V68" s="22">
        <f>-V60/V51*1000</f>
        <v>324.25726631410481</v>
      </c>
      <c r="W68" s="22">
        <f>-W60/W51*1000</f>
        <v>237.90795193933118</v>
      </c>
      <c r="X68" s="22">
        <f>-X60/X51*1000</f>
        <v>313.42141891995146</v>
      </c>
      <c r="Y68" s="22">
        <f>-Y60/Y51*1000</f>
        <v>346.93157814542104</v>
      </c>
      <c r="Z68" s="22">
        <f>-Z60/Z51*1000</f>
        <v>290.21848334759767</v>
      </c>
      <c r="AA68" s="22">
        <f>-AA60/AA51*1000</f>
        <v>230.9400810000983</v>
      </c>
      <c r="AB68" s="22">
        <f>-AB60/AB51*1000</f>
        <v>344.61668479008102</v>
      </c>
      <c r="AC68" s="22">
        <f>-AC60/AC51*1000</f>
        <v>472.96984686196424</v>
      </c>
      <c r="AD68" s="22">
        <f>-AD60/AD51*1000</f>
        <v>415.97898735661289</v>
      </c>
    </row>
    <row r="69" spans="11:30" ht="11.45" customHeight="1" x14ac:dyDescent="0.25">
      <c r="K69" t="s">
        <v>131</v>
      </c>
      <c r="L69" t="s">
        <v>130</v>
      </c>
      <c r="M69" s="22">
        <f>M63/M54*1000</f>
        <v>605.72902989692557</v>
      </c>
      <c r="N69" s="22">
        <f>N63/N54*1000</f>
        <v>1103.2512510443801</v>
      </c>
      <c r="O69" s="22">
        <f>O63/O54*1000</f>
        <v>1597.4667286729605</v>
      </c>
      <c r="P69" s="22">
        <f>P63/P54*1000</f>
        <v>84.048473851635151</v>
      </c>
      <c r="Q69" s="22">
        <f>Q63/Q54*1000</f>
        <v>149.82535737528204</v>
      </c>
      <c r="R69" s="22">
        <f>R63/R54*1000</f>
        <v>166.74398205628643</v>
      </c>
      <c r="S69" s="22">
        <f>S63/S54*1000</f>
        <v>150.18109549143026</v>
      </c>
      <c r="T69" s="22">
        <f>T63/T54*1000</f>
        <v>161.53211787075392</v>
      </c>
      <c r="U69" s="22">
        <f>U63/U54*1000</f>
        <v>249.94744148614643</v>
      </c>
      <c r="V69" s="22">
        <f>V63/V54*1000</f>
        <v>276.95736682461973</v>
      </c>
      <c r="W69" s="22">
        <f>W63/W54*1000</f>
        <v>150.53825193188459</v>
      </c>
      <c r="X69" s="22">
        <f>X63/X54*1000</f>
        <v>207.82313546606954</v>
      </c>
      <c r="Y69" s="22">
        <f>Y63/Y54*1000</f>
        <v>203.80449954195433</v>
      </c>
      <c r="Z69" s="22">
        <f>Z63/Z54*1000</f>
        <v>265.09477295234535</v>
      </c>
      <c r="AA69" s="22">
        <f>AA63/AA54*1000</f>
        <v>191.02182521797815</v>
      </c>
      <c r="AB69" s="22">
        <f>AB63/AB54*1000</f>
        <v>309.59215319628561</v>
      </c>
      <c r="AC69" s="22">
        <f>AC63/AC54*1000</f>
        <v>425.21706556311727</v>
      </c>
      <c r="AD69" s="22">
        <f>AC69</f>
        <v>425.21706556311727</v>
      </c>
    </row>
    <row r="70" spans="11:30" ht="11.45" customHeight="1" x14ac:dyDescent="0.25">
      <c r="K70" t="s">
        <v>134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</row>
    <row r="71" spans="11:30" ht="11.45" customHeight="1" x14ac:dyDescent="0.25">
      <c r="K71" t="s">
        <v>131</v>
      </c>
      <c r="L71" t="s">
        <v>128</v>
      </c>
      <c r="M71" s="22">
        <f>M59/M50*1000</f>
        <v>246.69716205012389</v>
      </c>
      <c r="N71" s="22">
        <f>N59/N50*1000</f>
        <v>270.45620096148701</v>
      </c>
      <c r="O71" s="22">
        <f>O59/O50*1000</f>
        <v>290.43012970464059</v>
      </c>
      <c r="P71" s="22">
        <f>P59/P50*1000</f>
        <v>149.35620822086258</v>
      </c>
      <c r="Q71" s="22">
        <f>Q59/Q50*1000</f>
        <v>207.75426149719775</v>
      </c>
      <c r="R71" s="22">
        <f>R59/R50*1000</f>
        <v>247.63428699105756</v>
      </c>
      <c r="S71" s="22">
        <f>S59/S50*1000</f>
        <v>272.78346156161763</v>
      </c>
      <c r="T71" s="22">
        <f>T59/T50*1000</f>
        <v>316.48444266941823</v>
      </c>
      <c r="U71" s="22">
        <f>U59/U50*1000</f>
        <v>314.2534324547438</v>
      </c>
      <c r="V71" s="22">
        <f>V59/V50*1000</f>
        <v>284.51128965233073</v>
      </c>
      <c r="W71" s="22">
        <f>W59/W50*1000</f>
        <v>192.62709290699294</v>
      </c>
      <c r="X71" s="22">
        <f>X59/X50*1000</f>
        <v>281.88160398525667</v>
      </c>
      <c r="Y71" s="22">
        <f>Y59/Y50*1000</f>
        <v>316.69967911360845</v>
      </c>
      <c r="Z71" s="22">
        <f>Z59/Z50*1000</f>
        <v>258.15095595481495</v>
      </c>
      <c r="AA71" s="22"/>
      <c r="AB71" s="22"/>
      <c r="AC71" s="22"/>
      <c r="AD71" s="22"/>
    </row>
    <row r="72" spans="11:30" ht="11.45" customHeight="1" x14ac:dyDescent="0.25">
      <c r="K72" t="s">
        <v>131</v>
      </c>
      <c r="L72" t="s">
        <v>129</v>
      </c>
      <c r="M72" s="22">
        <f>M61/M52*1000</f>
        <v>286.40354276713828</v>
      </c>
      <c r="N72" s="22">
        <f>N61/N52*1000</f>
        <v>300.93135133093762</v>
      </c>
      <c r="O72" s="22">
        <f>O61/O52*1000</f>
        <v>384.4698014999683</v>
      </c>
      <c r="P72" s="22">
        <f>P61/P52*1000</f>
        <v>263.31081407760308</v>
      </c>
      <c r="Q72" s="22">
        <f>Q61/Q52*1000</f>
        <v>272.39170492864434</v>
      </c>
      <c r="R72" s="22">
        <f>R61/R52*1000</f>
        <v>349.53540982461044</v>
      </c>
      <c r="S72" s="22">
        <f>S61/S52*1000</f>
        <v>427.53247304240642</v>
      </c>
      <c r="T72" s="22">
        <f>T61/T52*1000</f>
        <v>618.35835540534481</v>
      </c>
      <c r="U72" s="22">
        <f>U61/U52*1000</f>
        <v>451.06997139153202</v>
      </c>
      <c r="V72" s="22">
        <f>V61/V52*1000</f>
        <v>418.71040229424938</v>
      </c>
      <c r="W72" s="22">
        <f>W61/W52*1000</f>
        <v>324.60508772541039</v>
      </c>
      <c r="X72" s="22">
        <f>X61/X52*1000</f>
        <v>435.19396356429547</v>
      </c>
      <c r="Y72" s="22">
        <f>Y61/Y52*1000</f>
        <v>468.98443151797687</v>
      </c>
      <c r="Z72" s="22">
        <f>Z61/Z52*1000</f>
        <v>353.17110626030336</v>
      </c>
      <c r="AA72" s="22"/>
      <c r="AB72" s="22"/>
      <c r="AC72" s="22"/>
      <c r="AD72" s="22"/>
    </row>
    <row r="73" spans="11:30" ht="11.45" customHeight="1" x14ac:dyDescent="0.25">
      <c r="K73" t="s">
        <v>131</v>
      </c>
      <c r="L73" t="s">
        <v>130</v>
      </c>
      <c r="M73" s="22">
        <f>M64/M55*1000</f>
        <v>236.91165062694617</v>
      </c>
      <c r="N73" s="22">
        <f>N64/N55*1000</f>
        <v>209.33472999767537</v>
      </c>
      <c r="O73" s="22">
        <f>O64/O55*1000</f>
        <v>258.66067463628218</v>
      </c>
      <c r="P73" s="22">
        <f>P64/P55*1000</f>
        <v>211.04463746496202</v>
      </c>
      <c r="Q73" s="22">
        <f>Q64/Q55*1000</f>
        <v>193.58232427597787</v>
      </c>
      <c r="R73" s="22">
        <f>R64/R55*1000</f>
        <v>266.66666666666669</v>
      </c>
      <c r="S73" s="22">
        <f>S64/S55*1000</f>
        <v>264.91545281212439</v>
      </c>
      <c r="T73" s="22">
        <f>T64/T55*1000</f>
        <v>359.92862599999995</v>
      </c>
      <c r="U73" s="22">
        <f>U64/U55*1000</f>
        <v>118.90125750000001</v>
      </c>
      <c r="V73" s="22">
        <f>V64/V55*1000</f>
        <v>133.33333333333334</v>
      </c>
      <c r="W73" s="22">
        <f>W64/W55*1000</f>
        <v>180</v>
      </c>
      <c r="X73" s="22">
        <f>X64/X55*1000</f>
        <v>133.33333333333334</v>
      </c>
      <c r="Y73" s="22">
        <f>Y64/Y55*1000</f>
        <v>600</v>
      </c>
      <c r="Z73" s="22">
        <f>Z64/Z55*1000</f>
        <v>500</v>
      </c>
      <c r="AA73" s="22"/>
      <c r="AB73" s="22"/>
      <c r="AC73" s="22"/>
      <c r="AD73" s="22"/>
    </row>
    <row r="75" spans="11:30" ht="11.45" customHeight="1" x14ac:dyDescent="0.25">
      <c r="K75" t="s">
        <v>138</v>
      </c>
      <c r="L75" t="s">
        <v>137</v>
      </c>
      <c r="M75" t="s">
        <v>139</v>
      </c>
      <c r="U75">
        <v>141289.28</v>
      </c>
      <c r="V75">
        <v>159089.32999999999</v>
      </c>
      <c r="W75">
        <v>179197.05</v>
      </c>
      <c r="X75">
        <v>199288.22</v>
      </c>
      <c r="Y75">
        <v>599327.46</v>
      </c>
      <c r="Z75">
        <v>599167.21</v>
      </c>
      <c r="AA75">
        <v>280000</v>
      </c>
      <c r="AB75">
        <v>450000</v>
      </c>
      <c r="AC75">
        <v>800000</v>
      </c>
    </row>
    <row r="76" spans="11:30" ht="11.45" customHeight="1" x14ac:dyDescent="0.25">
      <c r="L76" t="s">
        <v>136</v>
      </c>
      <c r="M76" t="s">
        <v>118</v>
      </c>
      <c r="U76">
        <f>U75/U68/1000</f>
        <v>0.40604499649789999</v>
      </c>
      <c r="V76">
        <f t="shared" ref="V76:AC76" si="5">V75/V68/1000</f>
        <v>0.49062687725829318</v>
      </c>
      <c r="W76">
        <f t="shared" si="5"/>
        <v>0.75322009432327408</v>
      </c>
      <c r="X76">
        <f t="shared" si="5"/>
        <v>0.63584748191985774</v>
      </c>
      <c r="Y76">
        <f t="shared" si="5"/>
        <v>1.7275091048321458</v>
      </c>
      <c r="Z76">
        <f t="shared" si="5"/>
        <v>2.0645384232208643</v>
      </c>
      <c r="AA76">
        <f t="shared" si="5"/>
        <v>1.2124357053459283</v>
      </c>
      <c r="AB76">
        <f t="shared" si="5"/>
        <v>1.3057986448744114</v>
      </c>
      <c r="AC76">
        <f t="shared" si="5"/>
        <v>1.6914397509858154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50"/>
  <sheetViews>
    <sheetView workbookViewId="0">
      <pane xSplit="1" ySplit="10" topLeftCell="G11" activePane="bottomRight" state="frozen"/>
      <selection pane="topRight"/>
      <selection pane="bottomLeft"/>
      <selection pane="bottomRight" activeCell="M52" sqref="M52"/>
    </sheetView>
  </sheetViews>
  <sheetFormatPr defaultRowHeight="11.45" customHeight="1" x14ac:dyDescent="0.25"/>
  <cols>
    <col min="1" max="1" width="21.85546875" customWidth="1"/>
    <col min="2" max="30" width="10" customWidth="1"/>
  </cols>
  <sheetData>
    <row r="1" spans="1:30" x14ac:dyDescent="0.25">
      <c r="A1" s="2" t="s">
        <v>115</v>
      </c>
    </row>
    <row r="2" spans="1:30" x14ac:dyDescent="0.25">
      <c r="A2" s="2" t="s">
        <v>107</v>
      </c>
      <c r="B2" s="1" t="s">
        <v>0</v>
      </c>
    </row>
    <row r="3" spans="1:30" x14ac:dyDescent="0.25">
      <c r="A3" s="2" t="s">
        <v>108</v>
      </c>
      <c r="B3" s="2" t="s">
        <v>6</v>
      </c>
    </row>
    <row r="4" spans="1:30" x14ac:dyDescent="0.25"/>
    <row r="5" spans="1:30" x14ac:dyDescent="0.25">
      <c r="A5" s="1" t="s">
        <v>11</v>
      </c>
      <c r="C5" s="2" t="s">
        <v>14</v>
      </c>
    </row>
    <row r="6" spans="1:30" x14ac:dyDescent="0.25">
      <c r="A6" s="1" t="s">
        <v>12</v>
      </c>
      <c r="C6" s="2" t="s">
        <v>25</v>
      </c>
    </row>
    <row r="7" spans="1:30" x14ac:dyDescent="0.25"/>
    <row r="8" spans="1:30" x14ac:dyDescent="0.25">
      <c r="A8" s="5" t="s">
        <v>109</v>
      </c>
      <c r="B8" s="4" t="s">
        <v>77</v>
      </c>
      <c r="C8" s="4" t="s">
        <v>78</v>
      </c>
      <c r="D8" s="4" t="s">
        <v>79</v>
      </c>
      <c r="E8" s="4" t="s">
        <v>80</v>
      </c>
      <c r="F8" s="4" t="s">
        <v>81</v>
      </c>
      <c r="G8" s="4" t="s">
        <v>82</v>
      </c>
      <c r="H8" s="4" t="s">
        <v>83</v>
      </c>
      <c r="I8" s="4" t="s">
        <v>84</v>
      </c>
      <c r="J8" s="4" t="s">
        <v>85</v>
      </c>
      <c r="K8" s="4" t="s">
        <v>86</v>
      </c>
      <c r="L8" s="4" t="s">
        <v>87</v>
      </c>
      <c r="M8" s="4" t="s">
        <v>88</v>
      </c>
      <c r="N8" s="4" t="s">
        <v>89</v>
      </c>
      <c r="O8" s="4" t="s">
        <v>90</v>
      </c>
      <c r="P8" s="4" t="s">
        <v>91</v>
      </c>
      <c r="Q8" s="4" t="s">
        <v>92</v>
      </c>
      <c r="R8" s="4" t="s">
        <v>93</v>
      </c>
      <c r="S8" s="4" t="s">
        <v>94</v>
      </c>
      <c r="T8" s="4" t="s">
        <v>95</v>
      </c>
      <c r="U8" s="4" t="s">
        <v>96</v>
      </c>
      <c r="V8" s="4" t="s">
        <v>97</v>
      </c>
      <c r="W8" s="4" t="s">
        <v>98</v>
      </c>
      <c r="X8" s="4" t="s">
        <v>99</v>
      </c>
      <c r="Y8" s="4" t="s">
        <v>100</v>
      </c>
      <c r="Z8" s="4" t="s">
        <v>101</v>
      </c>
      <c r="AA8" s="4" t="s">
        <v>102</v>
      </c>
      <c r="AB8" s="4" t="s">
        <v>103</v>
      </c>
      <c r="AC8" s="4" t="s">
        <v>104</v>
      </c>
      <c r="AD8" s="4" t="s">
        <v>105</v>
      </c>
    </row>
    <row r="9" spans="1:30" x14ac:dyDescent="0.25">
      <c r="A9" s="5" t="s">
        <v>110</v>
      </c>
      <c r="B9" s="3" t="s">
        <v>33</v>
      </c>
      <c r="C9" s="3" t="s">
        <v>33</v>
      </c>
      <c r="D9" s="3" t="s">
        <v>33</v>
      </c>
      <c r="E9" s="3" t="s">
        <v>33</v>
      </c>
      <c r="F9" s="3" t="s">
        <v>33</v>
      </c>
      <c r="G9" s="3" t="s">
        <v>33</v>
      </c>
      <c r="H9" s="3" t="s">
        <v>33</v>
      </c>
      <c r="I9" s="3" t="s">
        <v>33</v>
      </c>
      <c r="J9" s="3" t="s">
        <v>33</v>
      </c>
      <c r="K9" s="3" t="s">
        <v>33</v>
      </c>
      <c r="L9" s="3" t="s">
        <v>33</v>
      </c>
      <c r="M9" s="3" t="s">
        <v>33</v>
      </c>
      <c r="N9" s="3" t="s">
        <v>33</v>
      </c>
      <c r="O9" s="3" t="s">
        <v>33</v>
      </c>
      <c r="P9" s="3" t="s">
        <v>33</v>
      </c>
      <c r="Q9" s="3" t="s">
        <v>33</v>
      </c>
      <c r="R9" s="3" t="s">
        <v>33</v>
      </c>
      <c r="S9" s="3" t="s">
        <v>33</v>
      </c>
      <c r="T9" s="3" t="s">
        <v>33</v>
      </c>
      <c r="U9" s="3" t="s">
        <v>33</v>
      </c>
      <c r="V9" s="3" t="s">
        <v>33</v>
      </c>
      <c r="W9" s="3" t="s">
        <v>33</v>
      </c>
      <c r="X9" s="3" t="s">
        <v>33</v>
      </c>
      <c r="Y9" s="3" t="s">
        <v>33</v>
      </c>
      <c r="Z9" s="3" t="s">
        <v>33</v>
      </c>
      <c r="AA9" s="3" t="s">
        <v>33</v>
      </c>
      <c r="AB9" s="3" t="s">
        <v>33</v>
      </c>
      <c r="AC9" s="3" t="s">
        <v>33</v>
      </c>
      <c r="AD9" s="3" t="s">
        <v>33</v>
      </c>
    </row>
    <row r="10" spans="1:30" x14ac:dyDescent="0.25">
      <c r="A10" s="6" t="s">
        <v>111</v>
      </c>
      <c r="B10" s="8" t="s">
        <v>28</v>
      </c>
      <c r="C10" s="8" t="s">
        <v>28</v>
      </c>
      <c r="D10" s="8" t="s">
        <v>28</v>
      </c>
      <c r="E10" s="8" t="s">
        <v>28</v>
      </c>
      <c r="F10" s="8" t="s">
        <v>28</v>
      </c>
      <c r="G10" s="8" t="s">
        <v>28</v>
      </c>
      <c r="H10" s="8" t="s">
        <v>28</v>
      </c>
      <c r="I10" s="8" t="s">
        <v>28</v>
      </c>
      <c r="J10" s="8" t="s">
        <v>28</v>
      </c>
      <c r="K10" s="8" t="s">
        <v>28</v>
      </c>
      <c r="L10" s="8" t="s">
        <v>28</v>
      </c>
      <c r="M10" s="8" t="s">
        <v>28</v>
      </c>
      <c r="N10" s="8" t="s">
        <v>28</v>
      </c>
      <c r="O10" s="8" t="s">
        <v>28</v>
      </c>
      <c r="P10" s="8" t="s">
        <v>28</v>
      </c>
      <c r="Q10" s="8" t="s">
        <v>28</v>
      </c>
      <c r="R10" s="8" t="s">
        <v>28</v>
      </c>
      <c r="S10" s="8" t="s">
        <v>28</v>
      </c>
      <c r="T10" s="8" t="s">
        <v>28</v>
      </c>
      <c r="U10" s="8" t="s">
        <v>28</v>
      </c>
      <c r="V10" s="8" t="s">
        <v>28</v>
      </c>
      <c r="W10" s="8" t="s">
        <v>28</v>
      </c>
      <c r="X10" s="8" t="s">
        <v>28</v>
      </c>
      <c r="Y10" s="8" t="s">
        <v>28</v>
      </c>
      <c r="Z10" s="8" t="s">
        <v>28</v>
      </c>
      <c r="AA10" s="8" t="s">
        <v>28</v>
      </c>
      <c r="AB10" s="8" t="s">
        <v>28</v>
      </c>
      <c r="AC10" s="8" t="s">
        <v>28</v>
      </c>
      <c r="AD10" s="8" t="s">
        <v>28</v>
      </c>
    </row>
    <row r="11" spans="1:30" x14ac:dyDescent="0.25">
      <c r="A11" s="7" t="s">
        <v>35</v>
      </c>
      <c r="B11" s="9">
        <v>16916700</v>
      </c>
      <c r="C11" s="9">
        <v>41937100</v>
      </c>
      <c r="D11" s="9">
        <v>18071100</v>
      </c>
      <c r="E11" s="9">
        <v>27346500</v>
      </c>
      <c r="F11" s="9">
        <v>24156300</v>
      </c>
      <c r="G11" s="9">
        <v>24165000</v>
      </c>
      <c r="H11" s="9">
        <v>28276300</v>
      </c>
      <c r="I11" s="9">
        <v>20716300</v>
      </c>
      <c r="J11" s="9">
        <v>19074300</v>
      </c>
      <c r="K11" s="9">
        <v>22636900</v>
      </c>
      <c r="L11" s="9">
        <v>12258700</v>
      </c>
      <c r="M11" s="9">
        <v>16831200</v>
      </c>
      <c r="N11" s="9">
        <v>13660400</v>
      </c>
      <c r="O11" s="9">
        <v>9816900</v>
      </c>
      <c r="P11" s="9">
        <v>5597900</v>
      </c>
      <c r="Q11" s="9">
        <v>3319600</v>
      </c>
      <c r="R11" s="9">
        <v>5293200</v>
      </c>
      <c r="S11" s="9">
        <v>2604200</v>
      </c>
      <c r="T11" s="9">
        <v>2800700</v>
      </c>
      <c r="U11" s="9">
        <v>22194700</v>
      </c>
      <c r="V11" s="9">
        <v>3380500</v>
      </c>
      <c r="W11" s="9">
        <v>5393600</v>
      </c>
      <c r="X11" s="9">
        <v>6919700</v>
      </c>
      <c r="Y11" s="9">
        <v>2964600</v>
      </c>
      <c r="Z11" s="9">
        <v>3032600</v>
      </c>
      <c r="AA11" s="9">
        <v>2631182</v>
      </c>
      <c r="AB11" s="9">
        <v>2731504</v>
      </c>
      <c r="AC11" s="9">
        <v>2559616</v>
      </c>
      <c r="AD11" s="9">
        <v>1386123</v>
      </c>
    </row>
    <row r="12" spans="1:30" x14ac:dyDescent="0.25">
      <c r="A12" s="7" t="s">
        <v>36</v>
      </c>
      <c r="B12" s="10">
        <v>913740600</v>
      </c>
      <c r="C12" s="10">
        <v>1047866100</v>
      </c>
      <c r="D12" s="10">
        <v>1195316100</v>
      </c>
      <c r="E12" s="10">
        <v>1030370200</v>
      </c>
      <c r="F12" s="10">
        <v>1111295900</v>
      </c>
      <c r="G12" s="10">
        <v>1472991600</v>
      </c>
      <c r="H12" s="10">
        <v>1767824100</v>
      </c>
      <c r="I12" s="10">
        <v>1708247300</v>
      </c>
      <c r="J12" s="10">
        <v>1456058500</v>
      </c>
      <c r="K12" s="10">
        <v>1152740200</v>
      </c>
      <c r="L12" s="10">
        <v>1135837400</v>
      </c>
      <c r="M12" s="10">
        <v>1376383400</v>
      </c>
      <c r="N12" s="10">
        <v>1556504600</v>
      </c>
      <c r="O12" s="10">
        <v>2051215800</v>
      </c>
      <c r="P12" s="10">
        <v>2048622300</v>
      </c>
      <c r="Q12" s="10">
        <v>2661410600</v>
      </c>
      <c r="R12" s="10">
        <v>2055901600</v>
      </c>
      <c r="S12" s="10">
        <v>2382701400</v>
      </c>
      <c r="T12" s="10">
        <v>2288079700</v>
      </c>
      <c r="U12" s="10">
        <v>2570708900</v>
      </c>
      <c r="V12" s="10">
        <v>1935579800</v>
      </c>
      <c r="W12" s="10">
        <v>2129621400</v>
      </c>
      <c r="X12" s="10">
        <v>2284572200</v>
      </c>
      <c r="Y12" s="10">
        <v>2178139600</v>
      </c>
      <c r="Z12" s="10">
        <v>2214482600</v>
      </c>
      <c r="AA12" s="10">
        <v>2042910673</v>
      </c>
      <c r="AB12" s="10">
        <v>2041737390</v>
      </c>
      <c r="AC12" s="10">
        <v>1507820876</v>
      </c>
      <c r="AD12" s="10">
        <v>1536169519</v>
      </c>
    </row>
    <row r="13" spans="1:30" x14ac:dyDescent="0.25">
      <c r="A13" s="7" t="s">
        <v>37</v>
      </c>
      <c r="B13" s="9">
        <v>129596800</v>
      </c>
      <c r="C13" s="9">
        <v>317291200</v>
      </c>
      <c r="D13" s="9">
        <v>182037100</v>
      </c>
      <c r="E13" s="9">
        <v>316466600</v>
      </c>
      <c r="F13" s="9">
        <v>213830800</v>
      </c>
      <c r="G13" s="9">
        <v>184237300</v>
      </c>
      <c r="H13" s="9">
        <v>217408600</v>
      </c>
      <c r="I13" s="9">
        <v>217918800</v>
      </c>
      <c r="J13" s="9">
        <v>175796700</v>
      </c>
      <c r="K13" s="9">
        <v>223962800</v>
      </c>
      <c r="L13" s="9">
        <v>268802700</v>
      </c>
      <c r="M13" s="9">
        <v>287116500</v>
      </c>
      <c r="N13" s="9">
        <v>269810400</v>
      </c>
      <c r="O13" s="9">
        <v>227213900</v>
      </c>
      <c r="P13" s="9">
        <v>436258300</v>
      </c>
      <c r="Q13" s="9">
        <v>207979800</v>
      </c>
      <c r="R13" s="9">
        <v>193327900</v>
      </c>
      <c r="S13" s="9">
        <v>264906700</v>
      </c>
      <c r="T13" s="9">
        <v>304639300</v>
      </c>
      <c r="U13" s="9">
        <v>319136000</v>
      </c>
      <c r="V13" s="9">
        <v>300648500</v>
      </c>
      <c r="W13" s="9">
        <v>312225100</v>
      </c>
      <c r="X13" s="9">
        <v>255450700</v>
      </c>
      <c r="Y13" s="9">
        <v>255533700</v>
      </c>
      <c r="Z13" s="9">
        <v>217703100</v>
      </c>
      <c r="AA13" s="9">
        <v>267288885</v>
      </c>
      <c r="AB13" s="9">
        <v>229290688</v>
      </c>
      <c r="AC13" s="9">
        <v>211075662</v>
      </c>
      <c r="AD13" s="9">
        <v>183096039</v>
      </c>
    </row>
    <row r="14" spans="1:30" x14ac:dyDescent="0.25">
      <c r="A14" s="7" t="s">
        <v>38</v>
      </c>
      <c r="B14" s="10">
        <v>21620600</v>
      </c>
      <c r="C14" s="10">
        <v>866400</v>
      </c>
      <c r="D14" s="10">
        <v>317700</v>
      </c>
      <c r="E14" s="10">
        <v>672900</v>
      </c>
      <c r="F14" s="10">
        <v>821500</v>
      </c>
      <c r="G14" s="10">
        <v>1316600</v>
      </c>
      <c r="H14" s="10">
        <v>1456100</v>
      </c>
      <c r="I14" s="10">
        <v>1390400</v>
      </c>
      <c r="J14" s="10">
        <v>487300</v>
      </c>
      <c r="K14" s="10">
        <v>1058900</v>
      </c>
      <c r="L14" s="10">
        <v>1642600</v>
      </c>
      <c r="M14" s="10">
        <v>4462700</v>
      </c>
      <c r="N14" s="10">
        <v>15415900</v>
      </c>
      <c r="O14" s="10">
        <v>13942100</v>
      </c>
      <c r="P14" s="10">
        <v>8715700</v>
      </c>
      <c r="Q14" s="10">
        <v>12004000</v>
      </c>
      <c r="R14" s="10">
        <v>29777800</v>
      </c>
      <c r="S14" s="10">
        <v>14127400</v>
      </c>
      <c r="T14" s="10">
        <v>8197600</v>
      </c>
      <c r="U14" s="10">
        <v>11673900</v>
      </c>
      <c r="V14" s="10">
        <v>47478800</v>
      </c>
      <c r="W14" s="10">
        <v>49420800</v>
      </c>
      <c r="X14" s="10">
        <v>50422700</v>
      </c>
      <c r="Y14" s="10">
        <v>13894800</v>
      </c>
      <c r="Z14" s="10">
        <v>5827000</v>
      </c>
      <c r="AA14" s="10">
        <v>5273145</v>
      </c>
      <c r="AB14" s="10">
        <v>7074129</v>
      </c>
      <c r="AC14" s="10">
        <v>11726863</v>
      </c>
      <c r="AD14" s="10">
        <v>19331594</v>
      </c>
    </row>
    <row r="15" spans="1:30" x14ac:dyDescent="0.25">
      <c r="A15" s="7" t="s">
        <v>39</v>
      </c>
      <c r="B15" s="9">
        <v>24868700</v>
      </c>
      <c r="C15" s="9">
        <v>12392100</v>
      </c>
      <c r="D15" s="9">
        <v>34889200</v>
      </c>
      <c r="E15" s="9">
        <v>31987300</v>
      </c>
      <c r="F15" s="9">
        <v>82503600</v>
      </c>
      <c r="G15" s="9">
        <v>59887200</v>
      </c>
      <c r="H15" s="9">
        <v>28226500</v>
      </c>
      <c r="I15" s="9">
        <v>25884600</v>
      </c>
      <c r="J15" s="9">
        <v>16494500</v>
      </c>
      <c r="K15" s="9">
        <v>11434300</v>
      </c>
      <c r="L15" s="9">
        <v>12903700</v>
      </c>
      <c r="M15" s="9">
        <v>14526200</v>
      </c>
      <c r="N15" s="9">
        <v>13246000</v>
      </c>
      <c r="O15" s="9">
        <v>7952900</v>
      </c>
      <c r="P15" s="9">
        <v>3074100</v>
      </c>
      <c r="Q15" s="9">
        <v>3584300</v>
      </c>
      <c r="R15" s="9">
        <v>7648300</v>
      </c>
      <c r="S15" s="9">
        <v>25412000</v>
      </c>
      <c r="T15" s="9">
        <v>10970300</v>
      </c>
      <c r="U15" s="9">
        <v>7268400</v>
      </c>
      <c r="V15" s="9">
        <v>7570300</v>
      </c>
      <c r="W15" s="9">
        <v>7326400</v>
      </c>
      <c r="X15" s="9">
        <v>5971900</v>
      </c>
      <c r="Y15" s="9">
        <v>5843800</v>
      </c>
      <c r="Z15" s="9">
        <v>6421100</v>
      </c>
      <c r="AA15" s="9" t="s">
        <v>112</v>
      </c>
      <c r="AB15" s="9" t="s">
        <v>112</v>
      </c>
      <c r="AC15" s="9" t="s">
        <v>112</v>
      </c>
      <c r="AD15" s="9" t="s">
        <v>112</v>
      </c>
    </row>
    <row r="16" spans="1:30" x14ac:dyDescent="0.25">
      <c r="A16" s="7" t="s">
        <v>40</v>
      </c>
      <c r="B16" s="10">
        <v>12000</v>
      </c>
      <c r="C16" s="10">
        <v>12500</v>
      </c>
      <c r="D16" s="10">
        <v>200</v>
      </c>
      <c r="E16" s="10">
        <v>3300</v>
      </c>
      <c r="F16" s="10">
        <v>136800</v>
      </c>
      <c r="G16" s="10">
        <v>213700</v>
      </c>
      <c r="H16" s="10">
        <v>127000</v>
      </c>
      <c r="I16" s="10">
        <v>29700</v>
      </c>
      <c r="J16" s="10">
        <v>74000</v>
      </c>
      <c r="K16" s="10">
        <v>10800</v>
      </c>
      <c r="L16" s="10">
        <v>3800</v>
      </c>
      <c r="M16" s="10">
        <v>14800</v>
      </c>
      <c r="N16" s="10">
        <v>21500</v>
      </c>
      <c r="O16" s="10">
        <v>24200</v>
      </c>
      <c r="P16" s="10">
        <v>8300</v>
      </c>
      <c r="Q16" s="10">
        <v>10900</v>
      </c>
      <c r="R16" s="10">
        <v>7700</v>
      </c>
      <c r="S16" s="10">
        <v>19600</v>
      </c>
      <c r="T16" s="10">
        <v>224900</v>
      </c>
      <c r="U16" s="10">
        <v>183700</v>
      </c>
      <c r="V16" s="10">
        <v>233800</v>
      </c>
      <c r="W16" s="10">
        <v>142100</v>
      </c>
      <c r="X16" s="10">
        <v>222600</v>
      </c>
      <c r="Y16" s="10">
        <v>201500</v>
      </c>
      <c r="Z16" s="10">
        <v>244500</v>
      </c>
      <c r="AA16" s="10">
        <v>28543</v>
      </c>
      <c r="AB16" s="10">
        <v>10220</v>
      </c>
      <c r="AC16" s="10">
        <v>45139</v>
      </c>
      <c r="AD16" s="10">
        <v>57547</v>
      </c>
    </row>
    <row r="17" spans="1:30" x14ac:dyDescent="0.25">
      <c r="A17" s="7" t="s">
        <v>41</v>
      </c>
      <c r="B17" s="9">
        <v>900</v>
      </c>
      <c r="C17" s="9">
        <v>400</v>
      </c>
      <c r="D17" s="9">
        <v>6200</v>
      </c>
      <c r="E17" s="9">
        <v>2900</v>
      </c>
      <c r="F17" s="9">
        <v>1000</v>
      </c>
      <c r="G17" s="9">
        <v>19900</v>
      </c>
      <c r="H17" s="9">
        <v>729400</v>
      </c>
      <c r="I17" s="9">
        <v>11300</v>
      </c>
      <c r="J17" s="9">
        <v>8000</v>
      </c>
      <c r="K17" s="9">
        <v>53100</v>
      </c>
      <c r="L17" s="9">
        <v>38200</v>
      </c>
      <c r="M17" s="9">
        <v>1002400</v>
      </c>
      <c r="N17" s="9">
        <v>635800</v>
      </c>
      <c r="O17" s="9">
        <v>71800</v>
      </c>
      <c r="P17" s="9">
        <v>46300</v>
      </c>
      <c r="Q17" s="9">
        <v>499300</v>
      </c>
      <c r="R17" s="9">
        <v>702900</v>
      </c>
      <c r="S17" s="9">
        <v>102100</v>
      </c>
      <c r="T17" s="9">
        <v>80300</v>
      </c>
      <c r="U17" s="9">
        <v>51200</v>
      </c>
      <c r="V17" s="9">
        <v>585000</v>
      </c>
      <c r="W17" s="9">
        <v>1306400</v>
      </c>
      <c r="X17" s="9">
        <v>887000</v>
      </c>
      <c r="Y17" s="9">
        <v>1052700</v>
      </c>
      <c r="Z17" s="9">
        <v>1020300</v>
      </c>
      <c r="AA17" s="9">
        <v>1139892</v>
      </c>
      <c r="AB17" s="9">
        <v>1254477</v>
      </c>
      <c r="AC17" s="9">
        <v>1780851</v>
      </c>
      <c r="AD17" s="9">
        <v>1653005</v>
      </c>
    </row>
    <row r="18" spans="1:30" x14ac:dyDescent="0.25">
      <c r="A18" s="7" t="s">
        <v>42</v>
      </c>
      <c r="B18" s="10">
        <v>0</v>
      </c>
      <c r="C18" s="10">
        <v>2100</v>
      </c>
      <c r="D18" s="10">
        <v>200</v>
      </c>
      <c r="E18" s="10">
        <v>1800</v>
      </c>
      <c r="F18" s="10">
        <v>100</v>
      </c>
      <c r="G18" s="10">
        <v>6600</v>
      </c>
      <c r="H18" s="10">
        <v>47800</v>
      </c>
      <c r="I18" s="10">
        <v>24600</v>
      </c>
      <c r="J18" s="10">
        <v>100</v>
      </c>
      <c r="K18" s="10">
        <v>1200</v>
      </c>
      <c r="L18" s="10">
        <v>17600</v>
      </c>
      <c r="M18" s="10">
        <v>10800</v>
      </c>
      <c r="N18" s="10">
        <v>7200</v>
      </c>
      <c r="O18" s="10">
        <v>500</v>
      </c>
      <c r="P18" s="10">
        <v>1054100</v>
      </c>
      <c r="Q18" s="10">
        <v>200</v>
      </c>
      <c r="R18" s="10">
        <v>3873400</v>
      </c>
      <c r="S18" s="10">
        <v>11547400</v>
      </c>
      <c r="T18" s="10">
        <v>150900</v>
      </c>
      <c r="U18" s="10">
        <v>24300</v>
      </c>
      <c r="V18" s="10">
        <v>100</v>
      </c>
      <c r="W18" s="10">
        <v>1100</v>
      </c>
      <c r="X18" s="10">
        <v>49100</v>
      </c>
      <c r="Y18" s="10">
        <v>0</v>
      </c>
      <c r="Z18" s="10">
        <v>28300</v>
      </c>
      <c r="AA18" s="10">
        <v>975629</v>
      </c>
      <c r="AB18" s="10">
        <v>1510</v>
      </c>
      <c r="AC18" s="10">
        <v>128</v>
      </c>
      <c r="AD18" s="10">
        <v>40672</v>
      </c>
    </row>
    <row r="19" spans="1:30" x14ac:dyDescent="0.25">
      <c r="A19" s="7" t="s">
        <v>43</v>
      </c>
      <c r="B19" s="9">
        <v>49500</v>
      </c>
      <c r="C19" s="9">
        <v>300</v>
      </c>
      <c r="D19" s="9">
        <v>600</v>
      </c>
      <c r="E19" s="9">
        <v>346400</v>
      </c>
      <c r="F19" s="9">
        <v>1069900</v>
      </c>
      <c r="G19" s="9">
        <v>676400</v>
      </c>
      <c r="H19" s="9">
        <v>7196300</v>
      </c>
      <c r="I19" s="9">
        <v>133900</v>
      </c>
      <c r="J19" s="9">
        <v>314700</v>
      </c>
      <c r="K19" s="9">
        <v>60400</v>
      </c>
      <c r="L19" s="9">
        <v>21900</v>
      </c>
      <c r="M19" s="9">
        <v>160600</v>
      </c>
      <c r="N19" s="9">
        <v>613900</v>
      </c>
      <c r="O19" s="9">
        <v>200</v>
      </c>
      <c r="P19" s="9">
        <v>1199400</v>
      </c>
      <c r="Q19" s="9">
        <v>3271400</v>
      </c>
      <c r="R19" s="9">
        <v>5994800</v>
      </c>
      <c r="S19" s="9">
        <v>2760400</v>
      </c>
      <c r="T19" s="9">
        <v>2232900</v>
      </c>
      <c r="U19" s="9">
        <v>3253200</v>
      </c>
      <c r="V19" s="9">
        <v>6787500</v>
      </c>
      <c r="W19" s="9">
        <v>12864200</v>
      </c>
      <c r="X19" s="9">
        <v>15608000</v>
      </c>
      <c r="Y19" s="9">
        <v>16558400</v>
      </c>
      <c r="Z19" s="9">
        <v>16184800</v>
      </c>
      <c r="AA19" s="9">
        <v>17092775</v>
      </c>
      <c r="AB19" s="9">
        <v>16861434</v>
      </c>
      <c r="AC19" s="9">
        <v>14897773</v>
      </c>
      <c r="AD19" s="9">
        <v>8977789</v>
      </c>
    </row>
    <row r="20" spans="1:30" x14ac:dyDescent="0.25">
      <c r="A20" s="7" t="s">
        <v>44</v>
      </c>
      <c r="B20" s="10">
        <v>833900</v>
      </c>
      <c r="C20" s="10">
        <v>2186400</v>
      </c>
      <c r="D20" s="10">
        <v>1909700</v>
      </c>
      <c r="E20" s="10">
        <v>3806800</v>
      </c>
      <c r="F20" s="10">
        <v>10048100</v>
      </c>
      <c r="G20" s="10">
        <v>6211300</v>
      </c>
      <c r="H20" s="10">
        <v>4532600</v>
      </c>
      <c r="I20" s="10">
        <v>5451400</v>
      </c>
      <c r="J20" s="10">
        <v>8037100</v>
      </c>
      <c r="K20" s="10">
        <v>4441100</v>
      </c>
      <c r="L20" s="10">
        <v>8087200</v>
      </c>
      <c r="M20" s="10">
        <v>9601900</v>
      </c>
      <c r="N20" s="10">
        <v>34793900</v>
      </c>
      <c r="O20" s="10">
        <v>24982000</v>
      </c>
      <c r="P20" s="10">
        <v>15141300</v>
      </c>
      <c r="Q20" s="10">
        <v>13292100</v>
      </c>
      <c r="R20" s="10">
        <v>60601000</v>
      </c>
      <c r="S20" s="10">
        <v>62096100</v>
      </c>
      <c r="T20" s="10">
        <v>106269400</v>
      </c>
      <c r="U20" s="10">
        <v>66319800</v>
      </c>
      <c r="V20" s="10">
        <v>39965900</v>
      </c>
      <c r="W20" s="10">
        <v>53428000</v>
      </c>
      <c r="X20" s="10">
        <v>35833500</v>
      </c>
      <c r="Y20" s="10">
        <v>39634400</v>
      </c>
      <c r="Z20" s="10">
        <v>42958300</v>
      </c>
      <c r="AA20" s="10">
        <v>41075607</v>
      </c>
      <c r="AB20" s="10">
        <v>37536532</v>
      </c>
      <c r="AC20" s="10">
        <v>48779645</v>
      </c>
      <c r="AD20" s="10">
        <v>30331619</v>
      </c>
    </row>
    <row r="21" spans="1:30" x14ac:dyDescent="0.25">
      <c r="A21" s="7" t="s">
        <v>45</v>
      </c>
      <c r="B21" s="9">
        <v>23884500</v>
      </c>
      <c r="C21" s="9">
        <v>13010400</v>
      </c>
      <c r="D21" s="9">
        <v>14089500</v>
      </c>
      <c r="E21" s="9">
        <v>4537500</v>
      </c>
      <c r="F21" s="9">
        <v>3073300</v>
      </c>
      <c r="G21" s="9">
        <v>12547600</v>
      </c>
      <c r="H21" s="9">
        <v>9209300</v>
      </c>
      <c r="I21" s="9">
        <v>9915800</v>
      </c>
      <c r="J21" s="9">
        <v>15218200</v>
      </c>
      <c r="K21" s="9">
        <v>7177600</v>
      </c>
      <c r="L21" s="9">
        <v>6360400</v>
      </c>
      <c r="M21" s="9">
        <v>6794500</v>
      </c>
      <c r="N21" s="9">
        <v>5729400</v>
      </c>
      <c r="O21" s="9">
        <v>10878400</v>
      </c>
      <c r="P21" s="9">
        <v>14444100</v>
      </c>
      <c r="Q21" s="9">
        <v>174981000</v>
      </c>
      <c r="R21" s="9">
        <v>239316300</v>
      </c>
      <c r="S21" s="9">
        <v>186229800</v>
      </c>
      <c r="T21" s="9">
        <v>214330900</v>
      </c>
      <c r="U21" s="9">
        <v>262437600</v>
      </c>
      <c r="V21" s="9">
        <v>260184900</v>
      </c>
      <c r="W21" s="9">
        <v>261940600</v>
      </c>
      <c r="X21" s="9">
        <v>198470900</v>
      </c>
      <c r="Y21" s="9">
        <v>209909800</v>
      </c>
      <c r="Z21" s="9">
        <v>220041700</v>
      </c>
      <c r="AA21" s="9">
        <v>311080844</v>
      </c>
      <c r="AB21" s="9">
        <v>381823129</v>
      </c>
      <c r="AC21" s="9">
        <v>355054250</v>
      </c>
      <c r="AD21" s="9">
        <v>569941265</v>
      </c>
    </row>
    <row r="22" spans="1:30" x14ac:dyDescent="0.25">
      <c r="A22" s="7" t="s">
        <v>46</v>
      </c>
      <c r="B22" s="10" t="s">
        <v>112</v>
      </c>
      <c r="C22" s="10" t="s">
        <v>112</v>
      </c>
      <c r="D22" s="10" t="s">
        <v>112</v>
      </c>
      <c r="E22" s="10" t="s">
        <v>112</v>
      </c>
      <c r="F22" s="10">
        <v>16564200</v>
      </c>
      <c r="G22" s="10">
        <v>17210900</v>
      </c>
      <c r="H22" s="10">
        <v>16612300</v>
      </c>
      <c r="I22" s="10">
        <v>27657600</v>
      </c>
      <c r="J22" s="10">
        <v>31951600</v>
      </c>
      <c r="K22" s="10">
        <v>12262700</v>
      </c>
      <c r="L22" s="10">
        <v>16525600</v>
      </c>
      <c r="M22" s="10">
        <v>22183200</v>
      </c>
      <c r="N22" s="10">
        <v>18279200</v>
      </c>
      <c r="O22" s="10">
        <v>16402300</v>
      </c>
      <c r="P22" s="10">
        <v>5838400</v>
      </c>
      <c r="Q22" s="10">
        <v>9280400</v>
      </c>
      <c r="R22" s="10">
        <v>10215100</v>
      </c>
      <c r="S22" s="10">
        <v>9627600</v>
      </c>
      <c r="T22" s="10">
        <v>11095700</v>
      </c>
      <c r="U22" s="10">
        <v>10945200</v>
      </c>
      <c r="V22" s="10">
        <v>12601100</v>
      </c>
      <c r="W22" s="10">
        <v>11149500</v>
      </c>
      <c r="X22" s="10">
        <v>11197100</v>
      </c>
      <c r="Y22" s="10">
        <v>10628000</v>
      </c>
      <c r="Z22" s="10">
        <v>9580800</v>
      </c>
      <c r="AA22" s="10">
        <v>9587181</v>
      </c>
      <c r="AB22" s="10">
        <v>11513455</v>
      </c>
      <c r="AC22" s="10">
        <v>11629766</v>
      </c>
      <c r="AD22" s="10">
        <v>2795331</v>
      </c>
    </row>
    <row r="23" spans="1:30" x14ac:dyDescent="0.25">
      <c r="A23" s="7" t="s">
        <v>47</v>
      </c>
      <c r="B23" s="9" t="s">
        <v>112</v>
      </c>
      <c r="C23" s="9" t="s">
        <v>112</v>
      </c>
      <c r="D23" s="9" t="s">
        <v>112</v>
      </c>
      <c r="E23" s="9" t="s">
        <v>112</v>
      </c>
      <c r="F23" s="9" t="s">
        <v>112</v>
      </c>
      <c r="G23" s="9" t="s">
        <v>112</v>
      </c>
      <c r="H23" s="9" t="s">
        <v>112</v>
      </c>
      <c r="I23" s="9" t="s">
        <v>112</v>
      </c>
      <c r="J23" s="9" t="s">
        <v>112</v>
      </c>
      <c r="K23" s="9" t="s">
        <v>112</v>
      </c>
      <c r="L23" s="9" t="s">
        <v>112</v>
      </c>
      <c r="M23" s="9" t="s">
        <v>112</v>
      </c>
      <c r="N23" s="9" t="s">
        <v>112</v>
      </c>
      <c r="O23" s="9" t="s">
        <v>112</v>
      </c>
      <c r="P23" s="9" t="s">
        <v>112</v>
      </c>
      <c r="Q23" s="9" t="s">
        <v>112</v>
      </c>
      <c r="R23" s="9" t="s">
        <v>112</v>
      </c>
      <c r="S23" s="9" t="s">
        <v>112</v>
      </c>
      <c r="T23" s="9" t="s">
        <v>112</v>
      </c>
      <c r="U23" s="9" t="s">
        <v>112</v>
      </c>
      <c r="V23" s="9" t="s">
        <v>112</v>
      </c>
      <c r="W23" s="9" t="s">
        <v>112</v>
      </c>
      <c r="X23" s="9" t="s">
        <v>112</v>
      </c>
      <c r="Y23" s="9" t="s">
        <v>112</v>
      </c>
      <c r="Z23" s="9" t="s">
        <v>112</v>
      </c>
      <c r="AA23" s="9" t="s">
        <v>112</v>
      </c>
      <c r="AB23" s="9" t="s">
        <v>112</v>
      </c>
      <c r="AC23" s="9" t="s">
        <v>112</v>
      </c>
      <c r="AD23" s="9" t="s">
        <v>112</v>
      </c>
    </row>
    <row r="24" spans="1:30" x14ac:dyDescent="0.25">
      <c r="A24" s="7" t="s">
        <v>48</v>
      </c>
      <c r="B24" s="10" t="s">
        <v>112</v>
      </c>
      <c r="C24" s="10" t="s">
        <v>112</v>
      </c>
      <c r="D24" s="10" t="s">
        <v>112</v>
      </c>
      <c r="E24" s="10" t="s">
        <v>112</v>
      </c>
      <c r="F24" s="10" t="s">
        <v>112</v>
      </c>
      <c r="G24" s="10" t="s">
        <v>112</v>
      </c>
      <c r="H24" s="10" t="s">
        <v>112</v>
      </c>
      <c r="I24" s="10" t="s">
        <v>112</v>
      </c>
      <c r="J24" s="10" t="s">
        <v>112</v>
      </c>
      <c r="K24" s="10" t="s">
        <v>112</v>
      </c>
      <c r="L24" s="10" t="s">
        <v>112</v>
      </c>
      <c r="M24" s="10" t="s">
        <v>112</v>
      </c>
      <c r="N24" s="10" t="s">
        <v>112</v>
      </c>
      <c r="O24" s="10" t="s">
        <v>112</v>
      </c>
      <c r="P24" s="10" t="s">
        <v>112</v>
      </c>
      <c r="Q24" s="10" t="s">
        <v>112</v>
      </c>
      <c r="R24" s="10" t="s">
        <v>112</v>
      </c>
      <c r="S24" s="10" t="s">
        <v>112</v>
      </c>
      <c r="T24" s="10" t="s">
        <v>112</v>
      </c>
      <c r="U24" s="10" t="s">
        <v>112</v>
      </c>
      <c r="V24" s="10" t="s">
        <v>112</v>
      </c>
      <c r="W24" s="10" t="s">
        <v>112</v>
      </c>
      <c r="X24" s="10" t="s">
        <v>112</v>
      </c>
      <c r="Y24" s="10" t="s">
        <v>112</v>
      </c>
      <c r="Z24" s="10" t="s">
        <v>112</v>
      </c>
      <c r="AA24" s="10" t="s">
        <v>112</v>
      </c>
      <c r="AB24" s="10" t="s">
        <v>112</v>
      </c>
      <c r="AC24" s="10" t="s">
        <v>112</v>
      </c>
      <c r="AD24" s="10" t="s">
        <v>112</v>
      </c>
    </row>
    <row r="25" spans="1:30" x14ac:dyDescent="0.25">
      <c r="A25" s="7" t="s">
        <v>49</v>
      </c>
      <c r="B25" s="9">
        <v>29500</v>
      </c>
      <c r="C25" s="9">
        <v>180700</v>
      </c>
      <c r="D25" s="9">
        <v>61300</v>
      </c>
      <c r="E25" s="9">
        <v>59200</v>
      </c>
      <c r="F25" s="9">
        <v>68500</v>
      </c>
      <c r="G25" s="9">
        <v>150900</v>
      </c>
      <c r="H25" s="9">
        <v>75600</v>
      </c>
      <c r="I25" s="9">
        <v>82700</v>
      </c>
      <c r="J25" s="9">
        <v>507100</v>
      </c>
      <c r="K25" s="9">
        <v>198500</v>
      </c>
      <c r="L25" s="9">
        <v>268700</v>
      </c>
      <c r="M25" s="9">
        <v>946700</v>
      </c>
      <c r="N25" s="9">
        <v>433400</v>
      </c>
      <c r="O25" s="9">
        <v>476500</v>
      </c>
      <c r="P25" s="9">
        <v>994300</v>
      </c>
      <c r="Q25" s="9">
        <v>1095300</v>
      </c>
      <c r="R25" s="9">
        <v>6447500</v>
      </c>
      <c r="S25" s="9">
        <v>3331100</v>
      </c>
      <c r="T25" s="9">
        <v>2722800</v>
      </c>
      <c r="U25" s="9">
        <v>451900</v>
      </c>
      <c r="V25" s="9">
        <v>195900</v>
      </c>
      <c r="W25" s="9">
        <v>966100</v>
      </c>
      <c r="X25" s="9">
        <v>5783000</v>
      </c>
      <c r="Y25" s="9">
        <v>2007400</v>
      </c>
      <c r="Z25" s="9">
        <v>1883900</v>
      </c>
      <c r="AA25" s="9">
        <v>2386543</v>
      </c>
      <c r="AB25" s="9">
        <v>2752210</v>
      </c>
      <c r="AC25" s="9">
        <v>3368104</v>
      </c>
      <c r="AD25" s="9">
        <v>2850735</v>
      </c>
    </row>
    <row r="26" spans="1:30" x14ac:dyDescent="0.25">
      <c r="A26" s="7" t="s">
        <v>50</v>
      </c>
      <c r="B26" s="10">
        <v>3149200</v>
      </c>
      <c r="C26" s="10">
        <v>213100</v>
      </c>
      <c r="D26" s="10">
        <v>21800</v>
      </c>
      <c r="E26" s="10">
        <v>201900</v>
      </c>
      <c r="F26" s="10">
        <v>2300</v>
      </c>
      <c r="G26" s="10">
        <v>38600</v>
      </c>
      <c r="H26" s="10">
        <v>75600</v>
      </c>
      <c r="I26" s="10">
        <v>70866300</v>
      </c>
      <c r="J26" s="10">
        <v>15353400</v>
      </c>
      <c r="K26" s="10">
        <v>19082700</v>
      </c>
      <c r="L26" s="10">
        <v>7884300</v>
      </c>
      <c r="M26" s="10">
        <v>184280800</v>
      </c>
      <c r="N26" s="10">
        <v>249080800</v>
      </c>
      <c r="O26" s="10">
        <v>20115400</v>
      </c>
      <c r="P26" s="10">
        <v>231637600</v>
      </c>
      <c r="Q26" s="10">
        <v>324005700</v>
      </c>
      <c r="R26" s="10">
        <v>322702700</v>
      </c>
      <c r="S26" s="10">
        <v>352412300</v>
      </c>
      <c r="T26" s="10">
        <v>310283800</v>
      </c>
      <c r="U26" s="10">
        <v>358122900</v>
      </c>
      <c r="V26" s="10">
        <v>277447000</v>
      </c>
      <c r="W26" s="10">
        <v>217893400</v>
      </c>
      <c r="X26" s="10">
        <v>252904100</v>
      </c>
      <c r="Y26" s="10">
        <v>180425400</v>
      </c>
      <c r="Z26" s="10">
        <v>213490900</v>
      </c>
      <c r="AA26" s="10">
        <v>187958281</v>
      </c>
      <c r="AB26" s="10">
        <v>142718024</v>
      </c>
      <c r="AC26" s="10">
        <v>144397166</v>
      </c>
      <c r="AD26" s="10">
        <v>6011778</v>
      </c>
    </row>
    <row r="27" spans="1:30" x14ac:dyDescent="0.25">
      <c r="A27" s="7" t="s">
        <v>51</v>
      </c>
      <c r="B27" s="9">
        <v>654000</v>
      </c>
      <c r="C27" s="9">
        <v>823300</v>
      </c>
      <c r="D27" s="9">
        <v>2559500</v>
      </c>
      <c r="E27" s="9">
        <v>1283100</v>
      </c>
      <c r="F27" s="9">
        <v>2710000</v>
      </c>
      <c r="G27" s="9">
        <v>3378600</v>
      </c>
      <c r="H27" s="9">
        <v>2390900</v>
      </c>
      <c r="I27" s="9">
        <v>1288400</v>
      </c>
      <c r="J27" s="9">
        <v>731400</v>
      </c>
      <c r="K27" s="9">
        <v>582500</v>
      </c>
      <c r="L27" s="9">
        <v>618700</v>
      </c>
      <c r="M27" s="9">
        <v>1586000</v>
      </c>
      <c r="N27" s="9">
        <v>4128900</v>
      </c>
      <c r="O27" s="9">
        <v>4802500</v>
      </c>
      <c r="P27" s="9">
        <v>4202700</v>
      </c>
      <c r="Q27" s="9">
        <v>2171600</v>
      </c>
      <c r="R27" s="9">
        <v>2567300</v>
      </c>
      <c r="S27" s="9">
        <v>3681400</v>
      </c>
      <c r="T27" s="9">
        <v>1013800</v>
      </c>
      <c r="U27" s="9">
        <v>1358500</v>
      </c>
      <c r="V27" s="9">
        <v>3214400</v>
      </c>
      <c r="W27" s="9">
        <v>1235900</v>
      </c>
      <c r="X27" s="9">
        <v>1627900</v>
      </c>
      <c r="Y27" s="9">
        <v>954100</v>
      </c>
      <c r="Z27" s="9">
        <v>646700</v>
      </c>
      <c r="AA27" s="9">
        <v>3575933</v>
      </c>
      <c r="AB27" s="9">
        <v>3901316</v>
      </c>
      <c r="AC27" s="9">
        <v>3355351</v>
      </c>
      <c r="AD27" s="9">
        <v>2734715</v>
      </c>
    </row>
    <row r="28" spans="1:30" x14ac:dyDescent="0.25">
      <c r="A28" s="7" t="s">
        <v>52</v>
      </c>
      <c r="B28" s="10" t="s">
        <v>112</v>
      </c>
      <c r="C28" s="10" t="s">
        <v>112</v>
      </c>
      <c r="D28" s="10" t="s">
        <v>112</v>
      </c>
      <c r="E28" s="10" t="s">
        <v>112</v>
      </c>
      <c r="F28" s="10" t="s">
        <v>112</v>
      </c>
      <c r="G28" s="10" t="s">
        <v>112</v>
      </c>
      <c r="H28" s="10" t="s">
        <v>112</v>
      </c>
      <c r="I28" s="10" t="s">
        <v>112</v>
      </c>
      <c r="J28" s="10" t="s">
        <v>112</v>
      </c>
      <c r="K28" s="10">
        <v>100</v>
      </c>
      <c r="L28" s="10">
        <v>0</v>
      </c>
      <c r="M28" s="10">
        <v>12900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16900</v>
      </c>
      <c r="X28" s="10">
        <v>0</v>
      </c>
      <c r="Y28" s="10">
        <v>0</v>
      </c>
      <c r="Z28" s="10">
        <v>0</v>
      </c>
      <c r="AA28" s="10">
        <v>51</v>
      </c>
      <c r="AB28" s="10">
        <v>1</v>
      </c>
      <c r="AC28" s="10">
        <v>35</v>
      </c>
      <c r="AD28" s="10">
        <v>260</v>
      </c>
    </row>
    <row r="29" spans="1:30" x14ac:dyDescent="0.25">
      <c r="A29" s="7" t="s">
        <v>53</v>
      </c>
      <c r="B29" s="9" t="s">
        <v>112</v>
      </c>
      <c r="C29" s="9" t="s">
        <v>112</v>
      </c>
      <c r="D29" s="9" t="s">
        <v>112</v>
      </c>
      <c r="E29" s="9" t="s">
        <v>112</v>
      </c>
      <c r="F29" s="9" t="s">
        <v>112</v>
      </c>
      <c r="G29" s="9">
        <v>0</v>
      </c>
      <c r="H29" s="9">
        <v>23900</v>
      </c>
      <c r="I29" s="9">
        <v>20600</v>
      </c>
      <c r="J29" s="9" t="s">
        <v>112</v>
      </c>
      <c r="K29" s="9">
        <v>0</v>
      </c>
      <c r="L29" s="9">
        <v>700600</v>
      </c>
      <c r="M29" s="9">
        <v>779700</v>
      </c>
      <c r="N29" s="9">
        <v>72000</v>
      </c>
      <c r="O29" s="9">
        <v>577300</v>
      </c>
      <c r="P29" s="9">
        <v>2412100</v>
      </c>
      <c r="Q29" s="9">
        <v>1033600</v>
      </c>
      <c r="R29" s="9">
        <v>52400</v>
      </c>
      <c r="S29" s="9">
        <v>678000</v>
      </c>
      <c r="T29" s="9">
        <v>151500</v>
      </c>
      <c r="U29" s="9">
        <v>978200</v>
      </c>
      <c r="V29" s="9">
        <v>1594700</v>
      </c>
      <c r="W29" s="9">
        <v>1977800</v>
      </c>
      <c r="X29" s="9">
        <v>2092000</v>
      </c>
      <c r="Y29" s="9">
        <v>1733400</v>
      </c>
      <c r="Z29" s="9">
        <v>94800</v>
      </c>
      <c r="AA29" s="9">
        <v>57988</v>
      </c>
      <c r="AB29" s="9">
        <v>727</v>
      </c>
      <c r="AC29" s="9">
        <v>1906</v>
      </c>
      <c r="AD29" s="9">
        <v>5960657</v>
      </c>
    </row>
    <row r="30" spans="1:30" x14ac:dyDescent="0.25">
      <c r="A30" s="7" t="s">
        <v>54</v>
      </c>
      <c r="B30" s="10" t="s">
        <v>112</v>
      </c>
      <c r="C30" s="10" t="s">
        <v>112</v>
      </c>
      <c r="D30" s="10" t="s">
        <v>112</v>
      </c>
      <c r="E30" s="10" t="s">
        <v>112</v>
      </c>
      <c r="F30" s="10" t="s">
        <v>112</v>
      </c>
      <c r="G30" s="10" t="s">
        <v>112</v>
      </c>
      <c r="H30" s="10">
        <v>0</v>
      </c>
      <c r="I30" s="10">
        <v>24000</v>
      </c>
      <c r="J30" s="10" t="s">
        <v>112</v>
      </c>
      <c r="K30" s="10">
        <v>321300</v>
      </c>
      <c r="L30" s="10">
        <v>0</v>
      </c>
      <c r="M30" s="10">
        <v>0</v>
      </c>
      <c r="N30" s="10">
        <v>96700</v>
      </c>
      <c r="O30" s="10">
        <v>622300</v>
      </c>
      <c r="P30" s="10">
        <v>3045200</v>
      </c>
      <c r="Q30" s="10">
        <v>671300</v>
      </c>
      <c r="R30" s="10">
        <v>1996000</v>
      </c>
      <c r="S30" s="10">
        <v>1338500</v>
      </c>
      <c r="T30" s="10">
        <v>371400</v>
      </c>
      <c r="U30" s="10">
        <v>8588000</v>
      </c>
      <c r="V30" s="10">
        <v>15032700</v>
      </c>
      <c r="W30" s="10">
        <v>21177400</v>
      </c>
      <c r="X30" s="10">
        <v>353500</v>
      </c>
      <c r="Y30" s="10">
        <v>200</v>
      </c>
      <c r="Z30" s="10">
        <v>118000</v>
      </c>
      <c r="AA30" s="10">
        <v>171742</v>
      </c>
      <c r="AB30" s="10">
        <v>197755</v>
      </c>
      <c r="AC30" s="10">
        <v>6501087</v>
      </c>
      <c r="AD30" s="10">
        <v>849269</v>
      </c>
    </row>
    <row r="31" spans="1:30" x14ac:dyDescent="0.25">
      <c r="A31" s="7" t="s">
        <v>55</v>
      </c>
      <c r="B31" s="9" t="s">
        <v>112</v>
      </c>
      <c r="C31" s="9" t="s">
        <v>112</v>
      </c>
      <c r="D31" s="9" t="s">
        <v>112</v>
      </c>
      <c r="E31" s="9" t="s">
        <v>112</v>
      </c>
      <c r="F31" s="9" t="s">
        <v>112</v>
      </c>
      <c r="G31" s="9">
        <v>273100</v>
      </c>
      <c r="H31" s="9">
        <v>1531000</v>
      </c>
      <c r="I31" s="9">
        <v>1488200</v>
      </c>
      <c r="J31" s="9">
        <v>5619700</v>
      </c>
      <c r="K31" s="9">
        <v>5056400</v>
      </c>
      <c r="L31" s="9">
        <v>5171300</v>
      </c>
      <c r="M31" s="9">
        <v>13351100</v>
      </c>
      <c r="N31" s="9">
        <v>13646400</v>
      </c>
      <c r="O31" s="9">
        <v>29210000</v>
      </c>
      <c r="P31" s="9">
        <v>707900</v>
      </c>
      <c r="Q31" s="9">
        <v>1461400</v>
      </c>
      <c r="R31" s="9">
        <v>1841600</v>
      </c>
      <c r="S31" s="9">
        <v>2496900</v>
      </c>
      <c r="T31" s="9">
        <v>2463800</v>
      </c>
      <c r="U31" s="9">
        <v>2256900</v>
      </c>
      <c r="V31" s="9">
        <v>745700</v>
      </c>
      <c r="W31" s="9">
        <v>2163600</v>
      </c>
      <c r="X31" s="9">
        <v>12548100</v>
      </c>
      <c r="Y31" s="9">
        <v>20784000</v>
      </c>
      <c r="Z31" s="9">
        <v>45304900</v>
      </c>
      <c r="AA31" s="9">
        <v>25573540</v>
      </c>
      <c r="AB31" s="9">
        <v>24003537</v>
      </c>
      <c r="AC31" s="9">
        <v>14812411</v>
      </c>
      <c r="AD31" s="9">
        <v>20768017</v>
      </c>
    </row>
    <row r="32" spans="1:30" x14ac:dyDescent="0.25">
      <c r="A32" s="7" t="s">
        <v>56</v>
      </c>
      <c r="B32" s="10" t="s">
        <v>112</v>
      </c>
      <c r="C32" s="10" t="s">
        <v>112</v>
      </c>
      <c r="D32" s="10" t="s">
        <v>112</v>
      </c>
      <c r="E32" s="10" t="s">
        <v>112</v>
      </c>
      <c r="F32" s="10" t="s">
        <v>112</v>
      </c>
      <c r="G32" s="10" t="s">
        <v>112</v>
      </c>
      <c r="H32" s="10" t="s">
        <v>112</v>
      </c>
      <c r="I32" s="10">
        <v>51400</v>
      </c>
      <c r="J32" s="10">
        <v>577900</v>
      </c>
      <c r="K32" s="10">
        <v>16400</v>
      </c>
      <c r="L32" s="10">
        <v>239800</v>
      </c>
      <c r="M32" s="10">
        <v>9543800</v>
      </c>
      <c r="N32" s="10">
        <v>4697600</v>
      </c>
      <c r="O32" s="10">
        <v>85347200</v>
      </c>
      <c r="P32" s="10">
        <v>60330700</v>
      </c>
      <c r="Q32" s="10">
        <v>58154600</v>
      </c>
      <c r="R32" s="10">
        <v>66796100</v>
      </c>
      <c r="S32" s="10">
        <v>53927000</v>
      </c>
      <c r="T32" s="10">
        <v>47635100</v>
      </c>
      <c r="U32" s="10">
        <v>67342300</v>
      </c>
      <c r="V32" s="10">
        <v>79224400</v>
      </c>
      <c r="W32" s="10">
        <v>82369500</v>
      </c>
      <c r="X32" s="10">
        <v>98980400</v>
      </c>
      <c r="Y32" s="10">
        <v>184032000</v>
      </c>
      <c r="Z32" s="10">
        <v>143782300</v>
      </c>
      <c r="AA32" s="10">
        <v>225723934</v>
      </c>
      <c r="AB32" s="10">
        <v>192468594</v>
      </c>
      <c r="AC32" s="10">
        <v>457455936</v>
      </c>
      <c r="AD32" s="10">
        <v>264046966</v>
      </c>
    </row>
    <row r="33" spans="1:30" x14ac:dyDescent="0.25">
      <c r="A33" s="7" t="s">
        <v>57</v>
      </c>
      <c r="B33" s="9" t="s">
        <v>112</v>
      </c>
      <c r="C33" s="9" t="s">
        <v>112</v>
      </c>
      <c r="D33" s="9" t="s">
        <v>112</v>
      </c>
      <c r="E33" s="9" t="s">
        <v>112</v>
      </c>
      <c r="F33" s="9" t="s">
        <v>112</v>
      </c>
      <c r="G33" s="9" t="s">
        <v>112</v>
      </c>
      <c r="H33" s="9">
        <v>3623100</v>
      </c>
      <c r="I33" s="9">
        <v>3427700</v>
      </c>
      <c r="J33" s="9">
        <v>1452700</v>
      </c>
      <c r="K33" s="9">
        <v>461100</v>
      </c>
      <c r="L33" s="9">
        <v>570700</v>
      </c>
      <c r="M33" s="9">
        <v>5015100</v>
      </c>
      <c r="N33" s="9">
        <v>5158600</v>
      </c>
      <c r="O33" s="9">
        <v>3960700</v>
      </c>
      <c r="P33" s="9">
        <v>9567600</v>
      </c>
      <c r="Q33" s="9">
        <v>11239600</v>
      </c>
      <c r="R33" s="9">
        <v>2079300</v>
      </c>
      <c r="S33" s="9">
        <v>2119000</v>
      </c>
      <c r="T33" s="9">
        <v>2005700</v>
      </c>
      <c r="U33" s="9">
        <v>1721300</v>
      </c>
      <c r="V33" s="9">
        <v>1259200</v>
      </c>
      <c r="W33" s="9">
        <v>2308800</v>
      </c>
      <c r="X33" s="9">
        <v>3998500</v>
      </c>
      <c r="Y33" s="9">
        <v>4041200</v>
      </c>
      <c r="Z33" s="9">
        <v>1644900</v>
      </c>
      <c r="AA33" s="9">
        <v>787296</v>
      </c>
      <c r="AB33" s="9">
        <v>230026</v>
      </c>
      <c r="AC33" s="9">
        <v>4299579</v>
      </c>
      <c r="AD33" s="9">
        <v>6048191</v>
      </c>
    </row>
    <row r="34" spans="1:30" x14ac:dyDescent="0.25">
      <c r="A34" s="7" t="s">
        <v>58</v>
      </c>
      <c r="B34" s="10" t="s">
        <v>112</v>
      </c>
      <c r="C34" s="10" t="s">
        <v>112</v>
      </c>
      <c r="D34" s="10" t="s">
        <v>112</v>
      </c>
      <c r="E34" s="10" t="s">
        <v>112</v>
      </c>
      <c r="F34" s="10">
        <v>765500</v>
      </c>
      <c r="G34" s="10">
        <v>1371700</v>
      </c>
      <c r="H34" s="10">
        <v>3280600</v>
      </c>
      <c r="I34" s="10">
        <v>2311100</v>
      </c>
      <c r="J34" s="10">
        <v>1838600</v>
      </c>
      <c r="K34" s="10">
        <v>3499600</v>
      </c>
      <c r="L34" s="10">
        <v>48371300</v>
      </c>
      <c r="M34" s="10">
        <v>120236800</v>
      </c>
      <c r="N34" s="10">
        <v>97117200</v>
      </c>
      <c r="O34" s="10">
        <v>103545700</v>
      </c>
      <c r="P34" s="10">
        <v>49914600</v>
      </c>
      <c r="Q34" s="10">
        <v>60229700</v>
      </c>
      <c r="R34" s="10">
        <v>85819300</v>
      </c>
      <c r="S34" s="10">
        <v>85544400</v>
      </c>
      <c r="T34" s="10">
        <v>81425300</v>
      </c>
      <c r="U34" s="10">
        <v>71804300</v>
      </c>
      <c r="V34" s="10">
        <v>69661000</v>
      </c>
      <c r="W34" s="10">
        <v>77952600</v>
      </c>
      <c r="X34" s="10">
        <v>66740600</v>
      </c>
      <c r="Y34" s="10">
        <v>79926000</v>
      </c>
      <c r="Z34" s="10">
        <v>58717200</v>
      </c>
      <c r="AA34" s="10">
        <v>76245520</v>
      </c>
      <c r="AB34" s="10">
        <v>74385010</v>
      </c>
      <c r="AC34" s="10">
        <v>14044682</v>
      </c>
      <c r="AD34" s="10">
        <v>27893</v>
      </c>
    </row>
    <row r="35" spans="1:30" x14ac:dyDescent="0.25">
      <c r="A35" s="7" t="s">
        <v>59</v>
      </c>
      <c r="B35" s="9" t="s">
        <v>112</v>
      </c>
      <c r="C35" s="9" t="s">
        <v>112</v>
      </c>
      <c r="D35" s="9" t="s">
        <v>112</v>
      </c>
      <c r="E35" s="9" t="s">
        <v>112</v>
      </c>
      <c r="F35" s="9" t="s">
        <v>112</v>
      </c>
      <c r="G35" s="9" t="s">
        <v>112</v>
      </c>
      <c r="H35" s="9">
        <v>0</v>
      </c>
      <c r="I35" s="9">
        <v>552500</v>
      </c>
      <c r="J35" s="9">
        <v>27000</v>
      </c>
      <c r="K35" s="9">
        <v>2782500</v>
      </c>
      <c r="L35" s="9">
        <v>0</v>
      </c>
      <c r="M35" s="9">
        <v>11572600</v>
      </c>
      <c r="N35" s="9">
        <v>268900</v>
      </c>
      <c r="O35" s="9">
        <v>311700</v>
      </c>
      <c r="P35" s="9">
        <v>0</v>
      </c>
      <c r="Q35" s="9">
        <v>1704500</v>
      </c>
      <c r="R35" s="9">
        <v>3957700</v>
      </c>
      <c r="S35" s="9">
        <v>3633700</v>
      </c>
      <c r="T35" s="9">
        <v>8946300</v>
      </c>
      <c r="U35" s="9">
        <v>3597000</v>
      </c>
      <c r="V35" s="9">
        <v>2240200</v>
      </c>
      <c r="W35" s="9">
        <v>2823200</v>
      </c>
      <c r="X35" s="9">
        <v>1026000</v>
      </c>
      <c r="Y35" s="9">
        <v>267500</v>
      </c>
      <c r="Z35" s="9">
        <v>58700</v>
      </c>
      <c r="AA35" s="9">
        <v>201625</v>
      </c>
      <c r="AB35" s="9">
        <v>298208</v>
      </c>
      <c r="AC35" s="9">
        <v>1047643</v>
      </c>
      <c r="AD35" s="9">
        <v>22460</v>
      </c>
    </row>
    <row r="36" spans="1:30" x14ac:dyDescent="0.25">
      <c r="A36" s="7" t="s">
        <v>60</v>
      </c>
      <c r="B36" s="10" t="s">
        <v>112</v>
      </c>
      <c r="C36" s="10" t="s">
        <v>112</v>
      </c>
      <c r="D36" s="10" t="s">
        <v>112</v>
      </c>
      <c r="E36" s="10" t="s">
        <v>112</v>
      </c>
      <c r="F36" s="10" t="s">
        <v>112</v>
      </c>
      <c r="G36" s="10">
        <v>269017400</v>
      </c>
      <c r="H36" s="10">
        <v>164239000</v>
      </c>
      <c r="I36" s="10">
        <v>237579500</v>
      </c>
      <c r="J36" s="10">
        <v>223043600</v>
      </c>
      <c r="K36" s="10">
        <v>334215800</v>
      </c>
      <c r="L36" s="10">
        <v>271540800</v>
      </c>
      <c r="M36" s="10">
        <v>216033200</v>
      </c>
      <c r="N36" s="10">
        <v>146268800</v>
      </c>
      <c r="O36" s="10">
        <v>79945300</v>
      </c>
      <c r="P36" s="10">
        <v>49777800</v>
      </c>
      <c r="Q36" s="10">
        <v>95376000</v>
      </c>
      <c r="R36" s="10">
        <v>11390000</v>
      </c>
      <c r="S36" s="10">
        <v>22400700</v>
      </c>
      <c r="T36" s="10">
        <v>6244900</v>
      </c>
      <c r="U36" s="10">
        <v>9766500</v>
      </c>
      <c r="V36" s="10">
        <v>9548400</v>
      </c>
      <c r="W36" s="10">
        <v>1143400</v>
      </c>
      <c r="X36" s="10">
        <v>4476800</v>
      </c>
      <c r="Y36" s="10">
        <v>2647200</v>
      </c>
      <c r="Z36" s="10">
        <v>19268100</v>
      </c>
      <c r="AA36" s="10">
        <v>23771061</v>
      </c>
      <c r="AB36" s="10">
        <v>25938091</v>
      </c>
      <c r="AC36" s="10">
        <v>43248576</v>
      </c>
      <c r="AD36" s="10">
        <v>53666648</v>
      </c>
    </row>
    <row r="37" spans="1:30" x14ac:dyDescent="0.25">
      <c r="A37" s="7" t="s">
        <v>61</v>
      </c>
      <c r="B37" s="9" t="s">
        <v>112</v>
      </c>
      <c r="C37" s="9" t="s">
        <v>112</v>
      </c>
      <c r="D37" s="9" t="s">
        <v>112</v>
      </c>
      <c r="E37" s="9" t="s">
        <v>112</v>
      </c>
      <c r="F37" s="9" t="s">
        <v>112</v>
      </c>
      <c r="G37" s="9" t="s">
        <v>112</v>
      </c>
      <c r="H37" s="9">
        <v>0</v>
      </c>
      <c r="I37" s="9">
        <v>45900</v>
      </c>
      <c r="J37" s="9">
        <v>43600</v>
      </c>
      <c r="K37" s="9">
        <v>63600</v>
      </c>
      <c r="L37" s="9">
        <v>89000</v>
      </c>
      <c r="M37" s="9">
        <v>446200</v>
      </c>
      <c r="N37" s="9">
        <v>6182600</v>
      </c>
      <c r="O37" s="9">
        <v>14704100</v>
      </c>
      <c r="P37" s="9">
        <v>17903100</v>
      </c>
      <c r="Q37" s="9">
        <v>10269200</v>
      </c>
      <c r="R37" s="9">
        <v>13387200</v>
      </c>
      <c r="S37" s="9">
        <v>14983000</v>
      </c>
      <c r="T37" s="9">
        <v>11821200</v>
      </c>
      <c r="U37" s="9">
        <v>7667200</v>
      </c>
      <c r="V37" s="9">
        <v>5049700</v>
      </c>
      <c r="W37" s="9">
        <v>3036800</v>
      </c>
      <c r="X37" s="9">
        <v>1476600</v>
      </c>
      <c r="Y37" s="9">
        <v>700300</v>
      </c>
      <c r="Z37" s="9">
        <v>1441600</v>
      </c>
      <c r="AA37" s="9">
        <v>1171492</v>
      </c>
      <c r="AB37" s="9">
        <v>740852</v>
      </c>
      <c r="AC37" s="9">
        <v>396191</v>
      </c>
      <c r="AD37" s="9">
        <v>1085678</v>
      </c>
    </row>
    <row r="38" spans="1:30" x14ac:dyDescent="0.25">
      <c r="A38" s="7" t="s">
        <v>62</v>
      </c>
      <c r="B38" s="10" t="s">
        <v>112</v>
      </c>
      <c r="C38" s="10" t="s">
        <v>112</v>
      </c>
      <c r="D38" s="10" t="s">
        <v>112</v>
      </c>
      <c r="E38" s="10" t="s">
        <v>112</v>
      </c>
      <c r="F38" s="10" t="s">
        <v>112</v>
      </c>
      <c r="G38" s="10" t="s">
        <v>112</v>
      </c>
      <c r="H38" s="10" t="s">
        <v>112</v>
      </c>
      <c r="I38" s="10" t="s">
        <v>112</v>
      </c>
      <c r="J38" s="10" t="s">
        <v>112</v>
      </c>
      <c r="K38" s="10" t="s">
        <v>112</v>
      </c>
      <c r="L38" s="10" t="s">
        <v>112</v>
      </c>
      <c r="M38" s="10" t="s">
        <v>112</v>
      </c>
      <c r="N38" s="10" t="s">
        <v>112</v>
      </c>
      <c r="O38" s="10" t="s">
        <v>112</v>
      </c>
      <c r="P38" s="10" t="s">
        <v>112</v>
      </c>
      <c r="Q38" s="10" t="s">
        <v>112</v>
      </c>
      <c r="R38" s="10" t="s">
        <v>112</v>
      </c>
      <c r="S38" s="10" t="s">
        <v>112</v>
      </c>
      <c r="T38" s="10" t="s">
        <v>112</v>
      </c>
      <c r="U38" s="10" t="s">
        <v>112</v>
      </c>
      <c r="V38" s="10" t="s">
        <v>112</v>
      </c>
      <c r="W38" s="10" t="s">
        <v>112</v>
      </c>
      <c r="X38" s="10" t="s">
        <v>112</v>
      </c>
      <c r="Y38" s="10" t="s">
        <v>112</v>
      </c>
      <c r="Z38" s="10" t="s">
        <v>112</v>
      </c>
      <c r="AA38" s="10" t="s">
        <v>112</v>
      </c>
      <c r="AB38" s="10" t="s">
        <v>112</v>
      </c>
      <c r="AC38" s="10" t="s">
        <v>112</v>
      </c>
      <c r="AD38" s="10" t="s">
        <v>112</v>
      </c>
    </row>
    <row r="39" spans="1:30" x14ac:dyDescent="0.25">
      <c r="A39" s="7" t="s">
        <v>63</v>
      </c>
      <c r="B39" s="9" t="s">
        <v>112</v>
      </c>
      <c r="C39" s="9" t="s">
        <v>112</v>
      </c>
      <c r="D39" s="9" t="s">
        <v>112</v>
      </c>
      <c r="E39" s="9" t="s">
        <v>112</v>
      </c>
      <c r="F39" s="9" t="s">
        <v>112</v>
      </c>
      <c r="G39" s="9" t="s">
        <v>112</v>
      </c>
      <c r="H39" s="9">
        <v>85795100</v>
      </c>
      <c r="I39" s="9">
        <v>86821900</v>
      </c>
      <c r="J39" s="9">
        <v>95030600</v>
      </c>
      <c r="K39" s="9">
        <v>88139000</v>
      </c>
      <c r="L39" s="9">
        <v>79719800</v>
      </c>
      <c r="M39" s="9">
        <v>93204200</v>
      </c>
      <c r="N39" s="9">
        <v>104888400</v>
      </c>
      <c r="O39" s="9">
        <v>53254900</v>
      </c>
      <c r="P39" s="9">
        <v>60333200</v>
      </c>
      <c r="Q39" s="9">
        <v>84950600</v>
      </c>
      <c r="R39" s="9">
        <v>113296500</v>
      </c>
      <c r="S39" s="9">
        <v>127589400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</row>
    <row r="40" spans="1:30" x14ac:dyDescent="0.25">
      <c r="A40" s="7" t="s">
        <v>64</v>
      </c>
      <c r="B40" s="10" t="s">
        <v>112</v>
      </c>
      <c r="C40" s="10" t="s">
        <v>112</v>
      </c>
      <c r="D40" s="10" t="s">
        <v>112</v>
      </c>
      <c r="E40" s="10" t="s">
        <v>112</v>
      </c>
      <c r="F40" s="10" t="s">
        <v>112</v>
      </c>
      <c r="G40" s="10" t="s">
        <v>112</v>
      </c>
      <c r="H40" s="10" t="s">
        <v>112</v>
      </c>
      <c r="I40" s="10" t="s">
        <v>112</v>
      </c>
      <c r="J40" s="10">
        <v>25600</v>
      </c>
      <c r="K40" s="10">
        <v>600</v>
      </c>
      <c r="L40" s="10">
        <v>23800</v>
      </c>
      <c r="M40" s="10">
        <v>2500</v>
      </c>
      <c r="N40" s="10">
        <v>1100</v>
      </c>
      <c r="O40" s="10">
        <v>3400</v>
      </c>
      <c r="P40" s="10">
        <v>4900</v>
      </c>
      <c r="Q40" s="10">
        <v>0</v>
      </c>
      <c r="R40" s="10">
        <v>44300</v>
      </c>
      <c r="S40" s="10">
        <v>1500</v>
      </c>
      <c r="T40" s="10">
        <v>0</v>
      </c>
      <c r="U40" s="10">
        <v>99900</v>
      </c>
      <c r="V40" s="10">
        <v>80500</v>
      </c>
      <c r="W40" s="10">
        <v>95000</v>
      </c>
      <c r="X40" s="10">
        <v>236000</v>
      </c>
      <c r="Y40" s="10">
        <v>38200</v>
      </c>
      <c r="Z40" s="10">
        <v>35200</v>
      </c>
      <c r="AA40" s="10">
        <v>29908</v>
      </c>
      <c r="AB40" s="10">
        <v>21023</v>
      </c>
      <c r="AC40" s="10">
        <v>57521</v>
      </c>
      <c r="AD40" s="10">
        <v>26457</v>
      </c>
    </row>
    <row r="41" spans="1:30" x14ac:dyDescent="0.25">
      <c r="A41" s="7" t="s">
        <v>65</v>
      </c>
      <c r="B41" s="9" t="s">
        <v>112</v>
      </c>
      <c r="C41" s="9" t="s">
        <v>112</v>
      </c>
      <c r="D41" s="9" t="s">
        <v>112</v>
      </c>
      <c r="E41" s="9" t="s">
        <v>112</v>
      </c>
      <c r="F41" s="9" t="s">
        <v>112</v>
      </c>
      <c r="G41" s="9" t="s">
        <v>112</v>
      </c>
      <c r="H41" s="9" t="s">
        <v>112</v>
      </c>
      <c r="I41" s="9" t="s">
        <v>112</v>
      </c>
      <c r="J41" s="9" t="s">
        <v>112</v>
      </c>
      <c r="K41" s="9" t="s">
        <v>112</v>
      </c>
      <c r="L41" s="9" t="s">
        <v>112</v>
      </c>
      <c r="M41" s="9" t="s">
        <v>112</v>
      </c>
      <c r="N41" s="9" t="s">
        <v>112</v>
      </c>
      <c r="O41" s="9" t="s">
        <v>112</v>
      </c>
      <c r="P41" s="9" t="s">
        <v>112</v>
      </c>
      <c r="Q41" s="9" t="s">
        <v>112</v>
      </c>
      <c r="R41" s="9" t="s">
        <v>112</v>
      </c>
      <c r="S41" s="9" t="s">
        <v>112</v>
      </c>
      <c r="T41" s="9" t="s">
        <v>112</v>
      </c>
      <c r="U41" s="9" t="s">
        <v>112</v>
      </c>
      <c r="V41" s="9" t="s">
        <v>112</v>
      </c>
      <c r="W41" s="9" t="s">
        <v>112</v>
      </c>
      <c r="X41" s="9" t="s">
        <v>112</v>
      </c>
      <c r="Y41" s="9" t="s">
        <v>112</v>
      </c>
      <c r="Z41" s="9" t="s">
        <v>112</v>
      </c>
      <c r="AA41" s="9" t="s">
        <v>112</v>
      </c>
      <c r="AB41" s="9" t="s">
        <v>112</v>
      </c>
      <c r="AC41" s="9" t="s">
        <v>112</v>
      </c>
      <c r="AD41" s="9" t="s">
        <v>112</v>
      </c>
    </row>
    <row r="42" spans="1:30" x14ac:dyDescent="0.25">
      <c r="A42" s="7" t="s">
        <v>66</v>
      </c>
      <c r="B42" s="10" t="s">
        <v>112</v>
      </c>
      <c r="C42" s="10" t="s">
        <v>112</v>
      </c>
      <c r="D42" s="10" t="s">
        <v>112</v>
      </c>
      <c r="E42" s="10" t="s">
        <v>112</v>
      </c>
      <c r="F42" s="10" t="s">
        <v>112</v>
      </c>
      <c r="G42" s="10" t="s">
        <v>112</v>
      </c>
      <c r="H42" s="10" t="s">
        <v>112</v>
      </c>
      <c r="I42" s="10" t="s">
        <v>112</v>
      </c>
      <c r="J42" s="10" t="s">
        <v>112</v>
      </c>
      <c r="K42" s="10" t="s">
        <v>112</v>
      </c>
      <c r="L42" s="10" t="s">
        <v>112</v>
      </c>
      <c r="M42" s="10" t="s">
        <v>112</v>
      </c>
      <c r="N42" s="10" t="s">
        <v>112</v>
      </c>
      <c r="O42" s="10" t="s">
        <v>112</v>
      </c>
      <c r="P42" s="10" t="s">
        <v>112</v>
      </c>
      <c r="Q42" s="10" t="s">
        <v>112</v>
      </c>
      <c r="R42" s="10" t="s">
        <v>112</v>
      </c>
      <c r="S42" s="10" t="s">
        <v>112</v>
      </c>
      <c r="T42" s="10" t="s">
        <v>112</v>
      </c>
      <c r="U42" s="10" t="s">
        <v>112</v>
      </c>
      <c r="V42" s="10" t="s">
        <v>112</v>
      </c>
      <c r="W42" s="10" t="s">
        <v>112</v>
      </c>
      <c r="X42" s="10" t="s">
        <v>112</v>
      </c>
      <c r="Y42" s="10" t="s">
        <v>112</v>
      </c>
      <c r="Z42" s="10" t="s">
        <v>112</v>
      </c>
      <c r="AA42" s="10" t="s">
        <v>112</v>
      </c>
      <c r="AB42" s="10" t="s">
        <v>112</v>
      </c>
      <c r="AC42" s="10" t="s">
        <v>112</v>
      </c>
      <c r="AD42" s="10" t="s">
        <v>112</v>
      </c>
    </row>
    <row r="43" spans="1:30" x14ac:dyDescent="0.25">
      <c r="A43" s="7" t="s">
        <v>67</v>
      </c>
      <c r="B43" s="9" t="s">
        <v>112</v>
      </c>
      <c r="C43" s="9" t="s">
        <v>112</v>
      </c>
      <c r="D43" s="9" t="s">
        <v>112</v>
      </c>
      <c r="E43" s="9" t="s">
        <v>112</v>
      </c>
      <c r="F43" s="9" t="s">
        <v>112</v>
      </c>
      <c r="G43" s="9" t="s">
        <v>112</v>
      </c>
      <c r="H43" s="9" t="s">
        <v>112</v>
      </c>
      <c r="I43" s="9" t="s">
        <v>112</v>
      </c>
      <c r="J43" s="9" t="s">
        <v>112</v>
      </c>
      <c r="K43" s="9" t="s">
        <v>112</v>
      </c>
      <c r="L43" s="9" t="s">
        <v>112</v>
      </c>
      <c r="M43" s="9" t="s">
        <v>112</v>
      </c>
      <c r="N43" s="9" t="s">
        <v>112</v>
      </c>
      <c r="O43" s="9" t="s">
        <v>112</v>
      </c>
      <c r="P43" s="9" t="s">
        <v>112</v>
      </c>
      <c r="Q43" s="9" t="s">
        <v>112</v>
      </c>
      <c r="R43" s="9" t="s">
        <v>112</v>
      </c>
      <c r="S43" s="9" t="s">
        <v>112</v>
      </c>
      <c r="T43" s="9" t="s">
        <v>112</v>
      </c>
      <c r="U43" s="9" t="s">
        <v>112</v>
      </c>
      <c r="V43" s="9" t="s">
        <v>112</v>
      </c>
      <c r="W43" s="9" t="s">
        <v>112</v>
      </c>
      <c r="X43" s="9" t="s">
        <v>112</v>
      </c>
      <c r="Y43" s="9" t="s">
        <v>112</v>
      </c>
      <c r="Z43" s="9" t="s">
        <v>112</v>
      </c>
      <c r="AA43" s="9" t="s">
        <v>112</v>
      </c>
      <c r="AB43" s="9" t="s">
        <v>112</v>
      </c>
      <c r="AC43" s="9" t="s">
        <v>112</v>
      </c>
      <c r="AD43" s="9" t="s">
        <v>112</v>
      </c>
    </row>
    <row r="44" spans="1:30" x14ac:dyDescent="0.25">
      <c r="A44" s="7" t="s">
        <v>68</v>
      </c>
      <c r="B44" s="10" t="s">
        <v>112</v>
      </c>
      <c r="C44" s="10" t="s">
        <v>112</v>
      </c>
      <c r="D44" s="10" t="s">
        <v>112</v>
      </c>
      <c r="E44" s="10" t="s">
        <v>112</v>
      </c>
      <c r="F44" s="10" t="s">
        <v>112</v>
      </c>
      <c r="G44" s="10" t="s">
        <v>112</v>
      </c>
      <c r="H44" s="10" t="s">
        <v>112</v>
      </c>
      <c r="I44" s="10" t="s">
        <v>112</v>
      </c>
      <c r="J44" s="10" t="s">
        <v>112</v>
      </c>
      <c r="K44" s="10" t="s">
        <v>112</v>
      </c>
      <c r="L44" s="10" t="s">
        <v>112</v>
      </c>
      <c r="M44" s="10" t="s">
        <v>112</v>
      </c>
      <c r="N44" s="10" t="s">
        <v>112</v>
      </c>
      <c r="O44" s="10" t="s">
        <v>112</v>
      </c>
      <c r="P44" s="10" t="s">
        <v>112</v>
      </c>
      <c r="Q44" s="10" t="s">
        <v>112</v>
      </c>
      <c r="R44" s="10" t="s">
        <v>112</v>
      </c>
      <c r="S44" s="10" t="s">
        <v>112</v>
      </c>
      <c r="T44" s="10" t="s">
        <v>112</v>
      </c>
      <c r="U44" s="10" t="s">
        <v>112</v>
      </c>
      <c r="V44" s="10" t="s">
        <v>112</v>
      </c>
      <c r="W44" s="10" t="s">
        <v>112</v>
      </c>
      <c r="X44" s="10" t="s">
        <v>112</v>
      </c>
      <c r="Y44" s="10" t="s">
        <v>112</v>
      </c>
      <c r="Z44" s="10" t="s">
        <v>112</v>
      </c>
      <c r="AA44" s="10" t="s">
        <v>112</v>
      </c>
      <c r="AB44" s="10" t="s">
        <v>112</v>
      </c>
      <c r="AC44" s="10" t="s">
        <v>112</v>
      </c>
      <c r="AD44" s="10" t="s">
        <v>112</v>
      </c>
    </row>
    <row r="45" spans="1:30" x14ac:dyDescent="0.25">
      <c r="A45" s="7" t="s">
        <v>69</v>
      </c>
      <c r="B45" s="9" t="s">
        <v>112</v>
      </c>
      <c r="C45" s="9" t="s">
        <v>112</v>
      </c>
      <c r="D45" s="9" t="s">
        <v>112</v>
      </c>
      <c r="E45" s="9" t="s">
        <v>112</v>
      </c>
      <c r="F45" s="9" t="s">
        <v>112</v>
      </c>
      <c r="G45" s="9" t="s">
        <v>112</v>
      </c>
      <c r="H45" s="9" t="s">
        <v>112</v>
      </c>
      <c r="I45" s="9" t="s">
        <v>112</v>
      </c>
      <c r="J45" s="9">
        <v>187700200</v>
      </c>
      <c r="K45" s="9">
        <v>248228800</v>
      </c>
      <c r="L45" s="9">
        <v>254876200</v>
      </c>
      <c r="M45" s="9">
        <v>249003100</v>
      </c>
      <c r="N45" s="9">
        <v>172115500</v>
      </c>
      <c r="O45" s="9">
        <v>130816100</v>
      </c>
      <c r="P45" s="9">
        <v>107552400</v>
      </c>
      <c r="Q45" s="9">
        <v>154178300</v>
      </c>
      <c r="R45" s="9">
        <v>114488000</v>
      </c>
      <c r="S45" s="9">
        <v>89566600</v>
      </c>
      <c r="T45" s="9">
        <v>46778700</v>
      </c>
      <c r="U45" s="9">
        <v>108918800</v>
      </c>
      <c r="V45" s="9">
        <v>111164900</v>
      </c>
      <c r="W45" s="9">
        <v>180831300</v>
      </c>
      <c r="X45" s="9">
        <v>102630100</v>
      </c>
      <c r="Y45" s="9">
        <v>105193300</v>
      </c>
      <c r="Z45" s="9">
        <v>193140800</v>
      </c>
      <c r="AA45" s="9" t="s">
        <v>112</v>
      </c>
      <c r="AB45" s="9" t="s">
        <v>112</v>
      </c>
      <c r="AC45" s="9" t="s">
        <v>112</v>
      </c>
      <c r="AD45" s="9" t="s">
        <v>112</v>
      </c>
    </row>
    <row r="46" spans="1:30" x14ac:dyDescent="0.25">
      <c r="A46" s="7" t="s">
        <v>70</v>
      </c>
      <c r="B46" s="10" t="s">
        <v>112</v>
      </c>
      <c r="C46" s="10" t="s">
        <v>112</v>
      </c>
      <c r="D46" s="10" t="s">
        <v>112</v>
      </c>
      <c r="E46" s="10" t="s">
        <v>112</v>
      </c>
      <c r="F46" s="10" t="s">
        <v>112</v>
      </c>
      <c r="G46" s="10" t="s">
        <v>112</v>
      </c>
      <c r="H46" s="10" t="s">
        <v>112</v>
      </c>
      <c r="I46" s="10" t="s">
        <v>112</v>
      </c>
      <c r="J46" s="10" t="s">
        <v>112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5</v>
      </c>
      <c r="AD46" s="10">
        <v>1</v>
      </c>
    </row>
    <row r="47" spans="1:30" ht="11.45" customHeight="1" x14ac:dyDescent="0.25">
      <c r="M47" s="20">
        <f>SUM(M11:M46)-M45</f>
        <v>2396099800</v>
      </c>
      <c r="N47" s="20">
        <f t="shared" ref="N47:Z47" si="0">SUM(N11:N46)-N45</f>
        <v>2560759600</v>
      </c>
      <c r="O47" s="20">
        <f t="shared" si="0"/>
        <v>2759378000</v>
      </c>
      <c r="P47" s="20">
        <f t="shared" si="0"/>
        <v>3030831900</v>
      </c>
      <c r="Q47" s="20">
        <f t="shared" si="0"/>
        <v>3741996700</v>
      </c>
      <c r="R47" s="20">
        <f t="shared" si="0"/>
        <v>3245037900</v>
      </c>
      <c r="S47" s="20">
        <f t="shared" si="0"/>
        <v>3636271600</v>
      </c>
      <c r="T47" s="20">
        <f t="shared" si="0"/>
        <v>3424158200</v>
      </c>
      <c r="U47" s="20">
        <f t="shared" si="0"/>
        <v>3807951800</v>
      </c>
      <c r="V47" s="20">
        <f t="shared" si="0"/>
        <v>3080310000</v>
      </c>
      <c r="W47" s="20">
        <f t="shared" si="0"/>
        <v>3259979600</v>
      </c>
      <c r="X47" s="20">
        <f t="shared" si="0"/>
        <v>3317848900</v>
      </c>
      <c r="Y47" s="20">
        <f t="shared" si="0"/>
        <v>3211918200</v>
      </c>
      <c r="Z47" s="20">
        <f t="shared" si="0"/>
        <v>3224012300</v>
      </c>
      <c r="AA47" s="20">
        <f t="shared" ref="AA47:AD47" si="1">SUM(AA11:AA46)</f>
        <v>3246739270</v>
      </c>
      <c r="AB47" s="20">
        <f t="shared" si="1"/>
        <v>3197489842</v>
      </c>
      <c r="AC47" s="20">
        <f t="shared" si="1"/>
        <v>2858356762</v>
      </c>
      <c r="AD47" s="20">
        <f t="shared" si="1"/>
        <v>2717880228</v>
      </c>
    </row>
    <row r="48" spans="1:30" x14ac:dyDescent="0.25">
      <c r="A48" s="1" t="s">
        <v>113</v>
      </c>
      <c r="L48" t="s">
        <v>116</v>
      </c>
      <c r="M48" s="21">
        <f>M47/10^9</f>
        <v>2.3960998</v>
      </c>
      <c r="N48" s="21">
        <f t="shared" ref="N48:AD48" si="2">N47/10^9</f>
        <v>2.5607595999999999</v>
      </c>
      <c r="O48" s="21">
        <f t="shared" si="2"/>
        <v>2.7593779999999999</v>
      </c>
      <c r="P48" s="21">
        <f t="shared" si="2"/>
        <v>3.0308318999999999</v>
      </c>
      <c r="Q48" s="21">
        <f t="shared" si="2"/>
        <v>3.7419967000000001</v>
      </c>
      <c r="R48" s="21">
        <f t="shared" si="2"/>
        <v>3.2450378999999998</v>
      </c>
      <c r="S48" s="21">
        <f t="shared" si="2"/>
        <v>3.6362716000000002</v>
      </c>
      <c r="T48" s="21">
        <f t="shared" si="2"/>
        <v>3.4241581999999999</v>
      </c>
      <c r="U48" s="21">
        <f t="shared" si="2"/>
        <v>3.8079518000000001</v>
      </c>
      <c r="V48" s="21">
        <f t="shared" si="2"/>
        <v>3.0803099999999999</v>
      </c>
      <c r="W48" s="21">
        <f t="shared" si="2"/>
        <v>3.2599795999999999</v>
      </c>
      <c r="X48" s="21">
        <f t="shared" si="2"/>
        <v>3.3178489</v>
      </c>
      <c r="Y48" s="21">
        <f t="shared" si="2"/>
        <v>3.2119181999999999</v>
      </c>
      <c r="Z48" s="21">
        <f t="shared" si="2"/>
        <v>3.2240123000000001</v>
      </c>
      <c r="AA48" s="21">
        <f t="shared" si="2"/>
        <v>3.24673927</v>
      </c>
      <c r="AB48" s="21">
        <f t="shared" si="2"/>
        <v>3.197489842</v>
      </c>
      <c r="AC48" s="21">
        <f t="shared" si="2"/>
        <v>2.8583567620000001</v>
      </c>
      <c r="AD48" s="21">
        <f t="shared" si="2"/>
        <v>2.7178802279999998</v>
      </c>
    </row>
    <row r="49" spans="1:26" x14ac:dyDescent="0.25">
      <c r="A49" s="1" t="s">
        <v>112</v>
      </c>
      <c r="B49" s="2" t="s">
        <v>114</v>
      </c>
      <c r="L49" t="s">
        <v>117</v>
      </c>
      <c r="M49">
        <f>M45/10^9</f>
        <v>0.2490031</v>
      </c>
      <c r="N49">
        <f t="shared" ref="N49:AD49" si="3">N45/10^9</f>
        <v>0.1721155</v>
      </c>
      <c r="O49">
        <f t="shared" si="3"/>
        <v>0.13081609999999999</v>
      </c>
      <c r="P49">
        <f t="shared" si="3"/>
        <v>0.10755240000000001</v>
      </c>
      <c r="Q49">
        <f t="shared" si="3"/>
        <v>0.15417829999999999</v>
      </c>
      <c r="R49">
        <f t="shared" si="3"/>
        <v>0.11448800000000001</v>
      </c>
      <c r="S49">
        <f t="shared" si="3"/>
        <v>8.9566599999999996E-2</v>
      </c>
      <c r="T49">
        <f t="shared" si="3"/>
        <v>4.6778699999999999E-2</v>
      </c>
      <c r="U49">
        <f t="shared" si="3"/>
        <v>0.1089188</v>
      </c>
      <c r="V49">
        <f t="shared" si="3"/>
        <v>0.1111649</v>
      </c>
      <c r="W49">
        <f t="shared" si="3"/>
        <v>0.1808313</v>
      </c>
      <c r="X49">
        <f t="shared" si="3"/>
        <v>0.1026301</v>
      </c>
      <c r="Y49">
        <f t="shared" si="3"/>
        <v>0.1051933</v>
      </c>
      <c r="Z49">
        <f t="shared" si="3"/>
        <v>0.1931408</v>
      </c>
    </row>
    <row r="50" spans="1:26" ht="11.45" customHeight="1" x14ac:dyDescent="0.25">
      <c r="L50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Structure</vt:lpstr>
      <vt:lpstr>Sheet 1</vt:lpstr>
      <vt:lpstr>Sheet 2</vt:lpstr>
      <vt:lpstr>Sheet 3</vt:lpstr>
      <vt:lpstr>Sheet 4</vt:lpstr>
      <vt:lpstr>Sheet 5</vt:lpstr>
      <vt:lpstr>Sheet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Frederik Skou Fertin</cp:lastModifiedBy>
  <dcterms:created xsi:type="dcterms:W3CDTF">2024-08-14T11:21:04Z</dcterms:created>
  <dcterms:modified xsi:type="dcterms:W3CDTF">2024-08-14T12:56:44Z</dcterms:modified>
</cp:coreProperties>
</file>