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IDEES2021\Calibration_output\Results\xCountries\EU27\"/>
    </mc:Choice>
  </mc:AlternateContent>
  <bookViews>
    <workbookView xWindow="480" yWindow="120" windowWidth="27795" windowHeight="12075"/>
  </bookViews>
  <sheets>
    <sheet name="cover" sheetId="60" r:id="rId1"/>
    <sheet name="index" sheetId="4" r:id="rId2"/>
    <sheet name="Macro_CurrPrices" sheetId="57" r:id="rId3"/>
    <sheet name="Macro_euro2015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62913"/>
</workbook>
</file>

<file path=xl/calcChain.xml><?xml version="1.0" encoding="utf-8"?>
<calcChain xmlns="http://schemas.openxmlformats.org/spreadsheetml/2006/main">
  <c r="X12" i="59" l="1"/>
  <c r="P12" i="59"/>
  <c r="H12" i="59"/>
  <c r="O12" i="59"/>
  <c r="M12" i="59"/>
  <c r="J12" i="59"/>
  <c r="W12" i="59"/>
  <c r="W13" i="59" s="1"/>
  <c r="G12" i="59"/>
  <c r="Y12" i="59"/>
  <c r="V12" i="59"/>
  <c r="N12" i="59"/>
  <c r="F12" i="59"/>
  <c r="U12" i="59"/>
  <c r="U13" i="59" s="1"/>
  <c r="E12" i="59"/>
  <c r="Q12" i="59"/>
  <c r="T12" i="59"/>
  <c r="T13" i="59" s="1"/>
  <c r="L12" i="59"/>
  <c r="D12" i="59"/>
  <c r="S12" i="59"/>
  <c r="K12" i="59"/>
  <c r="R12" i="59"/>
  <c r="I12" i="59"/>
  <c r="U9" i="59"/>
  <c r="U10" i="59" s="1"/>
  <c r="M9" i="59"/>
  <c r="E9" i="59"/>
  <c r="T9" i="59"/>
  <c r="T10" i="59" s="1"/>
  <c r="D9" i="59"/>
  <c r="V9" i="59"/>
  <c r="V10" i="59" s="1"/>
  <c r="N9" i="59"/>
  <c r="L9" i="59"/>
  <c r="R9" i="59"/>
  <c r="J9" i="59"/>
  <c r="O9" i="59"/>
  <c r="G9" i="59"/>
  <c r="F9" i="59"/>
  <c r="S9" i="59"/>
  <c r="K9" i="59"/>
  <c r="X9" i="59"/>
  <c r="X10" i="59" s="1"/>
  <c r="W9" i="59"/>
  <c r="W10" i="59" s="1"/>
  <c r="Q9" i="59"/>
  <c r="I9" i="59"/>
  <c r="Y9" i="59"/>
  <c r="Y10" i="59" s="1"/>
  <c r="P9" i="59"/>
  <c r="H9" i="59"/>
  <c r="Y21" i="59"/>
  <c r="X21" i="59"/>
  <c r="W21" i="59"/>
  <c r="Y20" i="59"/>
  <c r="Y93" i="59"/>
  <c r="W20" i="59"/>
  <c r="V20" i="59"/>
  <c r="X122" i="59"/>
  <c r="T90" i="59"/>
  <c r="Y89" i="59"/>
  <c r="U121" i="59"/>
  <c r="Y120" i="59"/>
  <c r="T119" i="59"/>
  <c r="Y118" i="59"/>
  <c r="W84" i="59"/>
  <c r="U116" i="59"/>
  <c r="V115" i="59"/>
  <c r="U115" i="59"/>
  <c r="U113" i="59"/>
  <c r="Y80" i="59"/>
  <c r="X112" i="59"/>
  <c r="W80" i="59"/>
  <c r="Y111" i="59"/>
  <c r="W111" i="59"/>
  <c r="Y75" i="59"/>
  <c r="Y107" i="59"/>
  <c r="W75" i="59"/>
  <c r="O106" i="59"/>
  <c r="M106" i="59"/>
  <c r="G106" i="59"/>
  <c r="Y73" i="59"/>
  <c r="W72" i="59"/>
  <c r="W104" i="59"/>
  <c r="U104" i="59"/>
  <c r="Y71" i="59"/>
  <c r="V103" i="59"/>
  <c r="T71" i="59"/>
  <c r="V101" i="59"/>
  <c r="U101" i="59"/>
  <c r="U100" i="59"/>
  <c r="Y70" i="59"/>
  <c r="W65" i="59"/>
  <c r="V113" i="59"/>
  <c r="T112" i="59"/>
  <c r="V111" i="59"/>
  <c r="X110" i="59"/>
  <c r="T80" i="59"/>
  <c r="W78" i="59"/>
  <c r="Y122" i="59"/>
  <c r="W122" i="59"/>
  <c r="W87" i="59"/>
  <c r="T118" i="59"/>
  <c r="W85" i="59"/>
  <c r="Y114" i="59"/>
  <c r="W81" i="59"/>
  <c r="W113" i="59"/>
  <c r="W110" i="59"/>
  <c r="Y77" i="59"/>
  <c r="U109" i="59"/>
  <c r="U108" i="59"/>
  <c r="W73" i="59"/>
  <c r="W105" i="59"/>
  <c r="Y102" i="59"/>
  <c r="W69" i="59"/>
  <c r="W101" i="59"/>
  <c r="Y99" i="59"/>
  <c r="W67" i="59"/>
  <c r="W98" i="59"/>
  <c r="U94" i="59"/>
  <c r="X20" i="59"/>
  <c r="U20" i="59"/>
  <c r="X13" i="59"/>
  <c r="Y13" i="59"/>
  <c r="V13" i="59"/>
  <c r="W5" i="59"/>
  <c r="T5" i="59"/>
  <c r="Y5" i="59"/>
  <c r="U5" i="59"/>
  <c r="Y82" i="59" l="1"/>
  <c r="U103" i="59"/>
  <c r="U71" i="59"/>
  <c r="Y69" i="59"/>
  <c r="V94" i="59"/>
  <c r="Y67" i="59"/>
  <c r="W74" i="59"/>
  <c r="W90" i="59"/>
  <c r="E106" i="59"/>
  <c r="V74" i="59"/>
  <c r="Y66" i="59"/>
  <c r="T67" i="59"/>
  <c r="X100" i="59"/>
  <c r="Y103" i="59"/>
  <c r="J106" i="59"/>
  <c r="R106" i="59"/>
  <c r="Y74" i="59"/>
  <c r="U107" i="59"/>
  <c r="W112" i="59"/>
  <c r="Y115" i="59"/>
  <c r="U117" i="59"/>
  <c r="U93" i="59"/>
  <c r="Y65" i="59"/>
  <c r="Y72" i="59"/>
  <c r="Y84" i="59"/>
  <c r="Y97" i="59"/>
  <c r="T98" i="59"/>
  <c r="Y68" i="59"/>
  <c r="X102" i="59"/>
  <c r="Y105" i="59"/>
  <c r="L106" i="59"/>
  <c r="T106" i="59"/>
  <c r="U110" i="59"/>
  <c r="W117" i="59"/>
  <c r="T83" i="59"/>
  <c r="W88" i="59"/>
  <c r="X78" i="59"/>
  <c r="W114" i="59"/>
  <c r="T110" i="59"/>
  <c r="X72" i="59"/>
  <c r="W76" i="59"/>
  <c r="X77" i="59"/>
  <c r="W86" i="59"/>
  <c r="W102" i="59"/>
  <c r="Y112" i="59"/>
  <c r="U75" i="59"/>
  <c r="X80" i="59"/>
  <c r="U87" i="59"/>
  <c r="U67" i="59"/>
  <c r="W79" i="59"/>
  <c r="V87" i="59"/>
  <c r="N106" i="59"/>
  <c r="V21" i="59"/>
  <c r="W96" i="59" s="1"/>
  <c r="T78" i="59"/>
  <c r="X69" i="59"/>
  <c r="X73" i="59"/>
  <c r="X76" i="59"/>
  <c r="V80" i="59"/>
  <c r="X114" i="59"/>
  <c r="H106" i="59"/>
  <c r="P106" i="59"/>
  <c r="X106" i="59"/>
  <c r="T75" i="59"/>
  <c r="Y98" i="59"/>
  <c r="V105" i="59"/>
  <c r="I106" i="59"/>
  <c r="Q106" i="59"/>
  <c r="Y106" i="59"/>
  <c r="W118" i="59"/>
  <c r="U120" i="59"/>
  <c r="W94" i="59"/>
  <c r="W68" i="59"/>
  <c r="V75" i="59"/>
  <c r="U99" i="59"/>
  <c r="K106" i="59"/>
  <c r="S106" i="59"/>
  <c r="T20" i="59"/>
  <c r="U95" i="59" s="1"/>
  <c r="U106" i="59"/>
  <c r="W97" i="59"/>
  <c r="V67" i="59"/>
  <c r="V72" i="59"/>
  <c r="F106" i="59"/>
  <c r="V106" i="59"/>
  <c r="W106" i="59"/>
  <c r="Y85" i="59"/>
  <c r="Y90" i="59"/>
  <c r="Y76" i="59"/>
  <c r="Y81" i="59"/>
  <c r="Y83" i="59"/>
  <c r="U90" i="59"/>
  <c r="V68" i="59"/>
  <c r="Y101" i="59"/>
  <c r="T70" i="59"/>
  <c r="W71" i="59"/>
  <c r="V76" i="59"/>
  <c r="W77" i="59"/>
  <c r="Y78" i="59"/>
  <c r="U111" i="59"/>
  <c r="U80" i="59"/>
  <c r="Y113" i="59"/>
  <c r="T82" i="59"/>
  <c r="W83" i="59"/>
  <c r="X84" i="59"/>
  <c r="Y119" i="59"/>
  <c r="W89" i="59"/>
  <c r="Y88" i="59"/>
  <c r="Y86" i="59"/>
  <c r="Y79" i="59"/>
  <c r="Y95" i="59"/>
  <c r="W95" i="59"/>
  <c r="Y94" i="59"/>
  <c r="W93" i="59"/>
  <c r="V95" i="59"/>
  <c r="Y96" i="59"/>
  <c r="U78" i="59"/>
  <c r="Y87" i="59"/>
  <c r="U66" i="59"/>
  <c r="U70" i="59"/>
  <c r="U74" i="59"/>
  <c r="U112" i="59"/>
  <c r="U84" i="59"/>
  <c r="W121" i="59"/>
  <c r="U97" i="59"/>
  <c r="U105" i="59"/>
  <c r="Y110" i="59"/>
  <c r="X81" i="59"/>
  <c r="U86" i="59"/>
  <c r="V97" i="59"/>
  <c r="X98" i="59"/>
  <c r="W109" i="59"/>
  <c r="U83" i="59"/>
  <c r="W108" i="59"/>
  <c r="X74" i="59"/>
  <c r="T79" i="59"/>
  <c r="U88" i="59"/>
  <c r="U68" i="59"/>
  <c r="U72" i="59"/>
  <c r="U76" i="59"/>
  <c r="U79" i="59"/>
  <c r="U82" i="59"/>
  <c r="W100" i="59"/>
  <c r="X96" i="59"/>
  <c r="X95" i="59"/>
  <c r="W70" i="59"/>
  <c r="T66" i="59"/>
  <c r="X68" i="59"/>
  <c r="V71" i="59"/>
  <c r="T74" i="59"/>
  <c r="V83" i="59"/>
  <c r="T86" i="59"/>
  <c r="X88" i="59"/>
  <c r="V93" i="59"/>
  <c r="X94" i="59"/>
  <c r="T100" i="59"/>
  <c r="T104" i="59"/>
  <c r="T116" i="59"/>
  <c r="V117" i="59"/>
  <c r="X118" i="59"/>
  <c r="V121" i="59"/>
  <c r="V5" i="59"/>
  <c r="T65" i="59"/>
  <c r="V66" i="59"/>
  <c r="X67" i="59"/>
  <c r="T69" i="59"/>
  <c r="V70" i="59"/>
  <c r="X71" i="59"/>
  <c r="T73" i="59"/>
  <c r="X75" i="59"/>
  <c r="T77" i="59"/>
  <c r="V78" i="59"/>
  <c r="X79" i="59"/>
  <c r="T81" i="59"/>
  <c r="V82" i="59"/>
  <c r="X83" i="59"/>
  <c r="T85" i="59"/>
  <c r="V86" i="59"/>
  <c r="X87" i="59"/>
  <c r="T89" i="59"/>
  <c r="V90" i="59"/>
  <c r="X93" i="59"/>
  <c r="X97" i="59"/>
  <c r="T99" i="59"/>
  <c r="V100" i="59"/>
  <c r="X101" i="59"/>
  <c r="T103" i="59"/>
  <c r="V104" i="59"/>
  <c r="X105" i="59"/>
  <c r="T107" i="59"/>
  <c r="V108" i="59"/>
  <c r="X109" i="59"/>
  <c r="T111" i="59"/>
  <c r="V112" i="59"/>
  <c r="X113" i="59"/>
  <c r="T115" i="59"/>
  <c r="V116" i="59"/>
  <c r="X117" i="59"/>
  <c r="V120" i="59"/>
  <c r="X121" i="59"/>
  <c r="W66" i="59"/>
  <c r="U89" i="59"/>
  <c r="Y117" i="59"/>
  <c r="Y121" i="59"/>
  <c r="T21" i="59"/>
  <c r="V65" i="59"/>
  <c r="V69" i="59"/>
  <c r="T84" i="59"/>
  <c r="T94" i="59"/>
  <c r="T102" i="59"/>
  <c r="V107" i="59"/>
  <c r="T122" i="59"/>
  <c r="U21" i="59"/>
  <c r="V96" i="59" s="1"/>
  <c r="U98" i="59"/>
  <c r="W99" i="59"/>
  <c r="Y100" i="59"/>
  <c r="U102" i="59"/>
  <c r="W103" i="59"/>
  <c r="Y104" i="59"/>
  <c r="W107" i="59"/>
  <c r="Y108" i="59"/>
  <c r="U114" i="59"/>
  <c r="W115" i="59"/>
  <c r="Y116" i="59"/>
  <c r="U118" i="59"/>
  <c r="W119" i="59"/>
  <c r="U122" i="59"/>
  <c r="U81" i="59"/>
  <c r="Y109" i="59"/>
  <c r="W116" i="59"/>
  <c r="U119" i="59"/>
  <c r="X5" i="59"/>
  <c r="X66" i="59"/>
  <c r="X70" i="59"/>
  <c r="V73" i="59"/>
  <c r="T76" i="59"/>
  <c r="V77" i="59"/>
  <c r="V81" i="59"/>
  <c r="V85" i="59"/>
  <c r="T88" i="59"/>
  <c r="X90" i="59"/>
  <c r="V99" i="59"/>
  <c r="X104" i="59"/>
  <c r="X108" i="59"/>
  <c r="X120" i="59"/>
  <c r="X65" i="59"/>
  <c r="V84" i="59"/>
  <c r="X85" i="59"/>
  <c r="T87" i="59"/>
  <c r="V88" i="59"/>
  <c r="X89" i="59"/>
  <c r="T93" i="59"/>
  <c r="T97" i="59"/>
  <c r="V98" i="59"/>
  <c r="X99" i="59"/>
  <c r="T101" i="59"/>
  <c r="V102" i="59"/>
  <c r="X103" i="59"/>
  <c r="T105" i="59"/>
  <c r="X107" i="59"/>
  <c r="T109" i="59"/>
  <c r="V110" i="59"/>
  <c r="X111" i="59"/>
  <c r="T113" i="59"/>
  <c r="V114" i="59"/>
  <c r="X115" i="59"/>
  <c r="T117" i="59"/>
  <c r="V118" i="59"/>
  <c r="X119" i="59"/>
  <c r="T121" i="59"/>
  <c r="V122" i="59"/>
  <c r="U69" i="59"/>
  <c r="U73" i="59"/>
  <c r="W82" i="59"/>
  <c r="U85" i="59"/>
  <c r="W120" i="59"/>
  <c r="T68" i="59"/>
  <c r="T72" i="59"/>
  <c r="X82" i="59"/>
  <c r="X86" i="59"/>
  <c r="V89" i="59"/>
  <c r="T114" i="59"/>
  <c r="X116" i="59"/>
  <c r="V119" i="59"/>
  <c r="U65" i="59"/>
  <c r="U77" i="59"/>
  <c r="V79" i="59"/>
  <c r="T108" i="59"/>
  <c r="V109" i="59"/>
  <c r="T120" i="59"/>
  <c r="U96" i="59" l="1"/>
  <c r="D13" i="59" l="1"/>
  <c r="D10" i="59"/>
  <c r="O13" i="59"/>
  <c r="E13" i="59"/>
  <c r="S13" i="59"/>
  <c r="R13" i="59"/>
  <c r="Q13" i="59"/>
  <c r="P13" i="59"/>
  <c r="N13" i="59"/>
  <c r="M13" i="59"/>
  <c r="L13" i="59"/>
  <c r="K13" i="59"/>
  <c r="J13" i="59"/>
  <c r="I13" i="59"/>
  <c r="H13" i="59"/>
  <c r="G13" i="59"/>
  <c r="F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5" i="4"/>
  <c r="B7" i="4"/>
  <c r="B4" i="4"/>
  <c r="B6" i="4"/>
  <c r="G5" i="59" l="1"/>
  <c r="S5" i="59"/>
  <c r="O5" i="59"/>
  <c r="R5" i="59"/>
  <c r="N5" i="59"/>
  <c r="J5" i="59"/>
  <c r="F5" i="59"/>
  <c r="K5" i="59"/>
  <c r="Q5" i="59"/>
  <c r="M5" i="59"/>
  <c r="I5" i="59"/>
  <c r="E5" i="59"/>
  <c r="P5" i="59"/>
  <c r="L5" i="59"/>
  <c r="H5" i="59"/>
  <c r="D5" i="59"/>
  <c r="S21" i="59" l="1"/>
  <c r="T96" i="59" s="1"/>
  <c r="N21" i="59" l="1"/>
  <c r="F21" i="59"/>
  <c r="I21" i="59"/>
  <c r="P21" i="59"/>
  <c r="K21" i="59"/>
  <c r="I94" i="59"/>
  <c r="H21" i="59"/>
  <c r="I96" i="59" s="1"/>
  <c r="Q94" i="59"/>
  <c r="F94" i="59" l="1"/>
  <c r="E21" i="59"/>
  <c r="F96" i="59" s="1"/>
  <c r="P94" i="59"/>
  <c r="O21" i="59"/>
  <c r="P96" i="59" s="1"/>
  <c r="N94" i="59"/>
  <c r="M21" i="59"/>
  <c r="N96" i="59" s="1"/>
  <c r="Q21" i="59"/>
  <c r="O94" i="59"/>
  <c r="O96" i="59" l="1"/>
  <c r="S94" i="59"/>
  <c r="R21" i="59"/>
  <c r="S96" i="59" s="1"/>
  <c r="E94" i="59"/>
  <c r="D21" i="59"/>
  <c r="E96" i="59" s="1"/>
  <c r="G21" i="59"/>
  <c r="H94" i="59"/>
  <c r="G94" i="59"/>
  <c r="M94" i="59"/>
  <c r="L21" i="59"/>
  <c r="L94" i="59"/>
  <c r="J21" i="59"/>
  <c r="K94" i="59"/>
  <c r="J94" i="59"/>
  <c r="R94" i="59"/>
  <c r="Q96" i="59"/>
  <c r="R96" i="59" l="1"/>
  <c r="H96" i="59"/>
  <c r="G96" i="59"/>
  <c r="K96" i="59"/>
  <c r="J96" i="59"/>
  <c r="M96" i="59"/>
  <c r="L96" i="59"/>
  <c r="S20" i="59" l="1"/>
  <c r="T95" i="59" s="1"/>
  <c r="S71" i="59"/>
  <c r="S70" i="59"/>
  <c r="S66" i="59"/>
  <c r="S72" i="59" l="1"/>
  <c r="G108" i="59"/>
  <c r="S69" i="59"/>
  <c r="S73" i="59"/>
  <c r="F108" i="59"/>
  <c r="I108" i="59"/>
  <c r="S108" i="59"/>
  <c r="M108" i="59"/>
  <c r="R108" i="59"/>
  <c r="L108" i="59"/>
  <c r="P108" i="59"/>
  <c r="S84" i="59"/>
  <c r="O103" i="59"/>
  <c r="N71" i="59"/>
  <c r="I81" i="59"/>
  <c r="J113" i="59"/>
  <c r="H77" i="59"/>
  <c r="I109" i="59"/>
  <c r="N100" i="59"/>
  <c r="M68" i="59"/>
  <c r="E81" i="59"/>
  <c r="F113" i="59"/>
  <c r="K107" i="59"/>
  <c r="J75" i="59"/>
  <c r="P102" i="59"/>
  <c r="O70" i="59"/>
  <c r="O73" i="59"/>
  <c r="P105" i="59"/>
  <c r="K70" i="59"/>
  <c r="L102" i="59"/>
  <c r="N105" i="59"/>
  <c r="M73" i="59"/>
  <c r="M100" i="59"/>
  <c r="L68" i="59"/>
  <c r="O99" i="59"/>
  <c r="N67" i="59"/>
  <c r="R70" i="59"/>
  <c r="S102" i="59"/>
  <c r="R73" i="59"/>
  <c r="S105" i="59"/>
  <c r="O107" i="59"/>
  <c r="N75" i="59"/>
  <c r="E103" i="59"/>
  <c r="D71" i="59"/>
  <c r="H70" i="59"/>
  <c r="I102" i="59"/>
  <c r="R65" i="59"/>
  <c r="R76" i="59"/>
  <c r="S97" i="59"/>
  <c r="Q101" i="59"/>
  <c r="P69" i="59"/>
  <c r="Q69" i="59"/>
  <c r="R101" i="59"/>
  <c r="K115" i="59"/>
  <c r="J83" i="59"/>
  <c r="K75" i="59"/>
  <c r="L107" i="59"/>
  <c r="O100" i="59"/>
  <c r="N68" i="59"/>
  <c r="K20" i="59"/>
  <c r="L93" i="59"/>
  <c r="Q70" i="59"/>
  <c r="R102" i="59"/>
  <c r="F115" i="59"/>
  <c r="E83" i="59"/>
  <c r="Q109" i="59"/>
  <c r="P77" i="59"/>
  <c r="O93" i="59"/>
  <c r="N20" i="59"/>
  <c r="G97" i="59"/>
  <c r="F65" i="59"/>
  <c r="F76" i="59"/>
  <c r="K104" i="59"/>
  <c r="J72" i="59"/>
  <c r="G105" i="59"/>
  <c r="F73" i="59"/>
  <c r="Q81" i="59"/>
  <c r="R113" i="59"/>
  <c r="E104" i="59"/>
  <c r="D72" i="59"/>
  <c r="I83" i="59"/>
  <c r="J115" i="59"/>
  <c r="F74" i="59"/>
  <c r="L99" i="59"/>
  <c r="K67" i="59"/>
  <c r="H68" i="59"/>
  <c r="I100" i="59"/>
  <c r="H82" i="59"/>
  <c r="I114" i="59"/>
  <c r="O77" i="59"/>
  <c r="P109" i="59"/>
  <c r="M77" i="59"/>
  <c r="N109" i="59"/>
  <c r="H73" i="59"/>
  <c r="I105" i="59"/>
  <c r="K74" i="59"/>
  <c r="F100" i="59"/>
  <c r="E68" i="59"/>
  <c r="N74" i="59"/>
  <c r="S82" i="59"/>
  <c r="H113" i="59"/>
  <c r="G81" i="59"/>
  <c r="I93" i="59"/>
  <c r="H20" i="59"/>
  <c r="M107" i="59"/>
  <c r="L75" i="59"/>
  <c r="S65" i="59"/>
  <c r="S76" i="59"/>
  <c r="E71" i="59"/>
  <c r="F103" i="59"/>
  <c r="H71" i="59"/>
  <c r="I103" i="59"/>
  <c r="H83" i="59"/>
  <c r="I115" i="59"/>
  <c r="J103" i="59"/>
  <c r="I71" i="59"/>
  <c r="K103" i="59"/>
  <c r="J71" i="59"/>
  <c r="K71" i="59"/>
  <c r="L103" i="59"/>
  <c r="Q102" i="59"/>
  <c r="P70" i="59"/>
  <c r="J100" i="59"/>
  <c r="I68" i="59"/>
  <c r="M104" i="59"/>
  <c r="L72" i="59"/>
  <c r="H115" i="59"/>
  <c r="G83" i="59"/>
  <c r="L105" i="59"/>
  <c r="K73" i="59"/>
  <c r="R67" i="59"/>
  <c r="S99" i="59"/>
  <c r="K102" i="59"/>
  <c r="J70" i="59"/>
  <c r="L114" i="59"/>
  <c r="K82" i="59"/>
  <c r="H85" i="59"/>
  <c r="S85" i="59"/>
  <c r="K98" i="59"/>
  <c r="J66" i="59"/>
  <c r="R116" i="59"/>
  <c r="Q84" i="59"/>
  <c r="S80" i="59"/>
  <c r="L66" i="59"/>
  <c r="H98" i="59"/>
  <c r="G66" i="59"/>
  <c r="Q98" i="59"/>
  <c r="P66" i="59"/>
  <c r="F84" i="59"/>
  <c r="S86" i="59"/>
  <c r="H80" i="59"/>
  <c r="P116" i="59"/>
  <c r="O84" i="59"/>
  <c r="M119" i="59"/>
  <c r="L87" i="59"/>
  <c r="G93" i="59"/>
  <c r="F20" i="59"/>
  <c r="M102" i="59"/>
  <c r="L70" i="59"/>
  <c r="J74" i="59"/>
  <c r="N102" i="59"/>
  <c r="M70" i="59"/>
  <c r="M82" i="59"/>
  <c r="N114" i="59"/>
  <c r="P101" i="59"/>
  <c r="O69" i="59"/>
  <c r="O74" i="59"/>
  <c r="M20" i="59"/>
  <c r="N95" i="59" s="1"/>
  <c r="N93" i="59"/>
  <c r="D69" i="59"/>
  <c r="E101" i="59"/>
  <c r="N99" i="59"/>
  <c r="M67" i="59"/>
  <c r="Q74" i="59"/>
  <c r="Q103" i="59"/>
  <c r="P71" i="59"/>
  <c r="L113" i="59"/>
  <c r="K81" i="59"/>
  <c r="K113" i="59"/>
  <c r="J81" i="59"/>
  <c r="P104" i="59"/>
  <c r="O72" i="59"/>
  <c r="H74" i="59"/>
  <c r="R68" i="59"/>
  <c r="S100" i="59"/>
  <c r="F107" i="59"/>
  <c r="E75" i="59"/>
  <c r="M114" i="59"/>
  <c r="L82" i="59"/>
  <c r="Q71" i="59"/>
  <c r="R103" i="59"/>
  <c r="R75" i="59"/>
  <c r="S107" i="59"/>
  <c r="P74" i="59"/>
  <c r="P76" i="59"/>
  <c r="Q97" i="59"/>
  <c r="P65" i="59"/>
  <c r="Q72" i="59"/>
  <c r="R104" i="59"/>
  <c r="H103" i="59"/>
  <c r="G71" i="59"/>
  <c r="M113" i="59"/>
  <c r="L81" i="59"/>
  <c r="G113" i="59"/>
  <c r="F81" i="59"/>
  <c r="P103" i="59"/>
  <c r="O71" i="59"/>
  <c r="L74" i="59"/>
  <c r="G115" i="59"/>
  <c r="F83" i="59"/>
  <c r="R74" i="59"/>
  <c r="H100" i="59"/>
  <c r="G68" i="59"/>
  <c r="O109" i="59"/>
  <c r="N77" i="59"/>
  <c r="M103" i="59"/>
  <c r="L71" i="59"/>
  <c r="S81" i="59"/>
  <c r="P115" i="59"/>
  <c r="O83" i="59"/>
  <c r="F102" i="59"/>
  <c r="E70" i="59"/>
  <c r="G100" i="59"/>
  <c r="F68" i="59"/>
  <c r="P114" i="59"/>
  <c r="O82" i="59"/>
  <c r="L65" i="59"/>
  <c r="M97" i="59"/>
  <c r="L76" i="59"/>
  <c r="M76" i="59"/>
  <c r="N97" i="59"/>
  <c r="M65" i="59"/>
  <c r="E73" i="59"/>
  <c r="F105" i="59"/>
  <c r="G109" i="59"/>
  <c r="F77" i="59"/>
  <c r="H75" i="59"/>
  <c r="I107" i="59"/>
  <c r="G77" i="59"/>
  <c r="H109" i="59"/>
  <c r="J105" i="59"/>
  <c r="I73" i="59"/>
  <c r="F114" i="59"/>
  <c r="E82" i="59"/>
  <c r="K105" i="59"/>
  <c r="J73" i="59"/>
  <c r="G72" i="59"/>
  <c r="H104" i="59"/>
  <c r="H81" i="59"/>
  <c r="I113" i="59"/>
  <c r="J102" i="59"/>
  <c r="I70" i="59"/>
  <c r="J20" i="59"/>
  <c r="K93" i="59"/>
  <c r="O102" i="59"/>
  <c r="N70" i="59"/>
  <c r="H67" i="59"/>
  <c r="I99" i="59"/>
  <c r="G74" i="59"/>
  <c r="Q100" i="59"/>
  <c r="P68" i="59"/>
  <c r="P20" i="59"/>
  <c r="Q93" i="59"/>
  <c r="H72" i="59"/>
  <c r="I104" i="59"/>
  <c r="H66" i="59"/>
  <c r="F98" i="59"/>
  <c r="E66" i="59"/>
  <c r="R98" i="59"/>
  <c r="Q66" i="59"/>
  <c r="K84" i="59"/>
  <c r="K66" i="59"/>
  <c r="L98" i="59"/>
  <c r="R84" i="59"/>
  <c r="S116" i="59"/>
  <c r="K101" i="59"/>
  <c r="J69" i="59"/>
  <c r="Q105" i="59"/>
  <c r="P73" i="59"/>
  <c r="D81" i="59"/>
  <c r="E113" i="59"/>
  <c r="N104" i="59"/>
  <c r="M72" i="59"/>
  <c r="R115" i="59"/>
  <c r="Q83" i="59"/>
  <c r="P93" i="59"/>
  <c r="O20" i="59"/>
  <c r="O81" i="59"/>
  <c r="P113" i="59"/>
  <c r="N101" i="59"/>
  <c r="M69" i="59"/>
  <c r="Q82" i="59"/>
  <c r="R114" i="59"/>
  <c r="Q76" i="59"/>
  <c r="R97" i="59"/>
  <c r="Q65" i="59"/>
  <c r="R69" i="59"/>
  <c r="S101" i="59"/>
  <c r="S77" i="59"/>
  <c r="O115" i="59"/>
  <c r="N83" i="59"/>
  <c r="E77" i="59"/>
  <c r="F109" i="59"/>
  <c r="O65" i="59"/>
  <c r="P97" i="59"/>
  <c r="O76" i="59"/>
  <c r="Q73" i="59"/>
  <c r="R105" i="59"/>
  <c r="R77" i="59"/>
  <c r="S109" i="59"/>
  <c r="E107" i="59"/>
  <c r="D75" i="59"/>
  <c r="F97" i="59"/>
  <c r="E65" i="59"/>
  <c r="E76" i="59"/>
  <c r="Q99" i="59"/>
  <c r="P67" i="59"/>
  <c r="M81" i="59"/>
  <c r="N113" i="59"/>
  <c r="G114" i="59"/>
  <c r="F82" i="59"/>
  <c r="P107" i="59"/>
  <c r="O75" i="59"/>
  <c r="G107" i="59"/>
  <c r="F75" i="59"/>
  <c r="G102" i="59"/>
  <c r="F70" i="59"/>
  <c r="G65" i="59"/>
  <c r="H97" i="59"/>
  <c r="G76" i="59"/>
  <c r="S75" i="59"/>
  <c r="D77" i="59"/>
  <c r="E109" i="59"/>
  <c r="M99" i="59"/>
  <c r="L67" i="59"/>
  <c r="K99" i="59"/>
  <c r="J67" i="59"/>
  <c r="O101" i="59"/>
  <c r="N69" i="59"/>
  <c r="K114" i="59"/>
  <c r="J82" i="59"/>
  <c r="M93" i="59"/>
  <c r="L20" i="59"/>
  <c r="F104" i="59"/>
  <c r="E72" i="59"/>
  <c r="O105" i="59"/>
  <c r="N73" i="59"/>
  <c r="O114" i="59"/>
  <c r="N82" i="59"/>
  <c r="K69" i="59"/>
  <c r="L101" i="59"/>
  <c r="G101" i="59"/>
  <c r="F69" i="59"/>
  <c r="M101" i="59"/>
  <c r="L69" i="59"/>
  <c r="G20" i="59"/>
  <c r="H93" i="59"/>
  <c r="E67" i="59"/>
  <c r="F99" i="59"/>
  <c r="J114" i="59"/>
  <c r="I82" i="59"/>
  <c r="S68" i="59"/>
  <c r="I67" i="59"/>
  <c r="J99" i="59"/>
  <c r="M74" i="59"/>
  <c r="O113" i="59"/>
  <c r="N81" i="59"/>
  <c r="L109" i="59"/>
  <c r="K77" i="59"/>
  <c r="J104" i="59"/>
  <c r="I72" i="59"/>
  <c r="O104" i="59"/>
  <c r="N72" i="59"/>
  <c r="S67" i="59"/>
  <c r="M109" i="59"/>
  <c r="L77" i="59"/>
  <c r="E105" i="59"/>
  <c r="D73" i="59"/>
  <c r="E99" i="59"/>
  <c r="D67" i="59"/>
  <c r="H84" i="59"/>
  <c r="I116" i="59"/>
  <c r="I84" i="59"/>
  <c r="J116" i="59"/>
  <c r="S88" i="59"/>
  <c r="G98" i="59"/>
  <c r="F66" i="59"/>
  <c r="K116" i="59"/>
  <c r="J84" i="59"/>
  <c r="R93" i="59"/>
  <c r="Q20" i="59"/>
  <c r="Q107" i="59"/>
  <c r="P75" i="59"/>
  <c r="E114" i="59"/>
  <c r="D82" i="59"/>
  <c r="I75" i="59"/>
  <c r="J107" i="59"/>
  <c r="K72" i="59"/>
  <c r="L104" i="59"/>
  <c r="N76" i="59"/>
  <c r="O97" i="59"/>
  <c r="N65" i="59"/>
  <c r="Q113" i="59"/>
  <c r="P81" i="59"/>
  <c r="M105" i="59"/>
  <c r="L73" i="59"/>
  <c r="N103" i="59"/>
  <c r="M71" i="59"/>
  <c r="R72" i="59"/>
  <c r="S104" i="59"/>
  <c r="Q115" i="59"/>
  <c r="P83" i="59"/>
  <c r="R71" i="59"/>
  <c r="S103" i="59"/>
  <c r="G103" i="59"/>
  <c r="F71" i="59"/>
  <c r="K83" i="59"/>
  <c r="L115" i="59"/>
  <c r="K76" i="59"/>
  <c r="L97" i="59"/>
  <c r="K65" i="59"/>
  <c r="E97" i="59"/>
  <c r="D76" i="59"/>
  <c r="D65" i="59"/>
  <c r="S74" i="59"/>
  <c r="G99" i="59"/>
  <c r="F67" i="59"/>
  <c r="Q67" i="59"/>
  <c r="R99" i="59"/>
  <c r="I77" i="59"/>
  <c r="J109" i="59"/>
  <c r="R82" i="59"/>
  <c r="S114" i="59"/>
  <c r="S93" i="59"/>
  <c r="R20" i="59"/>
  <c r="S95" i="59" s="1"/>
  <c r="R100" i="59"/>
  <c r="Q68" i="59"/>
  <c r="D74" i="59"/>
  <c r="H107" i="59"/>
  <c r="G75" i="59"/>
  <c r="G82" i="59"/>
  <c r="H114" i="59"/>
  <c r="J76" i="59"/>
  <c r="K97" i="59"/>
  <c r="J65" i="59"/>
  <c r="N107" i="59"/>
  <c r="M75" i="59"/>
  <c r="Q75" i="59"/>
  <c r="R107" i="59"/>
  <c r="G104" i="59"/>
  <c r="F72" i="59"/>
  <c r="E93" i="59"/>
  <c r="D20" i="59"/>
  <c r="S83" i="59"/>
  <c r="H99" i="59"/>
  <c r="G67" i="59"/>
  <c r="Q114" i="59"/>
  <c r="P82" i="59"/>
  <c r="I20" i="59"/>
  <c r="J93" i="59"/>
  <c r="E102" i="59"/>
  <c r="D70" i="59"/>
  <c r="O67" i="59"/>
  <c r="P99" i="59"/>
  <c r="I76" i="59"/>
  <c r="I65" i="59"/>
  <c r="J97" i="59"/>
  <c r="E74" i="59"/>
  <c r="L100" i="59"/>
  <c r="K68" i="59"/>
  <c r="R83" i="59"/>
  <c r="S115" i="59"/>
  <c r="G70" i="59"/>
  <c r="H102" i="59"/>
  <c r="R81" i="59"/>
  <c r="S113" i="59"/>
  <c r="Q104" i="59"/>
  <c r="P72" i="59"/>
  <c r="F101" i="59"/>
  <c r="E69" i="59"/>
  <c r="M83" i="59"/>
  <c r="N115" i="59"/>
  <c r="E100" i="59"/>
  <c r="D68" i="59"/>
  <c r="J101" i="59"/>
  <c r="I69" i="59"/>
  <c r="Q77" i="59"/>
  <c r="R109" i="59"/>
  <c r="H76" i="59"/>
  <c r="H65" i="59"/>
  <c r="I97" i="59"/>
  <c r="K100" i="59"/>
  <c r="J68" i="59"/>
  <c r="H105" i="59"/>
  <c r="G73" i="59"/>
  <c r="I74" i="59"/>
  <c r="H69" i="59"/>
  <c r="I101" i="59"/>
  <c r="F93" i="59"/>
  <c r="E20" i="59"/>
  <c r="F95" i="59" s="1"/>
  <c r="K109" i="59"/>
  <c r="J77" i="59"/>
  <c r="O68" i="59"/>
  <c r="P100" i="59"/>
  <c r="H101" i="59"/>
  <c r="G69" i="59"/>
  <c r="E115" i="59"/>
  <c r="D83" i="59"/>
  <c r="M115" i="59"/>
  <c r="L83" i="59"/>
  <c r="O98" i="59"/>
  <c r="N66" i="59"/>
  <c r="S90" i="59"/>
  <c r="Q116" i="59"/>
  <c r="P84" i="59"/>
  <c r="M84" i="59"/>
  <c r="N116" i="59"/>
  <c r="S87" i="59"/>
  <c r="S89" i="59"/>
  <c r="P95" i="59" l="1"/>
  <c r="H95" i="59"/>
  <c r="J95" i="59"/>
  <c r="M95" i="59"/>
  <c r="K95" i="59"/>
  <c r="E108" i="59"/>
  <c r="K108" i="59"/>
  <c r="H108" i="59"/>
  <c r="J108" i="59"/>
  <c r="Q108" i="59"/>
  <c r="O108" i="59"/>
  <c r="N108" i="59"/>
  <c r="R118" i="59"/>
  <c r="Q86" i="59"/>
  <c r="H87" i="59"/>
  <c r="I119" i="59"/>
  <c r="F117" i="59"/>
  <c r="E85" i="59"/>
  <c r="O80" i="59"/>
  <c r="P112" i="59"/>
  <c r="R89" i="59"/>
  <c r="S121" i="59"/>
  <c r="O118" i="59"/>
  <c r="N86" i="59"/>
  <c r="E119" i="59"/>
  <c r="D87" i="59"/>
  <c r="E116" i="59"/>
  <c r="D84" i="59"/>
  <c r="K110" i="59"/>
  <c r="J78" i="59"/>
  <c r="O110" i="59"/>
  <c r="N78" i="59"/>
  <c r="N121" i="59"/>
  <c r="M89" i="59"/>
  <c r="E122" i="59"/>
  <c r="D90" i="59"/>
  <c r="J98" i="59"/>
  <c r="I66" i="59"/>
  <c r="E120" i="59"/>
  <c r="D88" i="59"/>
  <c r="S78" i="59"/>
  <c r="E121" i="59"/>
  <c r="D89" i="59"/>
  <c r="P117" i="59"/>
  <c r="O85" i="59"/>
  <c r="M118" i="59"/>
  <c r="L86" i="59"/>
  <c r="L122" i="59"/>
  <c r="K90" i="59"/>
  <c r="F116" i="59"/>
  <c r="E84" i="59"/>
  <c r="M87" i="59"/>
  <c r="N119" i="59"/>
  <c r="K112" i="59"/>
  <c r="J80" i="59"/>
  <c r="R122" i="59"/>
  <c r="Q90" i="59"/>
  <c r="F120" i="59"/>
  <c r="E88" i="59"/>
  <c r="P121" i="59"/>
  <c r="O89" i="59"/>
  <c r="R88" i="59"/>
  <c r="S120" i="59"/>
  <c r="H120" i="59"/>
  <c r="G88" i="59"/>
  <c r="M88" i="59"/>
  <c r="N120" i="59"/>
  <c r="Q79" i="59"/>
  <c r="R111" i="59"/>
  <c r="H112" i="59"/>
  <c r="G80" i="59"/>
  <c r="H117" i="59"/>
  <c r="G85" i="59"/>
  <c r="H121" i="59"/>
  <c r="G89" i="59"/>
  <c r="R86" i="59"/>
  <c r="S118" i="59"/>
  <c r="I88" i="59"/>
  <c r="J120" i="59"/>
  <c r="O121" i="59"/>
  <c r="N89" i="59"/>
  <c r="M122" i="59"/>
  <c r="L90" i="59"/>
  <c r="M111" i="59"/>
  <c r="L79" i="59"/>
  <c r="M78" i="59"/>
  <c r="N110" i="59"/>
  <c r="G121" i="59"/>
  <c r="F89" i="59"/>
  <c r="R79" i="59"/>
  <c r="S111" i="59"/>
  <c r="G110" i="59"/>
  <c r="F78" i="59"/>
  <c r="H86" i="59"/>
  <c r="I118" i="59"/>
  <c r="Q89" i="59"/>
  <c r="R121" i="59"/>
  <c r="I86" i="59"/>
  <c r="J118" i="59"/>
  <c r="L120" i="59"/>
  <c r="K88" i="59"/>
  <c r="Q111" i="59"/>
  <c r="P79" i="59"/>
  <c r="I90" i="59"/>
  <c r="J122" i="59"/>
  <c r="G90" i="59"/>
  <c r="H122" i="59"/>
  <c r="Q95" i="59"/>
  <c r="G95" i="59"/>
  <c r="M85" i="59"/>
  <c r="N117" i="59"/>
  <c r="Q80" i="59"/>
  <c r="R112" i="59"/>
  <c r="L111" i="59"/>
  <c r="K79" i="59"/>
  <c r="J117" i="59"/>
  <c r="I85" i="59"/>
  <c r="J121" i="59"/>
  <c r="I89" i="59"/>
  <c r="H110" i="59"/>
  <c r="G78" i="59"/>
  <c r="I95" i="59"/>
  <c r="J111" i="59"/>
  <c r="I79" i="59"/>
  <c r="K89" i="59"/>
  <c r="L121" i="59"/>
  <c r="E118" i="59"/>
  <c r="D86" i="59"/>
  <c r="G117" i="59"/>
  <c r="F85" i="59"/>
  <c r="O112" i="59"/>
  <c r="N80" i="59"/>
  <c r="F112" i="59"/>
  <c r="E80" i="59"/>
  <c r="H111" i="59"/>
  <c r="G79" i="59"/>
  <c r="J112" i="59"/>
  <c r="I80" i="59"/>
  <c r="E95" i="59"/>
  <c r="I98" i="59"/>
  <c r="R87" i="59"/>
  <c r="S119" i="59"/>
  <c r="F118" i="59"/>
  <c r="E86" i="59"/>
  <c r="K122" i="59"/>
  <c r="J90" i="59"/>
  <c r="O119" i="59"/>
  <c r="N87" i="59"/>
  <c r="O117" i="59"/>
  <c r="N85" i="59"/>
  <c r="Q112" i="59"/>
  <c r="P80" i="59"/>
  <c r="H118" i="59"/>
  <c r="G86" i="59"/>
  <c r="E110" i="59"/>
  <c r="D78" i="59"/>
  <c r="I117" i="59"/>
  <c r="R95" i="59"/>
  <c r="M117" i="59"/>
  <c r="L85" i="59"/>
  <c r="P120" i="59"/>
  <c r="O88" i="59"/>
  <c r="K120" i="59"/>
  <c r="J88" i="59"/>
  <c r="M90" i="59"/>
  <c r="N122" i="59"/>
  <c r="G112" i="59"/>
  <c r="F80" i="59"/>
  <c r="F119" i="59"/>
  <c r="E87" i="59"/>
  <c r="M121" i="59"/>
  <c r="L89" i="59"/>
  <c r="M116" i="59"/>
  <c r="L84" i="59"/>
  <c r="P98" i="59"/>
  <c r="O66" i="59"/>
  <c r="H90" i="59"/>
  <c r="I122" i="59"/>
  <c r="F111" i="59"/>
  <c r="E79" i="59"/>
  <c r="H79" i="59"/>
  <c r="I111" i="59"/>
  <c r="N98" i="59"/>
  <c r="M66" i="59"/>
  <c r="M86" i="59"/>
  <c r="N118" i="59"/>
  <c r="G118" i="59"/>
  <c r="F86" i="59"/>
  <c r="G119" i="59"/>
  <c r="F87" i="59"/>
  <c r="P111" i="59"/>
  <c r="O79" i="59"/>
  <c r="L117" i="59"/>
  <c r="K85" i="59"/>
  <c r="E98" i="59"/>
  <c r="D66" i="59"/>
  <c r="M120" i="59"/>
  <c r="L88" i="59"/>
  <c r="K80" i="59"/>
  <c r="L112" i="59"/>
  <c r="O95" i="59"/>
  <c r="E112" i="59"/>
  <c r="D80" i="59"/>
  <c r="K121" i="59"/>
  <c r="J89" i="59"/>
  <c r="P110" i="59"/>
  <c r="O78" i="59"/>
  <c r="Q78" i="59"/>
  <c r="R110" i="59"/>
  <c r="R120" i="59"/>
  <c r="Q88" i="59"/>
  <c r="P88" i="59"/>
  <c r="Q120" i="59"/>
  <c r="K111" i="59"/>
  <c r="J79" i="59"/>
  <c r="R78" i="59"/>
  <c r="S110" i="59"/>
  <c r="O90" i="59"/>
  <c r="P122" i="59"/>
  <c r="E111" i="59"/>
  <c r="D79" i="59"/>
  <c r="L116" i="59"/>
  <c r="M80" i="59"/>
  <c r="N112" i="59"/>
  <c r="H89" i="59"/>
  <c r="I121" i="59"/>
  <c r="G87" i="59"/>
  <c r="H119" i="59"/>
  <c r="L110" i="59"/>
  <c r="K78" i="59"/>
  <c r="R90" i="59"/>
  <c r="S122" i="59"/>
  <c r="O116" i="59"/>
  <c r="N84" i="59"/>
  <c r="M112" i="59"/>
  <c r="L80" i="59"/>
  <c r="R119" i="59"/>
  <c r="Q87" i="59"/>
  <c r="I87" i="59"/>
  <c r="J119" i="59"/>
  <c r="F122" i="59"/>
  <c r="E90" i="59"/>
  <c r="Q119" i="59"/>
  <c r="P87" i="59"/>
  <c r="O120" i="59"/>
  <c r="N88" i="59"/>
  <c r="P118" i="59"/>
  <c r="O86" i="59"/>
  <c r="H78" i="59"/>
  <c r="I110" i="59"/>
  <c r="G120" i="59"/>
  <c r="F88" i="59"/>
  <c r="K87" i="59"/>
  <c r="L119" i="59"/>
  <c r="R85" i="59"/>
  <c r="S117" i="59"/>
  <c r="L118" i="59"/>
  <c r="K86" i="59"/>
  <c r="E89" i="59"/>
  <c r="F121" i="59"/>
  <c r="S79" i="59"/>
  <c r="Q118" i="59"/>
  <c r="P86" i="59"/>
  <c r="P89" i="59"/>
  <c r="Q121" i="59"/>
  <c r="R80" i="59"/>
  <c r="S112" i="59"/>
  <c r="K117" i="59"/>
  <c r="J85" i="59"/>
  <c r="G111" i="59"/>
  <c r="F79" i="59"/>
  <c r="K118" i="59"/>
  <c r="J86" i="59"/>
  <c r="I112" i="59"/>
  <c r="M98" i="59"/>
  <c r="J110" i="59"/>
  <c r="I78" i="59"/>
  <c r="P90" i="59"/>
  <c r="Q122" i="59"/>
  <c r="P119" i="59"/>
  <c r="O87" i="59"/>
  <c r="R66" i="59"/>
  <c r="S98" i="59"/>
  <c r="Q110" i="59"/>
  <c r="P78" i="59"/>
  <c r="D85" i="59"/>
  <c r="E117" i="59"/>
  <c r="M79" i="59"/>
  <c r="N111" i="59"/>
  <c r="O111" i="59"/>
  <c r="N79" i="59"/>
  <c r="F110" i="59"/>
  <c r="E78" i="59"/>
  <c r="H116" i="59"/>
  <c r="G84" i="59"/>
  <c r="Q85" i="59"/>
  <c r="R117" i="59"/>
  <c r="O122" i="59"/>
  <c r="N90" i="59"/>
  <c r="K119" i="59"/>
  <c r="J87" i="59"/>
  <c r="G116" i="59"/>
  <c r="H88" i="59"/>
  <c r="I120" i="59"/>
  <c r="M110" i="59"/>
  <c r="L78" i="59"/>
  <c r="Q117" i="59"/>
  <c r="P85" i="59"/>
  <c r="G122" i="59"/>
  <c r="F90" i="59"/>
  <c r="L95" i="59"/>
  <c r="S54" i="57" l="1"/>
  <c r="S54" i="55"/>
  <c r="N16" i="57"/>
  <c r="N16" i="55"/>
  <c r="Q54" i="57"/>
  <c r="Q54" i="55"/>
  <c r="G54" i="57"/>
  <c r="G54" i="55"/>
  <c r="R16" i="57"/>
  <c r="R16" i="55"/>
  <c r="U54" i="57"/>
  <c r="U54" i="55"/>
  <c r="X54" i="57"/>
  <c r="X54" i="55"/>
  <c r="L16" i="57"/>
  <c r="L16" i="55"/>
  <c r="O16" i="57"/>
  <c r="O16" i="55"/>
  <c r="N54" i="57"/>
  <c r="N54" i="55"/>
  <c r="L54" i="57"/>
  <c r="L54" i="55"/>
  <c r="E54" i="57"/>
  <c r="E54" i="55"/>
  <c r="H54" i="57"/>
  <c r="H54" i="55"/>
  <c r="W54" i="57"/>
  <c r="W54" i="55"/>
  <c r="I54" i="57"/>
  <c r="I54" i="55"/>
  <c r="E16" i="57"/>
  <c r="E16" i="55"/>
  <c r="Y16" i="57"/>
  <c r="Y16" i="55"/>
  <c r="Y54" i="57"/>
  <c r="Y54" i="55"/>
  <c r="O54" i="57"/>
  <c r="O54" i="55"/>
  <c r="K16" i="57"/>
  <c r="K16" i="55"/>
  <c r="P16" i="57"/>
  <c r="P16" i="55"/>
  <c r="M16" i="57"/>
  <c r="M16" i="55"/>
  <c r="M54" i="57"/>
  <c r="M54" i="55"/>
  <c r="P54" i="57"/>
  <c r="P54" i="55"/>
  <c r="Q16" i="57"/>
  <c r="Q16" i="55"/>
  <c r="R54" i="57"/>
  <c r="R54" i="55"/>
  <c r="W16" i="57"/>
  <c r="W16" i="55"/>
  <c r="K54" i="57"/>
  <c r="K54" i="55"/>
  <c r="J54" i="57"/>
  <c r="J54" i="55"/>
  <c r="V16" i="57"/>
  <c r="V16" i="55"/>
  <c r="U16" i="57"/>
  <c r="U16" i="55"/>
  <c r="T16" i="57"/>
  <c r="T16" i="55"/>
  <c r="D16" i="57"/>
  <c r="D16" i="55"/>
  <c r="V54" i="57"/>
  <c r="V54" i="55"/>
  <c r="J16" i="57"/>
  <c r="J16" i="55"/>
  <c r="G16" i="57"/>
  <c r="G16" i="55"/>
  <c r="F16" i="57"/>
  <c r="F16" i="55"/>
  <c r="I16" i="57"/>
  <c r="I16" i="55"/>
  <c r="S16" i="57"/>
  <c r="S16" i="55"/>
  <c r="F54" i="57"/>
  <c r="F54" i="55"/>
  <c r="T54" i="57"/>
  <c r="T54" i="55"/>
  <c r="D54" i="57"/>
  <c r="D54" i="55"/>
  <c r="X16" i="57"/>
  <c r="X16" i="55"/>
  <c r="H16" i="57"/>
  <c r="H16" i="55"/>
  <c r="V75" i="57" l="1"/>
  <c r="V75" i="55"/>
  <c r="T39" i="57"/>
  <c r="T39" i="55"/>
  <c r="G75" i="57"/>
  <c r="G75" i="55"/>
  <c r="S39" i="57"/>
  <c r="S39" i="55"/>
  <c r="R75" i="57"/>
  <c r="R75" i="55"/>
  <c r="P75" i="57"/>
  <c r="P75" i="55"/>
  <c r="Y75" i="57"/>
  <c r="Y75" i="55"/>
  <c r="D39" i="57"/>
  <c r="D39" i="55"/>
  <c r="L75" i="57"/>
  <c r="L75" i="55"/>
  <c r="H75" i="57"/>
  <c r="H75" i="55"/>
  <c r="M75" i="57"/>
  <c r="M75" i="55"/>
  <c r="O39" i="57"/>
  <c r="O39" i="55"/>
  <c r="X39" i="57"/>
  <c r="X39" i="55"/>
  <c r="J39" i="57"/>
  <c r="J39" i="55"/>
  <c r="H39" i="57"/>
  <c r="H39" i="55"/>
  <c r="K75" i="57"/>
  <c r="K75" i="55"/>
  <c r="K39" i="57"/>
  <c r="K39" i="55"/>
  <c r="Q39" i="57"/>
  <c r="Q39" i="55"/>
  <c r="N75" i="57"/>
  <c r="N75" i="55"/>
  <c r="E75" i="57"/>
  <c r="E75" i="55"/>
  <c r="G39" i="57"/>
  <c r="G39" i="55"/>
  <c r="W75" i="57"/>
  <c r="W75" i="55"/>
  <c r="D75" i="57"/>
  <c r="D75" i="55"/>
  <c r="U75" i="57"/>
  <c r="U75" i="55"/>
  <c r="X75" i="57"/>
  <c r="X75" i="55"/>
  <c r="R39" i="57"/>
  <c r="R39" i="55"/>
  <c r="I75" i="57"/>
  <c r="I75" i="55"/>
  <c r="M39" i="57"/>
  <c r="M39" i="55"/>
  <c r="U39" i="57"/>
  <c r="U39" i="55"/>
  <c r="V39" i="57"/>
  <c r="V39" i="55"/>
  <c r="F75" i="57"/>
  <c r="F75" i="55"/>
  <c r="Q75" i="57"/>
  <c r="Q75" i="55"/>
  <c r="J75" i="57"/>
  <c r="J75" i="55"/>
  <c r="L39" i="57"/>
  <c r="L39" i="55"/>
  <c r="S75" i="57"/>
  <c r="S75" i="55"/>
  <c r="W39" i="57"/>
  <c r="W39" i="55"/>
  <c r="P39" i="57"/>
  <c r="P39" i="55"/>
  <c r="N39" i="57"/>
  <c r="N39" i="55"/>
  <c r="T75" i="57"/>
  <c r="T75" i="55"/>
  <c r="O75" i="57"/>
  <c r="O75" i="55"/>
  <c r="F39" i="57"/>
  <c r="F39" i="55"/>
  <c r="I39" i="57"/>
  <c r="I39" i="55"/>
  <c r="Y39" i="57"/>
  <c r="Y39" i="55"/>
  <c r="E39" i="57"/>
  <c r="E39" i="55"/>
</calcChain>
</file>

<file path=xl/sharedStrings.xml><?xml version="1.0" encoding="utf-8"?>
<sst xmlns="http://schemas.openxmlformats.org/spreadsheetml/2006/main" count="722" uniqueCount="281">
  <si>
    <t>Wood and wood products</t>
  </si>
  <si>
    <t>Textiles and leather</t>
  </si>
  <si>
    <t>Food, beverages and tobacco</t>
  </si>
  <si>
    <t>Pulp, paper and printing</t>
  </si>
  <si>
    <t>Non-metallic mineral products</t>
  </si>
  <si>
    <t>Iron and steel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</si>
  <si>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</si>
  <si>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</si>
  <si>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</si>
  <si>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</si>
  <si>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</si>
  <si>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</si>
  <si>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</si>
  <si>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</si>
  <si>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</si>
  <si>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</si>
  <si>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</si>
  <si>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</si>
  <si>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</si>
  <si>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</si>
  <si>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</si>
  <si>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Paper and paper products</t>
  </si>
  <si>
    <t>Legal Notice</t>
  </si>
  <si>
    <t>Neither the European Commission nor any person acting on behalf of the Commission is responsible for the use which might be made of this information.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</si>
  <si>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</si>
  <si>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</si>
  <si>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</si>
  <si>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</si>
  <si>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</si>
  <si>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</si>
  <si>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</si>
  <si>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</si>
  <si>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</si>
  <si>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</si>
  <si>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</si>
  <si>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</si>
  <si>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</si>
  <si>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</si>
  <si>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</si>
  <si>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</si>
  <si>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</si>
  <si>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</si>
  <si>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</si>
  <si>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</si>
  <si>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</si>
  <si>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</si>
  <si>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</si>
  <si>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</si>
  <si>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</si>
  <si>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</si>
  <si>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</si>
  <si>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</si>
  <si>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</si>
  <si>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</si>
  <si>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</si>
  <si>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</si>
  <si>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</si>
  <si>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</si>
  <si>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</si>
  <si>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</si>
  <si>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</si>
  <si>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</si>
  <si>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</si>
  <si>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</si>
  <si>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</si>
  <si>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</si>
  <si>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</si>
  <si>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</si>
  <si>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</si>
  <si>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</si>
  <si>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</si>
  <si>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</si>
  <si>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</si>
  <si>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</si>
  <si>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</si>
  <si>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</si>
  <si>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</si>
  <si>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</si>
  <si>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</si>
  <si>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</si>
  <si>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</si>
  <si>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</si>
  <si>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</si>
  <si>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</si>
  <si>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</si>
  <si>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</si>
  <si>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</si>
  <si>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</si>
  <si>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</si>
  <si>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</si>
  <si>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</si>
  <si>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</si>
  <si>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</si>
  <si>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</si>
  <si>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</si>
  <si>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</si>
  <si>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</si>
  <si>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</si>
  <si>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</si>
  <si>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</si>
  <si>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</si>
  <si>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</si>
  <si>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</si>
  <si>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</si>
  <si>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</si>
  <si>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</si>
  <si>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</si>
  <si>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</si>
  <si>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</si>
  <si>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</si>
  <si>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</si>
  <si>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</si>
  <si>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</si>
  <si>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</si>
  <si>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</si>
  <si>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</si>
  <si>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</si>
  <si>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</si>
  <si>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</si>
  <si>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</si>
  <si>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</si>
  <si>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</si>
  <si>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</si>
  <si>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</si>
  <si>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</si>
  <si>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</si>
  <si>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</si>
  <si>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</si>
  <si>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</si>
  <si>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</si>
  <si>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</si>
  <si>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</si>
  <si>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</si>
  <si>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</si>
  <si>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</si>
  <si>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</si>
  <si>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</si>
  <si>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</si>
  <si>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</si>
  <si>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</si>
  <si>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</si>
  <si>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</si>
  <si>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</si>
  <si>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</si>
  <si>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</si>
  <si>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</si>
  <si>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</si>
  <si>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</si>
  <si>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</si>
  <si>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</si>
  <si>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</si>
  <si>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</si>
  <si>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</si>
  <si>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</si>
  <si>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</si>
  <si>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</si>
  <si>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</si>
  <si>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</si>
  <si>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</si>
  <si>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</si>
  <si>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</si>
  <si>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</si>
  <si>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</si>
  <si>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</si>
  <si>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</si>
  <si>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</si>
  <si>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</si>
  <si>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</si>
  <si>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</si>
  <si>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</si>
  <si>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</si>
  <si>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</si>
  <si>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</si>
  <si>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</si>
  <si>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</si>
  <si>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</si>
  <si>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</si>
  <si>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</si>
  <si>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</si>
  <si>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</si>
  <si>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</si>
  <si>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</si>
  <si>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</si>
  <si>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</si>
  <si>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</si>
  <si>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</si>
  <si>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</si>
  <si>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</si>
  <si>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</si>
  <si>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</si>
  <si>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</si>
  <si>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</si>
  <si>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</si>
  <si>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</si>
  <si>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</si>
  <si>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</si>
  <si>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</si>
  <si>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</si>
  <si>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</si>
  <si>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</si>
  <si>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</si>
  <si>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</si>
  <si>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</si>
  <si>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</si>
  <si>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</si>
  <si>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</si>
  <si>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</si>
  <si>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</si>
  <si>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</si>
  <si>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</si>
  <si>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</si>
  <si>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</si>
  <si>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</si>
  <si>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</si>
  <si>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</si>
  <si>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</si>
  <si>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</si>
  <si>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</si>
  <si>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</si>
  <si>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</si>
  <si>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</si>
  <si>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</si>
  <si>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</si>
  <si>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</si>
  <si>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</si>
  <si>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</si>
  <si>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</si>
  <si>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</si>
  <si>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</si>
  <si>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</si>
  <si>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</si>
  <si>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</si>
  <si>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</si>
  <si>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</si>
  <si>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</si>
  <si>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C22, C31_C32</t>
  </si>
  <si>
    <t>Annual growth rates (%)</t>
  </si>
  <si>
    <t>Demographics</t>
  </si>
  <si>
    <t>Population</t>
  </si>
  <si>
    <t>Number of households</t>
  </si>
  <si>
    <t>Inhabitants per household</t>
  </si>
  <si>
    <t>Market shares (%)</t>
  </si>
  <si>
    <t>Gross domestic product per capita</t>
  </si>
  <si>
    <t>Household consumption expenditure per capita</t>
  </si>
  <si>
    <t>JRC-IDEES Description</t>
  </si>
  <si>
    <t>JRC-IDEES structure</t>
  </si>
  <si>
    <t>Macro-economic data at current prices  - NACE structure</t>
  </si>
  <si>
    <t>JRC-IDEES and NACE structure correspondence</t>
  </si>
  <si>
    <t>Climate</t>
  </si>
  <si>
    <t>Actual heating degree-days</t>
  </si>
  <si>
    <t>Relative heating degree-days</t>
  </si>
  <si>
    <t>Actual cooling degree-days</t>
  </si>
  <si>
    <t>Relative cooling degree-days</t>
  </si>
  <si>
    <t>Prepared by JRC C.6</t>
  </si>
  <si>
    <t>The information made available is property of the Joint Research Centre of the European Commission.</t>
  </si>
  <si>
    <t>JRC-IDEES-2021 - Integrated Database of the European Energy System</t>
  </si>
  <si>
    <t>v2021-1.00</t>
  </si>
  <si>
    <t>Use conditions</t>
  </si>
  <si>
    <t>This work is licensed under</t>
  </si>
  <si>
    <t>CC BY 4.0</t>
  </si>
  <si>
    <t>Macro-economic and demographic data</t>
  </si>
  <si>
    <t>Mean heating degree-days over period 2000-2020</t>
  </si>
  <si>
    <t>Mean cooling degree-days over period 2000-2020</t>
  </si>
  <si>
    <t>Macro-economic data at 2015 prices - NACE structure</t>
  </si>
  <si>
    <t>Demographic and macro-economic data at 2015 prices - JRC-IDEES structure</t>
  </si>
  <si>
    <t>EU27</t>
  </si>
  <si>
    <t>European Union (27 countries from 2020)</t>
  </si>
  <si>
    <t>ESA2010 [million euro, 2015 prices]</t>
  </si>
  <si>
    <t>ESA2010 [euro, 2015 prices per capita]</t>
  </si>
  <si>
    <t>Gross value added [million euro, 2015 prices]</t>
  </si>
  <si>
    <t>ESA2010 [million euro, current prices]</t>
  </si>
  <si>
    <t>Non-ferrous metals</t>
  </si>
  <si>
    <t>Integrated steelworks</t>
  </si>
  <si>
    <t>Chemical industry</t>
  </si>
  <si>
    <t>Basic and other chemicals</t>
  </si>
  <si>
    <t>Primary production</t>
  </si>
  <si>
    <t>Secondary production</t>
  </si>
  <si>
    <t>Transport equipment</t>
  </si>
  <si>
    <t>Machinery equipment</t>
  </si>
  <si>
    <t>Non-specifed industries</t>
  </si>
  <si>
    <t>Non-specified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</si>
</sst>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u/>
      <sz val="9"/>
      <color rgb="FF0564C3"/>
      <name val="Calibri"/>
      <family val="2"/>
      <scheme val="minor"/>
    </font>
    <font>
      <sz val="8"/>
      <color rgb="FF050505"/>
      <name val="Calibri"/>
      <family val="2"/>
      <scheme val="minor"/>
    </font>
    <font>
      <b/>
      <sz val="8"/>
      <color rgb="FF050505"/>
      <name val="Calibri"/>
      <family val="2"/>
      <scheme val="minor"/>
    </font>
    <font>
      <b/>
      <sz val="8"/>
      <color indexed="8"/>
      <name val="Calibri"/>
      <family val="2"/>
      <scheme val="minor"/>
    </font>
    <font>
      <i/>
      <sz val="8"/>
      <color rgb="FF050505"/>
      <name val="Calibri"/>
      <family val="2"/>
      <scheme val="minor"/>
    </font>
    <font>
      <sz val="16"/>
      <color rgb="FF050505"/>
      <name val="Calibri"/>
      <family val="2"/>
      <scheme val="minor"/>
    </font>
    <font>
      <b/>
      <sz val="20"/>
      <color rgb="FF050505"/>
      <name val="Calibri"/>
      <family val="2"/>
      <scheme val="minor"/>
    </font>
    <font>
      <b/>
      <sz val="24"/>
      <color rgb="FF050505"/>
      <name val="Calibri"/>
      <family val="2"/>
      <scheme val="minor"/>
    </font>
    <font>
      <b/>
      <sz val="22"/>
      <color rgb="FF050505"/>
      <name val="Calibri"/>
      <family val="2"/>
      <scheme val="minor"/>
    </font>
    <font>
      <b/>
      <u/>
      <sz val="16"/>
      <color rgb="FF050505"/>
      <name val="Calibri"/>
      <family val="2"/>
      <scheme val="minor"/>
    </font>
    <font>
      <b/>
      <sz val="14"/>
      <color rgb="FF050505"/>
      <name val="Calibri"/>
      <family val="2"/>
      <scheme val="minor"/>
    </font>
    <font>
      <b/>
      <sz val="10"/>
      <color rgb="FF050505"/>
      <name val="Calibri"/>
      <family val="2"/>
      <scheme val="minor"/>
    </font>
    <font>
      <sz val="10"/>
      <color rgb="FF050505"/>
      <name val="Calibri"/>
      <family val="2"/>
      <scheme val="minor"/>
    </font>
    <font>
      <b/>
      <sz val="11"/>
      <color rgb="FF050505"/>
      <name val="Calibri"/>
      <family val="2"/>
      <scheme val="minor"/>
    </font>
    <font>
      <u/>
      <sz val="11"/>
      <color rgb="FF0564C3"/>
      <name val="Calibri"/>
      <family val="2"/>
      <scheme val="minor"/>
    </font>
    <font>
      <b/>
      <sz val="14"/>
      <color rgb="FF006EBE"/>
      <name val="Calibri"/>
      <family val="2"/>
      <scheme val="minor"/>
    </font>
    <font>
      <i/>
      <sz val="9"/>
      <color rgb="FF050505"/>
      <name val="Calibri"/>
      <family val="2"/>
      <scheme val="minor"/>
    </font>
    <font>
      <sz val="9"/>
      <color rgb="FF05050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CD7C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" fillId="0" borderId="0"/>
  </cellStyleXfs>
  <cellXfs count="153">
    <xf numFmtId="0" fontId="0" fillId="0" borderId="0" xfId="0"/>
    <xf numFmtId="0" fontId="10" fillId="2" borderId="0" xfId="4" applyFont="1" applyFill="1" applyAlignment="1">
      <alignment vertical="center"/>
    </xf>
    <xf numFmtId="0" fontId="7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1" xfId="0" applyFont="1" applyFill="1" applyBorder="1"/>
    <xf numFmtId="0" fontId="5" fillId="2" borderId="0" xfId="0" applyFont="1" applyFill="1"/>
    <xf numFmtId="0" fontId="12" fillId="2" borderId="0" xfId="2" applyFont="1" applyFill="1"/>
    <xf numFmtId="0" fontId="4" fillId="2" borderId="0" xfId="2" applyFont="1" applyFill="1"/>
    <xf numFmtId="0" fontId="10" fillId="2" borderId="0" xfId="5" applyFont="1" applyFill="1"/>
    <xf numFmtId="3" fontId="10" fillId="2" borderId="0" xfId="5" applyNumberFormat="1" applyFont="1" applyFill="1"/>
    <xf numFmtId="0" fontId="10" fillId="2" borderId="0" xfId="5" applyFont="1" applyFill="1" applyAlignment="1">
      <alignment wrapText="1"/>
    </xf>
    <xf numFmtId="0" fontId="13" fillId="2" borderId="0" xfId="5" applyFont="1" applyFill="1"/>
    <xf numFmtId="3" fontId="14" fillId="2" borderId="0" xfId="5" applyNumberFormat="1" applyFont="1" applyFill="1"/>
    <xf numFmtId="0" fontId="14" fillId="2" borderId="0" xfId="5" applyFont="1" applyFill="1" applyBorder="1"/>
    <xf numFmtId="0" fontId="13" fillId="2" borderId="8" xfId="5" applyFont="1" applyFill="1" applyBorder="1" applyAlignment="1">
      <alignment horizontal="center" vertical="center" textRotation="90"/>
    </xf>
    <xf numFmtId="0" fontId="13" fillId="2" borderId="8" xfId="5" applyFont="1" applyFill="1" applyBorder="1"/>
    <xf numFmtId="0" fontId="13" fillId="2" borderId="8" xfId="5" applyFont="1" applyFill="1" applyBorder="1" applyAlignment="1"/>
    <xf numFmtId="3" fontId="13" fillId="2" borderId="8" xfId="5" applyNumberFormat="1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0" fontId="13" fillId="2" borderId="0" xfId="5" applyFont="1" applyFill="1" applyBorder="1"/>
    <xf numFmtId="0" fontId="13" fillId="2" borderId="0" xfId="5" applyFont="1" applyFill="1" applyBorder="1" applyAlignment="1"/>
    <xf numFmtId="3" fontId="13" fillId="2" borderId="0" xfId="5" applyNumberFormat="1" applyFont="1" applyFill="1" applyBorder="1"/>
    <xf numFmtId="0" fontId="13" fillId="2" borderId="1" xfId="5" applyFont="1" applyFill="1" applyBorder="1" applyAlignment="1">
      <alignment horizontal="center" vertical="center" textRotation="90"/>
    </xf>
    <xf numFmtId="0" fontId="13" fillId="2" borderId="1" xfId="5" applyFont="1" applyFill="1" applyBorder="1"/>
    <xf numFmtId="0" fontId="13" fillId="2" borderId="1" xfId="5" applyFont="1" applyFill="1" applyBorder="1" applyAlignment="1"/>
    <xf numFmtId="3" fontId="13" fillId="2" borderId="1" xfId="5" applyNumberFormat="1" applyFont="1" applyFill="1" applyBorder="1"/>
    <xf numFmtId="0" fontId="14" fillId="2" borderId="1" xfId="5" applyFont="1" applyFill="1" applyBorder="1"/>
    <xf numFmtId="0" fontId="14" fillId="2" borderId="1" xfId="5" applyFont="1" applyFill="1" applyBorder="1" applyAlignment="1"/>
    <xf numFmtId="3" fontId="14" fillId="2" borderId="1" xfId="5" applyNumberFormat="1" applyFont="1" applyFill="1" applyBorder="1"/>
    <xf numFmtId="0" fontId="14" fillId="2" borderId="1" xfId="5" applyFont="1" applyFill="1" applyBorder="1" applyAlignment="1">
      <alignment wrapText="1"/>
    </xf>
    <xf numFmtId="0" fontId="14" fillId="2" borderId="0" xfId="5" applyFont="1" applyFill="1"/>
    <xf numFmtId="0" fontId="15" fillId="2" borderId="0" xfId="5" applyFont="1" applyFill="1"/>
    <xf numFmtId="1" fontId="10" fillId="2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/>
    </xf>
    <xf numFmtId="164" fontId="10" fillId="2" borderId="0" xfId="8" applyFont="1" applyFill="1" applyBorder="1" applyAlignment="1">
      <alignment vertical="center"/>
    </xf>
    <xf numFmtId="1" fontId="10" fillId="2" borderId="0" xfId="4" applyNumberFormat="1" applyFont="1" applyFill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3" fillId="2" borderId="0" xfId="4" applyFont="1" applyFill="1" applyBorder="1" applyAlignment="1">
      <alignment vertical="center"/>
    </xf>
    <xf numFmtId="169" fontId="13" fillId="2" borderId="8" xfId="4" applyNumberFormat="1" applyFont="1" applyFill="1" applyBorder="1" applyAlignment="1">
      <alignment vertical="center"/>
    </xf>
    <xf numFmtId="1" fontId="13" fillId="2" borderId="8" xfId="4" applyNumberFormat="1" applyFont="1" applyFill="1" applyBorder="1" applyAlignment="1">
      <alignment vertical="center"/>
    </xf>
    <xf numFmtId="167" fontId="13" fillId="2" borderId="8" xfId="4" applyNumberFormat="1" applyFont="1" applyFill="1" applyBorder="1" applyAlignment="1">
      <alignment vertical="center"/>
    </xf>
    <xf numFmtId="169" fontId="13" fillId="2" borderId="0" xfId="4" applyNumberFormat="1" applyFont="1" applyFill="1" applyBorder="1" applyAlignment="1">
      <alignment vertical="center"/>
    </xf>
    <xf numFmtId="1" fontId="13" fillId="2" borderId="0" xfId="4" applyNumberFormat="1" applyFont="1" applyFill="1" applyBorder="1" applyAlignment="1">
      <alignment vertical="center"/>
    </xf>
    <xf numFmtId="167" fontId="13" fillId="2" borderId="0" xfId="4" applyNumberFormat="1" applyFont="1" applyFill="1" applyBorder="1" applyAlignment="1">
      <alignment vertical="center"/>
    </xf>
    <xf numFmtId="0" fontId="13" fillId="2" borderId="1" xfId="4" applyFont="1" applyFill="1" applyBorder="1" applyAlignment="1">
      <alignment horizontal="left" vertical="center"/>
    </xf>
    <xf numFmtId="1" fontId="13" fillId="2" borderId="1" xfId="4" applyNumberFormat="1" applyFont="1" applyFill="1" applyBorder="1" applyAlignment="1">
      <alignment vertical="center"/>
    </xf>
    <xf numFmtId="168" fontId="13" fillId="2" borderId="1" xfId="4" applyNumberFormat="1" applyFont="1" applyFill="1" applyBorder="1" applyAlignment="1">
      <alignment vertical="center"/>
    </xf>
    <xf numFmtId="0" fontId="14" fillId="3" borderId="2" xfId="5" applyFont="1" applyFill="1" applyBorder="1"/>
    <xf numFmtId="0" fontId="14" fillId="3" borderId="2" xfId="4" applyFont="1" applyFill="1" applyBorder="1" applyAlignment="1">
      <alignment horizontal="right" vertical="center"/>
    </xf>
    <xf numFmtId="169" fontId="16" fillId="2" borderId="13" xfId="4" applyNumberFormat="1" applyFont="1" applyFill="1" applyBorder="1" applyAlignment="1">
      <alignment vertical="center"/>
    </xf>
    <xf numFmtId="1" fontId="13" fillId="2" borderId="13" xfId="4" applyNumberFormat="1" applyFont="1" applyFill="1" applyBorder="1" applyAlignment="1">
      <alignment vertical="center"/>
    </xf>
    <xf numFmtId="165" fontId="16" fillId="2" borderId="13" xfId="4" applyNumberFormat="1" applyFont="1" applyFill="1" applyBorder="1" applyAlignment="1">
      <alignment vertical="center"/>
    </xf>
    <xf numFmtId="0" fontId="16" fillId="2" borderId="1" xfId="4" applyFont="1" applyFill="1" applyBorder="1" applyAlignment="1">
      <alignment horizontal="left" vertical="center"/>
    </xf>
    <xf numFmtId="165" fontId="16" fillId="2" borderId="1" xfId="4" applyNumberFormat="1" applyFont="1" applyFill="1" applyBorder="1" applyAlignment="1">
      <alignment vertical="center"/>
    </xf>
    <xf numFmtId="1" fontId="14" fillId="3" borderId="2" xfId="4" applyNumberFormat="1" applyFont="1" applyFill="1" applyBorder="1" applyAlignment="1">
      <alignment horizontal="right" vertical="center"/>
    </xf>
    <xf numFmtId="167" fontId="13" fillId="2" borderId="1" xfId="4" applyNumberFormat="1" applyFont="1" applyFill="1" applyBorder="1" applyAlignment="1">
      <alignment vertical="center"/>
    </xf>
    <xf numFmtId="0" fontId="14" fillId="3" borderId="2" xfId="4" applyFont="1" applyFill="1" applyBorder="1" applyAlignment="1">
      <alignment horizontal="left" vertical="center"/>
    </xf>
    <xf numFmtId="1" fontId="13" fillId="3" borderId="2" xfId="4" applyNumberFormat="1" applyFont="1" applyFill="1" applyBorder="1" applyAlignment="1">
      <alignment vertical="center"/>
    </xf>
    <xf numFmtId="167" fontId="13" fillId="3" borderId="2" xfId="4" applyNumberFormat="1" applyFont="1" applyFill="1" applyBorder="1" applyAlignment="1">
      <alignment vertical="center"/>
    </xf>
    <xf numFmtId="0" fontId="13" fillId="2" borderId="6" xfId="4" applyFont="1" applyFill="1" applyBorder="1" applyAlignment="1">
      <alignment horizontal="left" vertical="center" wrapText="1" indent="1"/>
    </xf>
    <xf numFmtId="1" fontId="13" fillId="2" borderId="6" xfId="4" applyNumberFormat="1" applyFont="1" applyFill="1" applyBorder="1" applyAlignment="1">
      <alignment vertical="center"/>
    </xf>
    <xf numFmtId="167" fontId="13" fillId="2" borderId="6" xfId="4" applyNumberFormat="1" applyFont="1" applyFill="1" applyBorder="1" applyAlignment="1">
      <alignment vertical="center"/>
    </xf>
    <xf numFmtId="0" fontId="13" fillId="2" borderId="4" xfId="4" applyFont="1" applyFill="1" applyBorder="1" applyAlignment="1">
      <alignment horizontal="left" vertical="center" wrapText="1" indent="1"/>
    </xf>
    <xf numFmtId="1" fontId="13" fillId="2" borderId="4" xfId="4" applyNumberFormat="1" applyFont="1" applyFill="1" applyBorder="1" applyAlignment="1">
      <alignment vertical="center"/>
    </xf>
    <xf numFmtId="167" fontId="13" fillId="2" borderId="4" xfId="4" applyNumberFormat="1" applyFont="1" applyFill="1" applyBorder="1" applyAlignment="1">
      <alignment vertical="center"/>
    </xf>
    <xf numFmtId="0" fontId="13" fillId="2" borderId="0" xfId="4" applyFont="1" applyFill="1" applyBorder="1" applyAlignment="1">
      <alignment horizontal="left" vertical="center" wrapText="1" indent="1"/>
    </xf>
    <xf numFmtId="0" fontId="13" fillId="2" borderId="0" xfId="4" applyFont="1" applyFill="1" applyBorder="1" applyAlignment="1">
      <alignment horizontal="left" vertical="center" wrapText="1" indent="2"/>
    </xf>
    <xf numFmtId="1" fontId="13" fillId="2" borderId="0" xfId="4" applyNumberFormat="1" applyFont="1" applyFill="1" applyBorder="1" applyAlignment="1">
      <alignment horizontal="left" vertical="center" wrapText="1" indent="1"/>
    </xf>
    <xf numFmtId="167" fontId="13" fillId="2" borderId="0" xfId="4" applyNumberFormat="1" applyFont="1" applyFill="1" applyAlignment="1">
      <alignment vertical="center"/>
    </xf>
    <xf numFmtId="1" fontId="13" fillId="2" borderId="0" xfId="4" applyNumberFormat="1" applyFont="1" applyFill="1" applyAlignment="1">
      <alignment vertical="center"/>
    </xf>
    <xf numFmtId="0" fontId="13" fillId="2" borderId="4" xfId="4" applyFont="1" applyFill="1" applyBorder="1" applyAlignment="1">
      <alignment horizontal="left" vertical="center" wrapText="1" indent="2"/>
    </xf>
    <xf numFmtId="0" fontId="13" fillId="2" borderId="4" xfId="4" applyFont="1" applyFill="1" applyBorder="1" applyAlignment="1">
      <alignment horizontal="left" vertical="center" wrapText="1" indent="3"/>
    </xf>
    <xf numFmtId="0" fontId="16" fillId="2" borderId="0" xfId="4" applyFont="1" applyFill="1" applyBorder="1" applyAlignment="1">
      <alignment horizontal="left" vertical="center" wrapText="1" indent="4"/>
    </xf>
    <xf numFmtId="0" fontId="16" fillId="2" borderId="0" xfId="4" applyFont="1" applyFill="1" applyBorder="1" applyAlignment="1">
      <alignment horizontal="left" vertical="center" wrapText="1" indent="5"/>
    </xf>
    <xf numFmtId="1" fontId="16" fillId="2" borderId="0" xfId="4" applyNumberFormat="1" applyFont="1" applyFill="1" applyBorder="1" applyAlignment="1">
      <alignment vertical="center"/>
    </xf>
    <xf numFmtId="0" fontId="16" fillId="2" borderId="0" xfId="4" applyFont="1" applyFill="1" applyBorder="1" applyAlignment="1">
      <alignment horizontal="left" vertical="center" wrapText="1" indent="3"/>
    </xf>
    <xf numFmtId="0" fontId="13" fillId="2" borderId="7" xfId="4" applyFont="1" applyFill="1" applyBorder="1" applyAlignment="1">
      <alignment horizontal="left" vertical="center" wrapText="1" indent="2"/>
    </xf>
    <xf numFmtId="1" fontId="13" fillId="2" borderId="7" xfId="4" applyNumberFormat="1" applyFont="1" applyFill="1" applyBorder="1" applyAlignment="1">
      <alignment vertical="center"/>
    </xf>
    <xf numFmtId="167" fontId="13" fillId="2" borderId="7" xfId="4" applyNumberFormat="1" applyFont="1" applyFill="1" applyBorder="1" applyAlignment="1">
      <alignment vertical="center"/>
    </xf>
    <xf numFmtId="0" fontId="13" fillId="2" borderId="8" xfId="4" applyFont="1" applyFill="1" applyBorder="1" applyAlignment="1">
      <alignment horizontal="left" vertical="center"/>
    </xf>
    <xf numFmtId="166" fontId="13" fillId="2" borderId="8" xfId="4" applyNumberFormat="1" applyFont="1" applyFill="1" applyBorder="1" applyAlignment="1">
      <alignment vertical="center"/>
    </xf>
    <xf numFmtId="166" fontId="13" fillId="2" borderId="4" xfId="4" applyNumberFormat="1" applyFont="1" applyFill="1" applyBorder="1" applyAlignment="1">
      <alignment vertical="center"/>
    </xf>
    <xf numFmtId="166" fontId="13" fillId="2" borderId="0" xfId="4" applyNumberFormat="1" applyFont="1" applyFill="1" applyAlignment="1">
      <alignment vertical="center"/>
    </xf>
    <xf numFmtId="0" fontId="13" fillId="2" borderId="3" xfId="4" applyFont="1" applyFill="1" applyBorder="1" applyAlignment="1">
      <alignment horizontal="left" vertical="center" wrapText="1" indent="2"/>
    </xf>
    <xf numFmtId="1" fontId="13" fillId="2" borderId="3" xfId="4" applyNumberFormat="1" applyFont="1" applyFill="1" applyBorder="1" applyAlignment="1">
      <alignment vertical="center"/>
    </xf>
    <xf numFmtId="166" fontId="13" fillId="2" borderId="3" xfId="4" applyNumberFormat="1" applyFont="1" applyFill="1" applyBorder="1" applyAlignment="1">
      <alignment vertical="center"/>
    </xf>
    <xf numFmtId="0" fontId="13" fillId="2" borderId="0" xfId="4" applyFont="1" applyFill="1" applyBorder="1" applyAlignment="1">
      <alignment horizontal="left" vertical="center" wrapText="1" indent="3"/>
    </xf>
    <xf numFmtId="166" fontId="13" fillId="2" borderId="0" xfId="4" applyNumberFormat="1" applyFont="1" applyFill="1" applyBorder="1" applyAlignment="1">
      <alignment vertical="center"/>
    </xf>
    <xf numFmtId="0" fontId="13" fillId="2" borderId="1" xfId="4" applyFont="1" applyFill="1" applyBorder="1" applyAlignment="1">
      <alignment horizontal="left" vertical="center" wrapText="1" indent="2"/>
    </xf>
    <xf numFmtId="166" fontId="13" fillId="2" borderId="1" xfId="4" applyNumberFormat="1" applyFont="1" applyFill="1" applyBorder="1" applyAlignment="1">
      <alignment vertical="center"/>
    </xf>
    <xf numFmtId="10" fontId="13" fillId="2" borderId="8" xfId="1" applyNumberFormat="1" applyFont="1" applyFill="1" applyBorder="1" applyAlignment="1">
      <alignment vertical="center"/>
    </xf>
    <xf numFmtId="10" fontId="13" fillId="2" borderId="1" xfId="1" applyNumberFormat="1" applyFont="1" applyFill="1" applyBorder="1" applyAlignment="1">
      <alignment vertical="center"/>
    </xf>
    <xf numFmtId="0" fontId="13" fillId="2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right" vertical="center"/>
    </xf>
    <xf numFmtId="169" fontId="13" fillId="2" borderId="8" xfId="4" applyNumberFormat="1" applyFont="1" applyFill="1" applyBorder="1" applyAlignment="1">
      <alignment horizontal="right" vertical="center"/>
    </xf>
    <xf numFmtId="0" fontId="13" fillId="2" borderId="8" xfId="4" applyFont="1" applyFill="1" applyBorder="1" applyAlignment="1">
      <alignment vertical="center"/>
    </xf>
    <xf numFmtId="0" fontId="13" fillId="2" borderId="0" xfId="4" applyFont="1" applyFill="1" applyBorder="1" applyAlignment="1">
      <alignment horizontal="right" vertical="center"/>
    </xf>
    <xf numFmtId="0" fontId="13" fillId="2" borderId="1" xfId="4" applyFont="1" applyFill="1" applyBorder="1" applyAlignment="1">
      <alignment horizontal="right" vertical="center"/>
    </xf>
    <xf numFmtId="0" fontId="13" fillId="2" borderId="1" xfId="4" applyFont="1" applyFill="1" applyBorder="1" applyAlignment="1">
      <alignment vertical="center"/>
    </xf>
    <xf numFmtId="0" fontId="13" fillId="2" borderId="8" xfId="4" applyFont="1" applyFill="1" applyBorder="1" applyAlignment="1">
      <alignment horizontal="left" vertical="center" wrapText="1"/>
    </xf>
    <xf numFmtId="0" fontId="13" fillId="2" borderId="8" xfId="4" applyFont="1" applyFill="1" applyBorder="1" applyAlignment="1">
      <alignment horizontal="left" vertical="center" indent="1"/>
    </xf>
    <xf numFmtId="0" fontId="13" fillId="2" borderId="1" xfId="4" applyFont="1" applyFill="1" applyBorder="1" applyAlignment="1">
      <alignment horizontal="right" vertical="center" indent="1"/>
    </xf>
    <xf numFmtId="0" fontId="13" fillId="2" borderId="0" xfId="4" applyFont="1" applyFill="1" applyBorder="1" applyAlignment="1">
      <alignment horizontal="left" vertical="center" wrapText="1"/>
    </xf>
    <xf numFmtId="0" fontId="13" fillId="2" borderId="0" xfId="4" applyFont="1" applyFill="1" applyBorder="1" applyAlignment="1">
      <alignment horizontal="left" vertical="center" indent="1"/>
    </xf>
    <xf numFmtId="0" fontId="13" fillId="2" borderId="0" xfId="4" applyFont="1" applyFill="1" applyAlignment="1">
      <alignment vertical="center"/>
    </xf>
    <xf numFmtId="0" fontId="13" fillId="2" borderId="5" xfId="4" applyFont="1" applyFill="1" applyBorder="1" applyAlignment="1">
      <alignment horizontal="left" vertical="center" wrapText="1" indent="1"/>
    </xf>
    <xf numFmtId="0" fontId="13" fillId="2" borderId="5" xfId="4" applyFont="1" applyFill="1" applyBorder="1" applyAlignment="1">
      <alignment horizontal="left" vertical="center" indent="1"/>
    </xf>
    <xf numFmtId="0" fontId="13" fillId="2" borderId="9" xfId="4" applyFont="1" applyFill="1" applyBorder="1" applyAlignment="1">
      <alignment horizontal="right" vertical="center" indent="1"/>
    </xf>
    <xf numFmtId="0" fontId="13" fillId="2" borderId="9" xfId="4" applyFont="1" applyFill="1" applyBorder="1" applyAlignment="1">
      <alignment horizontal="left" vertical="center" indent="1"/>
    </xf>
    <xf numFmtId="0" fontId="13" fillId="2" borderId="9" xfId="4" applyFont="1" applyFill="1" applyBorder="1" applyAlignment="1">
      <alignment vertical="center"/>
    </xf>
    <xf numFmtId="0" fontId="13" fillId="2" borderId="0" xfId="4" applyFont="1" applyFill="1" applyBorder="1" applyAlignment="1">
      <alignment horizontal="right" vertical="center" indent="1"/>
    </xf>
    <xf numFmtId="0" fontId="13" fillId="2" borderId="10" xfId="4" applyFont="1" applyFill="1" applyBorder="1" applyAlignment="1">
      <alignment horizontal="right" vertical="center" indent="1"/>
    </xf>
    <xf numFmtId="0" fontId="13" fillId="2" borderId="10" xfId="4" applyFont="1" applyFill="1" applyBorder="1" applyAlignment="1">
      <alignment horizontal="left" vertical="center" indent="1"/>
    </xf>
    <xf numFmtId="0" fontId="13" fillId="2" borderId="10" xfId="4" applyFont="1" applyFill="1" applyBorder="1" applyAlignment="1">
      <alignment vertical="center"/>
    </xf>
    <xf numFmtId="0" fontId="13" fillId="2" borderId="1" xfId="4" applyFont="1" applyFill="1" applyBorder="1" applyAlignment="1">
      <alignment horizontal="left" vertical="center" indent="1"/>
    </xf>
    <xf numFmtId="0" fontId="13" fillId="2" borderId="8" xfId="4" applyFont="1" applyFill="1" applyBorder="1" applyAlignment="1">
      <alignment horizontal="left" vertical="center" wrapText="1" indent="1"/>
    </xf>
    <xf numFmtId="0" fontId="13" fillId="2" borderId="11" xfId="4" applyFont="1" applyFill="1" applyBorder="1" applyAlignment="1">
      <alignment horizontal="left" vertical="center" wrapText="1" indent="2"/>
    </xf>
    <xf numFmtId="0" fontId="13" fillId="2" borderId="11" xfId="4" applyFont="1" applyFill="1" applyBorder="1" applyAlignment="1">
      <alignment horizontal="left" vertical="center" indent="2"/>
    </xf>
    <xf numFmtId="0" fontId="13" fillId="2" borderId="11" xfId="4" applyFont="1" applyFill="1" applyBorder="1" applyAlignment="1">
      <alignment vertical="center"/>
    </xf>
    <xf numFmtId="0" fontId="13" fillId="2" borderId="0" xfId="4" applyFont="1" applyFill="1" applyBorder="1" applyAlignment="1">
      <alignment horizontal="left" vertical="center" indent="2"/>
    </xf>
    <xf numFmtId="0" fontId="13" fillId="2" borderId="10" xfId="4" applyFont="1" applyFill="1" applyBorder="1" applyAlignment="1">
      <alignment horizontal="left" vertical="center" wrapText="1" indent="3"/>
    </xf>
    <xf numFmtId="0" fontId="13" fillId="2" borderId="12" xfId="4" applyFont="1" applyFill="1" applyBorder="1" applyAlignment="1">
      <alignment horizontal="left" vertical="center" wrapText="1" indent="2"/>
    </xf>
    <xf numFmtId="0" fontId="13" fillId="2" borderId="12" xfId="4" applyFont="1" applyFill="1" applyBorder="1" applyAlignment="1">
      <alignment horizontal="right" vertical="center" indent="1"/>
    </xf>
    <xf numFmtId="0" fontId="13" fillId="2" borderId="12" xfId="4" applyFont="1" applyFill="1" applyBorder="1" applyAlignment="1">
      <alignment horizontal="left" vertical="center" indent="1"/>
    </xf>
    <xf numFmtId="0" fontId="13" fillId="2" borderId="12" xfId="4" applyFont="1" applyFill="1" applyBorder="1" applyAlignment="1">
      <alignment vertical="center"/>
    </xf>
    <xf numFmtId="0" fontId="13" fillId="2" borderId="8" xfId="4" applyFont="1" applyFill="1" applyBorder="1" applyAlignment="1">
      <alignment horizontal="left" vertical="center" wrapText="1" indent="2"/>
    </xf>
    <xf numFmtId="0" fontId="13" fillId="2" borderId="8" xfId="4" applyFont="1" applyFill="1" applyBorder="1" applyAlignment="1">
      <alignment horizontal="left" vertical="center" indent="2"/>
    </xf>
    <xf numFmtId="0" fontId="13" fillId="2" borderId="10" xfId="4" applyFont="1" applyFill="1" applyBorder="1" applyAlignment="1">
      <alignment horizontal="left" vertical="center" wrapText="1" indent="2"/>
    </xf>
    <xf numFmtId="0" fontId="13" fillId="2" borderId="1" xfId="4" applyFont="1" applyFill="1" applyBorder="1" applyAlignment="1">
      <alignment horizontal="left" vertical="center" wrapText="1" indent="3"/>
    </xf>
    <xf numFmtId="0" fontId="13" fillId="2" borderId="12" xfId="4" applyFont="1" applyFill="1" applyBorder="1" applyAlignment="1">
      <alignment horizontal="left" vertical="center" wrapText="1" indent="3"/>
    </xf>
    <xf numFmtId="0" fontId="17" fillId="2" borderId="0" xfId="5" applyFont="1" applyFill="1"/>
    <xf numFmtId="0" fontId="13" fillId="2" borderId="0" xfId="5" applyFont="1" applyFill="1" applyAlignment="1">
      <alignment vertical="center"/>
    </xf>
    <xf numFmtId="0" fontId="13" fillId="2" borderId="0" xfId="5" applyFont="1" applyFill="1" applyAlignment="1">
      <alignment horizontal="center" vertical="center"/>
    </xf>
    <xf numFmtId="0" fontId="18" fillId="2" borderId="2" xfId="5" applyFont="1" applyFill="1" applyBorder="1" applyAlignment="1">
      <alignment vertical="center"/>
    </xf>
    <xf numFmtId="0" fontId="19" fillId="2" borderId="2" xfId="5" applyFont="1" applyFill="1" applyBorder="1" applyAlignment="1">
      <alignment vertical="center"/>
    </xf>
    <xf numFmtId="0" fontId="20" fillId="2" borderId="0" xfId="5" applyFont="1" applyFill="1" applyAlignment="1">
      <alignment vertical="center"/>
    </xf>
    <xf numFmtId="0" fontId="19" fillId="2" borderId="0" xfId="5" applyFont="1" applyFill="1" applyAlignment="1">
      <alignment vertical="center"/>
    </xf>
    <xf numFmtId="0" fontId="23" fillId="2" borderId="0" xfId="5" applyFont="1" applyFill="1" applyAlignment="1">
      <alignment vertical="center"/>
    </xf>
    <xf numFmtId="0" fontId="24" fillId="2" borderId="0" xfId="5" applyFont="1" applyFill="1" applyAlignment="1">
      <alignment vertical="center"/>
    </xf>
    <xf numFmtId="0" fontId="25" fillId="2" borderId="0" xfId="11" applyFont="1" applyFill="1" applyAlignment="1">
      <alignment vertical="center"/>
    </xf>
    <xf numFmtId="0" fontId="26" fillId="2" borderId="0" xfId="2" applyFont="1" applyFill="1" applyAlignment="1">
      <alignment horizontal="left" vertical="center" indent="1"/>
    </xf>
    <xf numFmtId="0" fontId="27" fillId="2" borderId="0" xfId="0" applyFont="1" applyFill="1"/>
    <xf numFmtId="0" fontId="27" fillId="2" borderId="0" xfId="0" applyFont="1" applyFill="1" applyAlignment="1">
      <alignment horizontal="left"/>
    </xf>
    <xf numFmtId="0" fontId="28" fillId="2" borderId="1" xfId="0" applyFont="1" applyFill="1" applyBorder="1"/>
    <xf numFmtId="0" fontId="29" fillId="2" borderId="0" xfId="0" applyFont="1" applyFill="1"/>
    <xf numFmtId="0" fontId="21" fillId="2" borderId="0" xfId="5" applyFont="1" applyFill="1" applyAlignment="1">
      <alignment horizontal="left" vertical="center"/>
    </xf>
    <xf numFmtId="170" fontId="22" fillId="2" borderId="0" xfId="5" quotePrefix="1" applyNumberFormat="1" applyFont="1" applyFill="1" applyAlignment="1">
      <alignment horizontal="left" vertical="center"/>
    </xf>
    <xf numFmtId="0" fontId="13" fillId="2" borderId="8" xfId="5" applyFont="1" applyFill="1" applyBorder="1" applyAlignment="1">
      <alignment horizontal="center" vertical="center" textRotation="90"/>
    </xf>
    <xf numFmtId="0" fontId="13" fillId="2" borderId="0" xfId="5" applyFont="1" applyFill="1" applyBorder="1" applyAlignment="1">
      <alignment horizontal="center" vertical="center" textRotation="90"/>
    </xf>
    <xf numFmtId="0" fontId="13" fillId="2" borderId="1" xfId="5" applyFont="1" applyFill="1" applyBorder="1" applyAlignment="1">
      <alignment horizontal="center" vertical="center" textRotation="90"/>
    </xf>
  </cellXfs>
  <cellStyles count="12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2 2" xfId="11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colors>
    <mruColors>
      <color rgb="FF050505"/>
      <color rgb="FF006EBE"/>
      <color rgb="FFDCD7C3"/>
      <color rgb="FF0564C3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15</xdr:row>
      <xdr:rowOff>0</xdr:rowOff>
    </xdr:from>
    <xdr:to>
      <xdr:col>15</xdr:col>
      <xdr:colOff>305811</xdr:colOff>
      <xdr:row>25</xdr:row>
      <xdr:rowOff>106854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9940" y="3505200"/>
          <a:ext cx="2957571" cy="2011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/4.0/?ref=chooser-v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AF40"/>
  <sheetViews>
    <sheetView showGridLines="0" tabSelected="1" zoomScale="80" zoomScaleNormal="80" workbookViewId="0"/>
  </sheetViews>
  <sheetFormatPr defaultColWidth="9.140625" defaultRowHeight="15" customHeight="1" x14ac:dyDescent="0.25"/>
  <cols>
    <col min="1" max="4" width="9.140625" style="134"/>
    <col min="5" max="21" width="9.7109375" style="134" customWidth="1"/>
    <col min="22" max="22" width="9.7109375" style="135" customWidth="1"/>
    <col min="23" max="23" width="107.42578125" style="134" customWidth="1"/>
    <col min="24" max="24" width="44.7109375" style="134" customWidth="1"/>
    <col min="25" max="26" width="9.7109375" style="134" customWidth="1"/>
    <col min="27" max="16384" width="9.140625" style="134"/>
  </cols>
  <sheetData>
    <row r="2" spans="1:23" ht="21" x14ac:dyDescent="0.35">
      <c r="A2" s="133"/>
    </row>
    <row r="6" spans="1:23" ht="31.5" x14ac:dyDescent="0.25">
      <c r="A6" s="136"/>
      <c r="B6" s="137" t="s">
        <v>255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V6" s="134"/>
    </row>
    <row r="7" spans="1:23" ht="15" customHeight="1" x14ac:dyDescent="0.25">
      <c r="V7" s="134"/>
    </row>
    <row r="8" spans="1:23" ht="15" customHeight="1" x14ac:dyDescent="0.25">
      <c r="V8" s="134"/>
    </row>
    <row r="9" spans="1:23" ht="15" customHeight="1" x14ac:dyDescent="0.25">
      <c r="V9" s="134"/>
    </row>
    <row r="10" spans="1:23" ht="28.5" x14ac:dyDescent="0.25">
      <c r="C10" s="138" t="s">
        <v>266</v>
      </c>
      <c r="V10" s="134"/>
    </row>
    <row r="11" spans="1:23" ht="15" customHeight="1" x14ac:dyDescent="0.25">
      <c r="V11" s="134"/>
    </row>
    <row r="15" spans="1:23" ht="30" customHeight="1" x14ac:dyDescent="0.25">
      <c r="C15" s="138" t="s">
        <v>260</v>
      </c>
    </row>
    <row r="16" spans="1:23" ht="15" customHeight="1" x14ac:dyDescent="0.25">
      <c r="W16" s="139"/>
    </row>
    <row r="17" spans="12:32" ht="15" customHeight="1" x14ac:dyDescent="0.25">
      <c r="W17" s="139"/>
    </row>
    <row r="28" spans="12:32" ht="21" x14ac:dyDescent="0.25">
      <c r="L28" s="148" t="s">
        <v>253</v>
      </c>
      <c r="M28" s="148"/>
      <c r="N28" s="148"/>
      <c r="O28" s="148"/>
    </row>
    <row r="29" spans="12:32" ht="15" customHeight="1" x14ac:dyDescent="0.25">
      <c r="V29" s="134"/>
    </row>
    <row r="30" spans="12:32" ht="18.75" x14ac:dyDescent="0.25">
      <c r="L30" s="149">
        <v>45432.789502314816</v>
      </c>
      <c r="M30" s="149"/>
      <c r="N30" s="149"/>
      <c r="O30" s="149"/>
      <c r="V30" s="134"/>
    </row>
    <row r="31" spans="12:32" ht="15" customHeight="1" x14ac:dyDescent="0.25">
      <c r="L31" s="140" t="s">
        <v>256</v>
      </c>
      <c r="V31" s="134"/>
      <c r="AA31" s="141"/>
      <c r="AB31" s="141"/>
      <c r="AC31" s="141"/>
      <c r="AD31" s="141"/>
      <c r="AE31" s="141"/>
      <c r="AF31" s="141"/>
    </row>
    <row r="32" spans="12:32" ht="15" customHeight="1" x14ac:dyDescent="0.25">
      <c r="V32" s="134"/>
    </row>
    <row r="33" spans="2:32" ht="15" customHeight="1" x14ac:dyDescent="0.25">
      <c r="B33" s="142" t="s">
        <v>22</v>
      </c>
      <c r="V33" s="134"/>
    </row>
    <row r="34" spans="2:32" ht="15" customHeight="1" x14ac:dyDescent="0.25">
      <c r="B34" s="142"/>
      <c r="V34" s="142"/>
    </row>
    <row r="35" spans="2:32" ht="15" customHeight="1" x14ac:dyDescent="0.25">
      <c r="B35" s="142" t="s">
        <v>254</v>
      </c>
      <c r="V35" s="142"/>
    </row>
    <row r="36" spans="2:32" ht="15" customHeight="1" x14ac:dyDescent="0.25">
      <c r="B36" s="142" t="s">
        <v>23</v>
      </c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W36" s="141"/>
      <c r="X36" s="141"/>
      <c r="Y36" s="141"/>
      <c r="Z36" s="141"/>
    </row>
    <row r="38" spans="2:32" ht="15" customHeight="1" x14ac:dyDescent="0.25">
      <c r="B38" s="142" t="s">
        <v>257</v>
      </c>
    </row>
    <row r="39" spans="2:32" ht="15" customHeight="1" x14ac:dyDescent="0.25">
      <c r="B39" s="142" t="s">
        <v>258</v>
      </c>
    </row>
    <row r="40" spans="2:32" ht="15" customHeight="1" x14ac:dyDescent="0.25">
      <c r="B40" s="143" t="s">
        <v>259</v>
      </c>
      <c r="AA40" s="141"/>
      <c r="AB40" s="141"/>
      <c r="AC40" s="141"/>
      <c r="AD40" s="141"/>
      <c r="AE40" s="141"/>
      <c r="AF40" s="141"/>
    </row>
  </sheetData>
  <mergeCells count="2">
    <mergeCell ref="L28:O28"/>
    <mergeCell ref="L30:O30"/>
  </mergeCells>
  <hyperlinks>
    <hyperlink ref="B40" r:id="rId1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Normal="100" workbookViewId="0"/>
  </sheetViews>
  <sheetFormatPr defaultColWidth="9.140625" defaultRowHeight="15" x14ac:dyDescent="0.25"/>
  <cols>
    <col min="1" max="1" width="7.7109375" style="5" customWidth="1"/>
    <col min="2" max="2" width="15.85546875" style="5" customWidth="1"/>
    <col min="3" max="3" width="2.85546875" style="5" customWidth="1"/>
    <col min="4" max="4" width="54.7109375" style="5" customWidth="1"/>
    <col min="5" max="16384" width="9.140625" style="5"/>
  </cols>
  <sheetData>
    <row r="1" spans="1:4" ht="18.75" x14ac:dyDescent="0.3">
      <c r="A1" s="144" t="s">
        <v>265</v>
      </c>
      <c r="B1" s="145" t="s">
        <v>266</v>
      </c>
      <c r="C1" s="3"/>
      <c r="D1" s="4"/>
    </row>
    <row r="2" spans="1:4" ht="18.75" x14ac:dyDescent="0.3">
      <c r="A2" s="2"/>
      <c r="B2" s="3"/>
      <c r="C2" s="3"/>
      <c r="D2" s="4"/>
    </row>
    <row r="3" spans="1:4" ht="18.75" x14ac:dyDescent="0.3">
      <c r="A3" s="2"/>
      <c r="B3" s="146" t="s">
        <v>6</v>
      </c>
      <c r="C3" s="6"/>
      <c r="D3" s="6"/>
    </row>
    <row r="4" spans="1:4" ht="15" customHeight="1" x14ac:dyDescent="0.3">
      <c r="A4" s="7"/>
      <c r="B4" s="8" t="str">
        <f ca="1">HYPERLINK("#"&amp;CELL("address",Macro_CurrPrices!D$2),MID(CELL("filename",Macro_CurrPrices!D$2),FIND("]",CELL("filename",Macro_CurrPrices!D$2))+1,256))</f>
        <v>Macro_CurrPrices</v>
      </c>
      <c r="C4" s="9"/>
      <c r="D4" s="147" t="s">
        <v>246</v>
      </c>
    </row>
    <row r="5" spans="1:4" ht="15" customHeight="1" x14ac:dyDescent="0.3">
      <c r="A5" s="7"/>
      <c r="B5" s="8" t="str">
        <f ca="1">HYPERLINK("#"&amp;CELL("address",Macro_euro2015!D$2),MID(CELL("filename",Macro_euro2015!D$2),FIND("]",CELL("filename",Macro_euro2015!D$2))+1,256))</f>
        <v>Macro_euro2015</v>
      </c>
      <c r="C5" s="9"/>
      <c r="D5" s="147" t="s">
        <v>263</v>
      </c>
    </row>
    <row r="6" spans="1:4" ht="15" customHeight="1" x14ac:dyDescent="0.3">
      <c r="A6" s="7"/>
      <c r="B6" s="8" t="str">
        <f ca="1">HYPERLINK("#"&amp;CELL("address",'Macro_JRC-IDEES'!$D$2),MID(CELL("filename",'Macro_JRC-IDEES'!$D$2),FIND("]",CELL("filename",'Macro_JRC-IDEES'!$D$2))+1,256))</f>
        <v>Macro_JRC-IDEES</v>
      </c>
      <c r="C6" s="9"/>
      <c r="D6" s="147" t="s">
        <v>264</v>
      </c>
    </row>
    <row r="7" spans="1:4" ht="15" customHeight="1" x14ac:dyDescent="0.3">
      <c r="A7" s="7"/>
      <c r="B7" s="8" t="str">
        <f ca="1">HYPERLINK("#"&amp;CELL("address",definitions!$D$2),MID(CELL("filename",definitions!$D$2),FIND("]",CELL("filename",definitions!$D$2))+1,256))</f>
        <v>definitions</v>
      </c>
      <c r="C7" s="9"/>
      <c r="D7" s="147" t="s">
        <v>247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Y75"/>
  <sheetViews>
    <sheetView showGridLines="0" zoomScaleNormal="10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ColWidth="9.140625" defaultRowHeight="11.25" x14ac:dyDescent="0.2"/>
  <cols>
    <col min="1" max="1" width="3.28515625" style="10" customWidth="1" collapsed="1"/>
    <col min="2" max="2" width="9.28515625" style="10" customWidth="1"/>
    <col min="3" max="3" width="50.7109375" style="10" customWidth="1" collapsed="1"/>
    <col min="4" max="25" width="8.7109375" style="10" customWidth="1"/>
    <col min="26" max="16384" width="9.140625" style="10"/>
  </cols>
  <sheetData>
    <row r="1" spans="1:25" ht="12.75" customHeight="1" x14ac:dyDescent="0.2">
      <c r="A1" s="13"/>
      <c r="B1" s="14" t="s">
        <v>265</v>
      </c>
      <c r="C1" s="15" t="s">
        <v>270</v>
      </c>
      <c r="D1" s="33">
        <v>2000</v>
      </c>
      <c r="E1" s="33">
        <v>2001</v>
      </c>
      <c r="F1" s="33">
        <v>2002</v>
      </c>
      <c r="G1" s="33">
        <v>2003</v>
      </c>
      <c r="H1" s="33">
        <v>2004</v>
      </c>
      <c r="I1" s="33">
        <v>2005</v>
      </c>
      <c r="J1" s="33">
        <v>2006</v>
      </c>
      <c r="K1" s="33">
        <v>2007</v>
      </c>
      <c r="L1" s="33">
        <v>2008</v>
      </c>
      <c r="M1" s="33">
        <v>2009</v>
      </c>
      <c r="N1" s="33">
        <v>2010</v>
      </c>
      <c r="O1" s="33">
        <v>2011</v>
      </c>
      <c r="P1" s="33">
        <v>2012</v>
      </c>
      <c r="Q1" s="33">
        <v>2013</v>
      </c>
      <c r="R1" s="33">
        <v>2014</v>
      </c>
      <c r="S1" s="33">
        <v>2015</v>
      </c>
      <c r="T1" s="33">
        <v>2016</v>
      </c>
      <c r="U1" s="33">
        <v>2017</v>
      </c>
      <c r="V1" s="33">
        <v>2018</v>
      </c>
      <c r="W1" s="33">
        <v>2019</v>
      </c>
      <c r="X1" s="33">
        <v>2020</v>
      </c>
      <c r="Y1" s="33">
        <v>2021</v>
      </c>
    </row>
    <row r="2" spans="1:25" ht="12.75" customHeight="1" x14ac:dyDescent="0.2">
      <c r="A2" s="16"/>
      <c r="B2" s="17" t="s">
        <v>24</v>
      </c>
      <c r="C2" s="18" t="s">
        <v>25</v>
      </c>
      <c r="D2" s="19">
        <v>8304746.1764530698</v>
      </c>
      <c r="E2" s="19">
        <v>8701444.1097846683</v>
      </c>
      <c r="F2" s="19">
        <v>9019977.3713921588</v>
      </c>
      <c r="G2" s="19">
        <v>9265991.6857108846</v>
      </c>
      <c r="H2" s="19">
        <v>9695293.0531588849</v>
      </c>
      <c r="I2" s="19">
        <v>10115466.552299637</v>
      </c>
      <c r="J2" s="19">
        <v>10702529.010440847</v>
      </c>
      <c r="K2" s="19">
        <v>11368077.686261339</v>
      </c>
      <c r="L2" s="19">
        <v>11735056.244842442</v>
      </c>
      <c r="M2" s="19">
        <v>11202679.337198274</v>
      </c>
      <c r="N2" s="19">
        <v>11623905.50092696</v>
      </c>
      <c r="O2" s="19">
        <v>11995282.602158558</v>
      </c>
      <c r="P2" s="19">
        <v>12070120.914669251</v>
      </c>
      <c r="Q2" s="19">
        <v>12198193.013074288</v>
      </c>
      <c r="R2" s="19">
        <v>12481381.531844342</v>
      </c>
      <c r="S2" s="19">
        <v>12943335.857443998</v>
      </c>
      <c r="T2" s="19">
        <v>13295594.286073057</v>
      </c>
      <c r="U2" s="19">
        <v>13855007.944804132</v>
      </c>
      <c r="V2" s="19">
        <v>14341073.195278756</v>
      </c>
      <c r="W2" s="19">
        <v>14855117.93706149</v>
      </c>
      <c r="X2" s="19">
        <v>14270451.621103534</v>
      </c>
      <c r="Y2" s="19">
        <v>15512397.688493142</v>
      </c>
    </row>
    <row r="3" spans="1:25" ht="12.75" customHeight="1" x14ac:dyDescent="0.2">
      <c r="A3" s="20"/>
      <c r="B3" s="21" t="s">
        <v>26</v>
      </c>
      <c r="C3" s="22" t="s">
        <v>27</v>
      </c>
      <c r="D3" s="23">
        <v>4639576.1371550141</v>
      </c>
      <c r="E3" s="23">
        <v>4850639.5097532943</v>
      </c>
      <c r="F3" s="23">
        <v>5000713.7785744555</v>
      </c>
      <c r="G3" s="23">
        <v>5152431.3194537815</v>
      </c>
      <c r="H3" s="23">
        <v>5367006.8712612279</v>
      </c>
      <c r="I3" s="23">
        <v>5621466.0061175833</v>
      </c>
      <c r="J3" s="23">
        <v>5891826.7714739703</v>
      </c>
      <c r="K3" s="23">
        <v>6188844.6939111892</v>
      </c>
      <c r="L3" s="23">
        <v>6429987.0006015291</v>
      </c>
      <c r="M3" s="23">
        <v>6252366.8625184251</v>
      </c>
      <c r="N3" s="23">
        <v>6462548.4437530413</v>
      </c>
      <c r="O3" s="23">
        <v>6641690.7395175789</v>
      </c>
      <c r="P3" s="23">
        <v>6707299.4806022011</v>
      </c>
      <c r="Q3" s="23">
        <v>6735260.8952831673</v>
      </c>
      <c r="R3" s="23">
        <v>6822472.2216080697</v>
      </c>
      <c r="S3" s="23">
        <v>6983502.2266730014</v>
      </c>
      <c r="T3" s="23">
        <v>7151723.0375943352</v>
      </c>
      <c r="U3" s="23">
        <v>7416685.6013344778</v>
      </c>
      <c r="V3" s="23">
        <v>7658316.1583996192</v>
      </c>
      <c r="W3" s="23">
        <v>7865380.062108377</v>
      </c>
      <c r="X3" s="23">
        <v>7343860.1611463083</v>
      </c>
      <c r="Y3" s="23">
        <v>7872595.3876246307</v>
      </c>
    </row>
    <row r="4" spans="1:25" ht="12.75" customHeight="1" x14ac:dyDescent="0.2">
      <c r="A4" s="24"/>
      <c r="B4" s="25" t="s">
        <v>28</v>
      </c>
      <c r="C4" s="26" t="s">
        <v>29</v>
      </c>
      <c r="D4" s="27">
        <v>7030089.126764046</v>
      </c>
      <c r="E4" s="27">
        <v>7382576.5282395044</v>
      </c>
      <c r="F4" s="27">
        <v>7653796.1371107986</v>
      </c>
      <c r="G4" s="27">
        <v>7857886.0927664302</v>
      </c>
      <c r="H4" s="27">
        <v>8214450.5775345834</v>
      </c>
      <c r="I4" s="27">
        <v>8550376.9172305111</v>
      </c>
      <c r="J4" s="27">
        <v>9025923.8857528791</v>
      </c>
      <c r="K4" s="27">
        <v>9592197.7842195537</v>
      </c>
      <c r="L4" s="27">
        <v>9943290.7450119667</v>
      </c>
      <c r="M4" s="27">
        <v>9523947.7432226818</v>
      </c>
      <c r="N4" s="27">
        <v>9847171.4203526489</v>
      </c>
      <c r="O4" s="27">
        <v>10152236.456234105</v>
      </c>
      <c r="P4" s="27">
        <v>10212669.069670569</v>
      </c>
      <c r="Q4" s="27">
        <v>10319638.265671365</v>
      </c>
      <c r="R4" s="27">
        <v>10555457.53783701</v>
      </c>
      <c r="S4" s="27">
        <v>10939170.300000003</v>
      </c>
      <c r="T4" s="27">
        <v>11226698.238576446</v>
      </c>
      <c r="U4" s="27">
        <v>11684972.038413905</v>
      </c>
      <c r="V4" s="27">
        <v>12090935.97465183</v>
      </c>
      <c r="W4" s="27">
        <v>12530473.673110623</v>
      </c>
      <c r="X4" s="27">
        <v>12096704.804899318</v>
      </c>
      <c r="Y4" s="27">
        <v>13093462.020737322</v>
      </c>
    </row>
    <row r="5" spans="1:25" ht="12.75" customHeight="1" x14ac:dyDescent="0.2">
      <c r="B5" s="10" t="s">
        <v>30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2.75" customHeight="1" x14ac:dyDescent="0.2">
      <c r="A6" s="150" t="s">
        <v>31</v>
      </c>
      <c r="B6" s="17" t="s">
        <v>32</v>
      </c>
      <c r="C6" s="18" t="s">
        <v>33</v>
      </c>
      <c r="D6" s="19">
        <v>179413.25147515241</v>
      </c>
      <c r="E6" s="19">
        <v>189236.39222866442</v>
      </c>
      <c r="F6" s="19">
        <v>181519.06679359797</v>
      </c>
      <c r="G6" s="19">
        <v>180370.41951069608</v>
      </c>
      <c r="H6" s="19">
        <v>189568.27452241621</v>
      </c>
      <c r="I6" s="19">
        <v>170866.25551412883</v>
      </c>
      <c r="J6" s="19">
        <v>169849.96527013619</v>
      </c>
      <c r="K6" s="19">
        <v>181803.49083232734</v>
      </c>
      <c r="L6" s="19">
        <v>181577.12858904357</v>
      </c>
      <c r="M6" s="19">
        <v>159488.57600164169</v>
      </c>
      <c r="N6" s="19">
        <v>179138.40538692518</v>
      </c>
      <c r="O6" s="19">
        <v>193110.69411688767</v>
      </c>
      <c r="P6" s="19">
        <v>192291.35779106416</v>
      </c>
      <c r="Q6" s="19">
        <v>200078.39845688839</v>
      </c>
      <c r="R6" s="19">
        <v>200939.30496636833</v>
      </c>
      <c r="S6" s="19">
        <v>200179.8</v>
      </c>
      <c r="T6" s="19">
        <v>200371.42524103177</v>
      </c>
      <c r="U6" s="19">
        <v>222396.2564593156</v>
      </c>
      <c r="V6" s="19">
        <v>218911.4505010664</v>
      </c>
      <c r="W6" s="19">
        <v>222899.7530025341</v>
      </c>
      <c r="X6" s="19">
        <v>220224.6175707037</v>
      </c>
      <c r="Y6" s="19">
        <v>234859.17393421778</v>
      </c>
    </row>
    <row r="7" spans="1:25" ht="12.75" customHeight="1" x14ac:dyDescent="0.2">
      <c r="A7" s="151"/>
      <c r="B7" s="21" t="s">
        <v>34</v>
      </c>
      <c r="C7" s="22" t="s">
        <v>35</v>
      </c>
      <c r="D7" s="23">
        <v>1588013.7065610574</v>
      </c>
      <c r="E7" s="23">
        <v>1640241.3374043237</v>
      </c>
      <c r="F7" s="23">
        <v>1667236.729769303</v>
      </c>
      <c r="G7" s="23">
        <v>1676519.5044194276</v>
      </c>
      <c r="H7" s="23">
        <v>1745157.0070623553</v>
      </c>
      <c r="I7" s="23">
        <v>1800231.4463427011</v>
      </c>
      <c r="J7" s="23">
        <v>1909658.3916641281</v>
      </c>
      <c r="K7" s="23">
        <v>2027009.5405709252</v>
      </c>
      <c r="L7" s="23">
        <v>2050514.9098618224</v>
      </c>
      <c r="M7" s="23">
        <v>1818674.9022659629</v>
      </c>
      <c r="N7" s="23">
        <v>1961914.7448509124</v>
      </c>
      <c r="O7" s="23">
        <v>2050526.0281013749</v>
      </c>
      <c r="P7" s="23">
        <v>2053454.0712596057</v>
      </c>
      <c r="Q7" s="23">
        <v>2048741.7356617423</v>
      </c>
      <c r="R7" s="23">
        <v>2100891.5262031169</v>
      </c>
      <c r="S7" s="23">
        <v>2229013.7999999998</v>
      </c>
      <c r="T7" s="23">
        <v>2289482.2188227046</v>
      </c>
      <c r="U7" s="23">
        <v>2366893.7559427987</v>
      </c>
      <c r="V7" s="23">
        <v>2429251.4143496724</v>
      </c>
      <c r="W7" s="23">
        <v>2490848.3577796714</v>
      </c>
      <c r="X7" s="23">
        <v>2372295.3217366873</v>
      </c>
      <c r="Y7" s="23">
        <v>2631846.0315246633</v>
      </c>
    </row>
    <row r="8" spans="1:25" ht="12.75" customHeight="1" x14ac:dyDescent="0.2">
      <c r="A8" s="151"/>
      <c r="B8" s="21" t="s">
        <v>36</v>
      </c>
      <c r="C8" s="22" t="s">
        <v>37</v>
      </c>
      <c r="D8" s="23">
        <v>405456.03668507136</v>
      </c>
      <c r="E8" s="23">
        <v>425903.91446425399</v>
      </c>
      <c r="F8" s="23">
        <v>442659.00392747985</v>
      </c>
      <c r="G8" s="23">
        <v>460662.19583519496</v>
      </c>
      <c r="H8" s="23">
        <v>487642.06280193484</v>
      </c>
      <c r="I8" s="23">
        <v>515563.17760413565</v>
      </c>
      <c r="J8" s="23">
        <v>563500.39240872266</v>
      </c>
      <c r="K8" s="23">
        <v>602727.25623032148</v>
      </c>
      <c r="L8" s="23">
        <v>628807.93147828104</v>
      </c>
      <c r="M8" s="23">
        <v>590038.19360808167</v>
      </c>
      <c r="N8" s="23">
        <v>566110.63273676345</v>
      </c>
      <c r="O8" s="23">
        <v>567403.32297999249</v>
      </c>
      <c r="P8" s="23">
        <v>550831.72301996883</v>
      </c>
      <c r="Q8" s="23">
        <v>537415.66328245681</v>
      </c>
      <c r="R8" s="23">
        <v>541141.80824379402</v>
      </c>
      <c r="S8" s="23">
        <v>556733.89999999991</v>
      </c>
      <c r="T8" s="23">
        <v>573496.53185049747</v>
      </c>
      <c r="U8" s="23">
        <v>600341.82139360206</v>
      </c>
      <c r="V8" s="23">
        <v>636376.08127079194</v>
      </c>
      <c r="W8" s="23">
        <v>672062.85250816401</v>
      </c>
      <c r="X8" s="23">
        <v>662135.56450141419</v>
      </c>
      <c r="Y8" s="23">
        <v>711013.36447933305</v>
      </c>
    </row>
    <row r="9" spans="1:25" ht="12.75" customHeight="1" x14ac:dyDescent="0.2">
      <c r="A9" s="151"/>
      <c r="B9" s="21" t="s">
        <v>38</v>
      </c>
      <c r="C9" s="22" t="s">
        <v>39</v>
      </c>
      <c r="D9" s="23">
        <v>1370723.6204301075</v>
      </c>
      <c r="E9" s="23">
        <v>1449441.0951808225</v>
      </c>
      <c r="F9" s="23">
        <v>1498731.7335635894</v>
      </c>
      <c r="G9" s="23">
        <v>1538149.6346768222</v>
      </c>
      <c r="H9" s="23">
        <v>1596031.0424066097</v>
      </c>
      <c r="I9" s="23">
        <v>1659184.764962014</v>
      </c>
      <c r="J9" s="23">
        <v>1733041.0428742096</v>
      </c>
      <c r="K9" s="23">
        <v>1838850.0903512794</v>
      </c>
      <c r="L9" s="23">
        <v>1911230.9285844909</v>
      </c>
      <c r="M9" s="23">
        <v>1830649.7679229793</v>
      </c>
      <c r="N9" s="23">
        <v>1861791.0789631042</v>
      </c>
      <c r="O9" s="23">
        <v>1916004.6966669294</v>
      </c>
      <c r="P9" s="23">
        <v>1931576.9520280831</v>
      </c>
      <c r="Q9" s="23">
        <v>1946341.5076587305</v>
      </c>
      <c r="R9" s="23">
        <v>1995512.7162780827</v>
      </c>
      <c r="S9" s="23">
        <v>2080250.0000000002</v>
      </c>
      <c r="T9" s="23">
        <v>2144575.0226065228</v>
      </c>
      <c r="U9" s="23">
        <v>2246247.1698665922</v>
      </c>
      <c r="V9" s="23">
        <v>2312728.3202319117</v>
      </c>
      <c r="W9" s="23">
        <v>2411192.1297917888</v>
      </c>
      <c r="X9" s="23">
        <v>2150771.4626226015</v>
      </c>
      <c r="Y9" s="23">
        <v>2417694.1080028526</v>
      </c>
    </row>
    <row r="10" spans="1:25" ht="12.75" customHeight="1" x14ac:dyDescent="0.2">
      <c r="A10" s="151"/>
      <c r="B10" s="21" t="s">
        <v>40</v>
      </c>
      <c r="C10" s="22" t="s">
        <v>41</v>
      </c>
      <c r="D10" s="23">
        <v>319914.30726188386</v>
      </c>
      <c r="E10" s="23">
        <v>352187.43112157605</v>
      </c>
      <c r="F10" s="23">
        <v>375767.6590455586</v>
      </c>
      <c r="G10" s="23">
        <v>374621.98811846355</v>
      </c>
      <c r="H10" s="23">
        <v>396450.18298268341</v>
      </c>
      <c r="I10" s="23">
        <v>405973.47407353891</v>
      </c>
      <c r="J10" s="23">
        <v>425527.19088429003</v>
      </c>
      <c r="K10" s="23">
        <v>451038.33428050071</v>
      </c>
      <c r="L10" s="23">
        <v>465090.69773834641</v>
      </c>
      <c r="M10" s="23">
        <v>452917.81257238693</v>
      </c>
      <c r="N10" s="23">
        <v>454511.62034715438</v>
      </c>
      <c r="O10" s="23">
        <v>467852.73992358067</v>
      </c>
      <c r="P10" s="23">
        <v>471222.45714450051</v>
      </c>
      <c r="Q10" s="23">
        <v>477042.49890716188</v>
      </c>
      <c r="R10" s="23">
        <v>487931.90695169044</v>
      </c>
      <c r="S10" s="23">
        <v>507569</v>
      </c>
      <c r="T10" s="23">
        <v>526642.99872187723</v>
      </c>
      <c r="U10" s="23">
        <v>558018.63492775743</v>
      </c>
      <c r="V10" s="23">
        <v>594802.34444354859</v>
      </c>
      <c r="W10" s="23">
        <v>635671.20202824112</v>
      </c>
      <c r="X10" s="23">
        <v>654943.59470248525</v>
      </c>
      <c r="Y10" s="23">
        <v>720972.46744970488</v>
      </c>
    </row>
    <row r="11" spans="1:25" ht="12.75" customHeight="1" x14ac:dyDescent="0.2">
      <c r="A11" s="151"/>
      <c r="B11" s="21" t="s">
        <v>42</v>
      </c>
      <c r="C11" s="22" t="s">
        <v>43</v>
      </c>
      <c r="D11" s="23">
        <v>338496.76087575092</v>
      </c>
      <c r="E11" s="23">
        <v>350092.04729915125</v>
      </c>
      <c r="F11" s="23">
        <v>361268.55447415565</v>
      </c>
      <c r="G11" s="23">
        <v>383769.52334999456</v>
      </c>
      <c r="H11" s="23">
        <v>414162.15391586703</v>
      </c>
      <c r="I11" s="23">
        <v>433343.84451792593</v>
      </c>
      <c r="J11" s="23">
        <v>452442.88880744408</v>
      </c>
      <c r="K11" s="23">
        <v>479262.21463729115</v>
      </c>
      <c r="L11" s="23">
        <v>474832.06492321822</v>
      </c>
      <c r="M11" s="23">
        <v>494738.81066539395</v>
      </c>
      <c r="N11" s="23">
        <v>517556.13099569181</v>
      </c>
      <c r="O11" s="23">
        <v>516673.81037716905</v>
      </c>
      <c r="P11" s="23">
        <v>521450.12536271481</v>
      </c>
      <c r="Q11" s="23">
        <v>521553.13024994137</v>
      </c>
      <c r="R11" s="23">
        <v>541181.03593794524</v>
      </c>
      <c r="S11" s="23">
        <v>548229.6</v>
      </c>
      <c r="T11" s="23">
        <v>543223.36544838885</v>
      </c>
      <c r="U11" s="23">
        <v>537852.86644736642</v>
      </c>
      <c r="V11" s="23">
        <v>551642.07031145471</v>
      </c>
      <c r="W11" s="23">
        <v>556363.98486659629</v>
      </c>
      <c r="X11" s="23">
        <v>561728.62784743053</v>
      </c>
      <c r="Y11" s="23">
        <v>595747.46893368883</v>
      </c>
    </row>
    <row r="12" spans="1:25" ht="12.75" customHeight="1" x14ac:dyDescent="0.2">
      <c r="A12" s="151"/>
      <c r="B12" s="21" t="s">
        <v>44</v>
      </c>
      <c r="C12" s="22" t="s">
        <v>45</v>
      </c>
      <c r="D12" s="23">
        <v>675587.44092017796</v>
      </c>
      <c r="E12" s="23">
        <v>709523.03141227935</v>
      </c>
      <c r="F12" s="23">
        <v>750938.74398009421</v>
      </c>
      <c r="G12" s="23">
        <v>779851.74209525436</v>
      </c>
      <c r="H12" s="23">
        <v>821089.72901414882</v>
      </c>
      <c r="I12" s="23">
        <v>873010.95127946814</v>
      </c>
      <c r="J12" s="23">
        <v>940513.6212150139</v>
      </c>
      <c r="K12" s="23">
        <v>1018848.5722470641</v>
      </c>
      <c r="L12" s="23">
        <v>1069263.4565137015</v>
      </c>
      <c r="M12" s="23">
        <v>1032670.4573839206</v>
      </c>
      <c r="N12" s="23">
        <v>1067048.4260823478</v>
      </c>
      <c r="O12" s="23">
        <v>1115153.7271349085</v>
      </c>
      <c r="P12" s="23">
        <v>1126586.0563646862</v>
      </c>
      <c r="Q12" s="23">
        <v>1154236.1640849356</v>
      </c>
      <c r="R12" s="23">
        <v>1171108.6746837916</v>
      </c>
      <c r="S12" s="23">
        <v>1200395.7999999998</v>
      </c>
      <c r="T12" s="23">
        <v>1229295.7982956802</v>
      </c>
      <c r="U12" s="23">
        <v>1268569.2691951299</v>
      </c>
      <c r="V12" s="23">
        <v>1308541.1274108591</v>
      </c>
      <c r="W12" s="23">
        <v>1356378.1999664998</v>
      </c>
      <c r="X12" s="23">
        <v>1360803.2115045232</v>
      </c>
      <c r="Y12" s="23">
        <v>1405954.6187017953</v>
      </c>
    </row>
    <row r="13" spans="1:25" ht="12.75" customHeight="1" x14ac:dyDescent="0.2">
      <c r="A13" s="151"/>
      <c r="B13" s="21" t="s">
        <v>46</v>
      </c>
      <c r="C13" s="22" t="s">
        <v>47</v>
      </c>
      <c r="D13" s="23">
        <v>672374.74336392537</v>
      </c>
      <c r="E13" s="23">
        <v>711786.59000554774</v>
      </c>
      <c r="F13" s="23">
        <v>736003.53420205833</v>
      </c>
      <c r="G13" s="23">
        <v>761222.75487321999</v>
      </c>
      <c r="H13" s="23">
        <v>790030.61580435815</v>
      </c>
      <c r="I13" s="23">
        <v>838077.91265379149</v>
      </c>
      <c r="J13" s="23">
        <v>896350.6063936752</v>
      </c>
      <c r="K13" s="23">
        <v>973250.33204096602</v>
      </c>
      <c r="L13" s="23">
        <v>1029994.4577953591</v>
      </c>
      <c r="M13" s="23">
        <v>968559.21206378134</v>
      </c>
      <c r="N13" s="23">
        <v>1003543.1693911537</v>
      </c>
      <c r="O13" s="23">
        <v>1043848.9502626418</v>
      </c>
      <c r="P13" s="23">
        <v>1057149.2788770346</v>
      </c>
      <c r="Q13" s="23">
        <v>1085558.8494044924</v>
      </c>
      <c r="R13" s="23">
        <v>1125408.8631460764</v>
      </c>
      <c r="S13" s="23">
        <v>1178968.9000000004</v>
      </c>
      <c r="T13" s="23">
        <v>1223444.8792896355</v>
      </c>
      <c r="U13" s="23">
        <v>1300855.5483554457</v>
      </c>
      <c r="V13" s="23">
        <v>1372054.3174230191</v>
      </c>
      <c r="W13" s="23">
        <v>1421709.6580175525</v>
      </c>
      <c r="X13" s="23">
        <v>1366008.0077572614</v>
      </c>
      <c r="Y13" s="23">
        <v>1476806.3160289908</v>
      </c>
    </row>
    <row r="14" spans="1:25" ht="12.75" customHeight="1" x14ac:dyDescent="0.2">
      <c r="A14" s="151"/>
      <c r="B14" s="21" t="s">
        <v>48</v>
      </c>
      <c r="C14" s="22" t="s">
        <v>49</v>
      </c>
      <c r="D14" s="23">
        <v>1241879.5819889535</v>
      </c>
      <c r="E14" s="23">
        <v>1305073.8225249781</v>
      </c>
      <c r="F14" s="23">
        <v>1379974.1129966525</v>
      </c>
      <c r="G14" s="23">
        <v>1435776.3940010995</v>
      </c>
      <c r="H14" s="23">
        <v>1495027.7556890256</v>
      </c>
      <c r="I14" s="23">
        <v>1560832.1370872178</v>
      </c>
      <c r="J14" s="23">
        <v>1626637.9123021048</v>
      </c>
      <c r="K14" s="23">
        <v>1695877.8391634426</v>
      </c>
      <c r="L14" s="23">
        <v>1792276.1089734703</v>
      </c>
      <c r="M14" s="23">
        <v>1839499.282135936</v>
      </c>
      <c r="N14" s="23">
        <v>1892624.149733491</v>
      </c>
      <c r="O14" s="23">
        <v>1928525.5480815249</v>
      </c>
      <c r="P14" s="23">
        <v>1953257.6858873856</v>
      </c>
      <c r="Q14" s="23">
        <v>1990276.2656063142</v>
      </c>
      <c r="R14" s="23">
        <v>2027384.064410896</v>
      </c>
      <c r="S14" s="23">
        <v>2062492.6</v>
      </c>
      <c r="T14" s="23">
        <v>2116925.3498393302</v>
      </c>
      <c r="U14" s="23">
        <v>2188942.7590088728</v>
      </c>
      <c r="V14" s="23">
        <v>2262788.2316633896</v>
      </c>
      <c r="W14" s="23">
        <v>2345103.9753712211</v>
      </c>
      <c r="X14" s="23">
        <v>2383406.8697426901</v>
      </c>
      <c r="Y14" s="23">
        <v>2516021.3665150804</v>
      </c>
    </row>
    <row r="15" spans="1:25" ht="12.75" customHeight="1" x14ac:dyDescent="0.2">
      <c r="A15" s="151"/>
      <c r="B15" s="21" t="s">
        <v>50</v>
      </c>
      <c r="C15" s="22" t="s">
        <v>51</v>
      </c>
      <c r="D15" s="23">
        <v>238229.67720196559</v>
      </c>
      <c r="E15" s="23">
        <v>249090.86659790904</v>
      </c>
      <c r="F15" s="23">
        <v>259696.99835830712</v>
      </c>
      <c r="G15" s="23">
        <v>266941.93588625744</v>
      </c>
      <c r="H15" s="23">
        <v>279291.75333518529</v>
      </c>
      <c r="I15" s="23">
        <v>293292.95319558709</v>
      </c>
      <c r="J15" s="23">
        <v>308401.87393315317</v>
      </c>
      <c r="K15" s="23">
        <v>323530.11386543518</v>
      </c>
      <c r="L15" s="23">
        <v>339703.06055423227</v>
      </c>
      <c r="M15" s="23">
        <v>336710.72860259563</v>
      </c>
      <c r="N15" s="23">
        <v>342933.06186510483</v>
      </c>
      <c r="O15" s="23">
        <v>353136.93858909456</v>
      </c>
      <c r="P15" s="23">
        <v>354849.36193552887</v>
      </c>
      <c r="Q15" s="23">
        <v>358394.05235870235</v>
      </c>
      <c r="R15" s="23">
        <v>363957.63701524807</v>
      </c>
      <c r="S15" s="23">
        <v>375336.9</v>
      </c>
      <c r="T15" s="23">
        <v>379240.64846077649</v>
      </c>
      <c r="U15" s="23">
        <v>394853.95681702474</v>
      </c>
      <c r="V15" s="23">
        <v>403840.61704611621</v>
      </c>
      <c r="W15" s="23">
        <v>418243.55977835727</v>
      </c>
      <c r="X15" s="23">
        <v>364387.52691351919</v>
      </c>
      <c r="Y15" s="23">
        <v>382547.10516699165</v>
      </c>
    </row>
    <row r="16" spans="1:25" ht="12.75" customHeight="1" x14ac:dyDescent="0.2">
      <c r="A16" s="152"/>
      <c r="B16" s="28" t="s">
        <v>52</v>
      </c>
      <c r="C16" s="29" t="s">
        <v>53</v>
      </c>
      <c r="D16" s="30">
        <f>SUM(D6:D15)</f>
        <v>7030089.126764046</v>
      </c>
      <c r="E16" s="30">
        <f t="shared" ref="E16:S16" si="0">SUM(E6:E15)</f>
        <v>7382576.5282395063</v>
      </c>
      <c r="F16" s="30">
        <f t="shared" si="0"/>
        <v>7653796.1371107958</v>
      </c>
      <c r="G16" s="30">
        <f t="shared" si="0"/>
        <v>7857886.0927664293</v>
      </c>
      <c r="H16" s="30">
        <f t="shared" si="0"/>
        <v>8214450.5775345853</v>
      </c>
      <c r="I16" s="30">
        <f t="shared" si="0"/>
        <v>8550376.9172305092</v>
      </c>
      <c r="J16" s="30">
        <f t="shared" si="0"/>
        <v>9025923.8857528772</v>
      </c>
      <c r="K16" s="30">
        <f t="shared" si="0"/>
        <v>9592197.7842195537</v>
      </c>
      <c r="L16" s="30">
        <f t="shared" si="0"/>
        <v>9943290.7450119648</v>
      </c>
      <c r="M16" s="30">
        <f t="shared" si="0"/>
        <v>9523947.7432226799</v>
      </c>
      <c r="N16" s="30">
        <f t="shared" si="0"/>
        <v>9847171.4203526471</v>
      </c>
      <c r="O16" s="30">
        <f t="shared" si="0"/>
        <v>10152236.456234103</v>
      </c>
      <c r="P16" s="30">
        <f t="shared" si="0"/>
        <v>10212669.069670573</v>
      </c>
      <c r="Q16" s="30">
        <f t="shared" si="0"/>
        <v>10319638.265671365</v>
      </c>
      <c r="R16" s="30">
        <f t="shared" si="0"/>
        <v>10555457.537837008</v>
      </c>
      <c r="S16" s="30">
        <f t="shared" si="0"/>
        <v>10939170.300000001</v>
      </c>
      <c r="T16" s="30">
        <f t="shared" ref="T16:Y16" si="1">SUM(T6:T15)</f>
        <v>11226698.238576444</v>
      </c>
      <c r="U16" s="30">
        <f t="shared" si="1"/>
        <v>11684972.038413906</v>
      </c>
      <c r="V16" s="30">
        <f t="shared" si="1"/>
        <v>12090935.97465183</v>
      </c>
      <c r="W16" s="30">
        <f t="shared" si="1"/>
        <v>12530473.673110627</v>
      </c>
      <c r="X16" s="30">
        <f t="shared" si="1"/>
        <v>12096704.804899316</v>
      </c>
      <c r="Y16" s="30">
        <f t="shared" si="1"/>
        <v>13093462.020737322</v>
      </c>
    </row>
    <row r="17" spans="1:25" ht="12.75" customHeight="1" x14ac:dyDescent="0.2"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2.75" customHeight="1" x14ac:dyDescent="0.2">
      <c r="A18" s="150" t="s">
        <v>54</v>
      </c>
      <c r="B18" s="17" t="s">
        <v>32</v>
      </c>
      <c r="C18" s="18" t="s">
        <v>33</v>
      </c>
      <c r="D18" s="19">
        <v>179413.25147515241</v>
      </c>
      <c r="E18" s="19">
        <v>189236.39222866442</v>
      </c>
      <c r="F18" s="19">
        <v>181519.06679359797</v>
      </c>
      <c r="G18" s="19">
        <v>180370.41951069608</v>
      </c>
      <c r="H18" s="19">
        <v>189568.27452241621</v>
      </c>
      <c r="I18" s="19">
        <v>170866.25551412883</v>
      </c>
      <c r="J18" s="19">
        <v>169849.96527013619</v>
      </c>
      <c r="K18" s="19">
        <v>181803.49083232734</v>
      </c>
      <c r="L18" s="19">
        <v>181577.12858904357</v>
      </c>
      <c r="M18" s="19">
        <v>159488.57600164169</v>
      </c>
      <c r="N18" s="19">
        <v>179138.40538692518</v>
      </c>
      <c r="O18" s="19">
        <v>193110.69411688767</v>
      </c>
      <c r="P18" s="19">
        <v>192291.35779106416</v>
      </c>
      <c r="Q18" s="19">
        <v>200078.39845688839</v>
      </c>
      <c r="R18" s="19">
        <v>200939.30496636833</v>
      </c>
      <c r="S18" s="19">
        <v>200179.8</v>
      </c>
      <c r="T18" s="19">
        <v>200371.42524103177</v>
      </c>
      <c r="U18" s="19">
        <v>222396.2564593156</v>
      </c>
      <c r="V18" s="19">
        <v>218911.4505010664</v>
      </c>
      <c r="W18" s="19">
        <v>222899.7530025341</v>
      </c>
      <c r="X18" s="19">
        <v>220224.6175707037</v>
      </c>
      <c r="Y18" s="19">
        <v>234859.17393421778</v>
      </c>
    </row>
    <row r="19" spans="1:25" ht="12.75" customHeight="1" x14ac:dyDescent="0.2">
      <c r="A19" s="151"/>
      <c r="B19" s="21" t="s">
        <v>55</v>
      </c>
      <c r="C19" s="22" t="s">
        <v>56</v>
      </c>
      <c r="D19" s="23">
        <v>40188.828052988516</v>
      </c>
      <c r="E19" s="23">
        <v>41110.539383493771</v>
      </c>
      <c r="F19" s="23">
        <v>40959.951494136265</v>
      </c>
      <c r="G19" s="23">
        <v>39987.465896512374</v>
      </c>
      <c r="H19" s="23">
        <v>43962.839772700238</v>
      </c>
      <c r="I19" s="23">
        <v>49238.424452171967</v>
      </c>
      <c r="J19" s="23">
        <v>57101.786907547961</v>
      </c>
      <c r="K19" s="23">
        <v>57785.220150817346</v>
      </c>
      <c r="L19" s="23">
        <v>68017.385132659605</v>
      </c>
      <c r="M19" s="23">
        <v>52729.823539467063</v>
      </c>
      <c r="N19" s="23">
        <v>59300.476032699728</v>
      </c>
      <c r="O19" s="23">
        <v>64386.219759577056</v>
      </c>
      <c r="P19" s="23">
        <v>68361.454931808737</v>
      </c>
      <c r="Q19" s="23">
        <v>63603.947447211154</v>
      </c>
      <c r="R19" s="23">
        <v>54418.254764917263</v>
      </c>
      <c r="S19" s="23">
        <v>45401.8</v>
      </c>
      <c r="T19" s="23">
        <v>38080.530939210832</v>
      </c>
      <c r="U19" s="23">
        <v>42207.531451910327</v>
      </c>
      <c r="V19" s="23">
        <v>44170.692614092994</v>
      </c>
      <c r="W19" s="23">
        <v>41931.139095810679</v>
      </c>
      <c r="X19" s="23">
        <v>33880.999693330567</v>
      </c>
      <c r="Y19" s="23">
        <v>46364.328106161185</v>
      </c>
    </row>
    <row r="20" spans="1:25" ht="12.75" customHeight="1" x14ac:dyDescent="0.2">
      <c r="A20" s="151"/>
      <c r="B20" s="21" t="s">
        <v>57</v>
      </c>
      <c r="C20" s="22" t="s">
        <v>58</v>
      </c>
      <c r="D20" s="23">
        <v>1369293.7249744823</v>
      </c>
      <c r="E20" s="23">
        <v>1411243.2541360848</v>
      </c>
      <c r="F20" s="23">
        <v>1425235.9093890861</v>
      </c>
      <c r="G20" s="23">
        <v>1428039.6883834226</v>
      </c>
      <c r="H20" s="23">
        <v>1477724.1685044013</v>
      </c>
      <c r="I20" s="23">
        <v>1517107.3101538268</v>
      </c>
      <c r="J20" s="23">
        <v>1603738.4505705521</v>
      </c>
      <c r="K20" s="23">
        <v>1710562.5515449748</v>
      </c>
      <c r="L20" s="23">
        <v>1702161.097465259</v>
      </c>
      <c r="M20" s="23">
        <v>1478065.2409952276</v>
      </c>
      <c r="N20" s="23">
        <v>1602285.7074740082</v>
      </c>
      <c r="O20" s="23">
        <v>1685574.815154358</v>
      </c>
      <c r="P20" s="23">
        <v>1671347.0670243434</v>
      </c>
      <c r="Q20" s="23">
        <v>1670557.3446070959</v>
      </c>
      <c r="R20" s="23">
        <v>1735787.6013767018</v>
      </c>
      <c r="S20" s="23">
        <v>1869341.2000000002</v>
      </c>
      <c r="T20" s="23">
        <v>1929513.016534145</v>
      </c>
      <c r="U20" s="23">
        <v>1994041.5014640146</v>
      </c>
      <c r="V20" s="23">
        <v>2043224.0723738226</v>
      </c>
      <c r="W20" s="23">
        <v>2085726.6302310464</v>
      </c>
      <c r="X20" s="23">
        <v>1969429.2984388403</v>
      </c>
      <c r="Y20" s="23">
        <v>2177609.8241230594</v>
      </c>
    </row>
    <row r="21" spans="1:25" ht="12.75" customHeight="1" x14ac:dyDescent="0.2">
      <c r="A21" s="151"/>
      <c r="B21" s="21" t="s">
        <v>59</v>
      </c>
      <c r="C21" s="22" t="s">
        <v>60</v>
      </c>
      <c r="D21" s="23">
        <v>122248.67978387368</v>
      </c>
      <c r="E21" s="23">
        <v>129486.06769326316</v>
      </c>
      <c r="F21" s="23">
        <v>139159.86413874134</v>
      </c>
      <c r="G21" s="23">
        <v>144058.44746319138</v>
      </c>
      <c r="H21" s="23">
        <v>154600.59716174027</v>
      </c>
      <c r="I21" s="23">
        <v>162476.23504648526</v>
      </c>
      <c r="J21" s="23">
        <v>173503.72779299441</v>
      </c>
      <c r="K21" s="23">
        <v>178503.42758485489</v>
      </c>
      <c r="L21" s="23">
        <v>195609.86864860251</v>
      </c>
      <c r="M21" s="23">
        <v>203994.18107485946</v>
      </c>
      <c r="N21" s="23">
        <v>209902.00529457853</v>
      </c>
      <c r="O21" s="23">
        <v>205615.98533744313</v>
      </c>
      <c r="P21" s="23">
        <v>217867.48840101127</v>
      </c>
      <c r="Q21" s="23">
        <v>217071.25748011461</v>
      </c>
      <c r="R21" s="23">
        <v>210545.97175605147</v>
      </c>
      <c r="S21" s="23">
        <v>211442.6</v>
      </c>
      <c r="T21" s="23">
        <v>215809.85892030664</v>
      </c>
      <c r="U21" s="23">
        <v>220585.58241392934</v>
      </c>
      <c r="V21" s="23">
        <v>227768.2187704432</v>
      </c>
      <c r="W21" s="23">
        <v>246117.12190061604</v>
      </c>
      <c r="X21" s="23">
        <v>250345.14616448776</v>
      </c>
      <c r="Y21" s="23">
        <v>277563.01830276253</v>
      </c>
    </row>
    <row r="22" spans="1:25" ht="12.75" customHeight="1" x14ac:dyDescent="0.2">
      <c r="A22" s="151"/>
      <c r="B22" s="21" t="s">
        <v>61</v>
      </c>
      <c r="C22" s="22" t="s">
        <v>62</v>
      </c>
      <c r="D22" s="23">
        <v>56282.473749712677</v>
      </c>
      <c r="E22" s="23">
        <v>58401.476191482005</v>
      </c>
      <c r="F22" s="23">
        <v>61881.004747339452</v>
      </c>
      <c r="G22" s="23">
        <v>64433.902676301375</v>
      </c>
      <c r="H22" s="23">
        <v>68869.401623513273</v>
      </c>
      <c r="I22" s="23">
        <v>71409.476690217241</v>
      </c>
      <c r="J22" s="23">
        <v>75314.426393034286</v>
      </c>
      <c r="K22" s="23">
        <v>80158.34129027804</v>
      </c>
      <c r="L22" s="23">
        <v>84726.558615301095</v>
      </c>
      <c r="M22" s="23">
        <v>83885.656656408988</v>
      </c>
      <c r="N22" s="23">
        <v>90426.556049625302</v>
      </c>
      <c r="O22" s="23">
        <v>94949.00784999704</v>
      </c>
      <c r="P22" s="23">
        <v>95878.060902442579</v>
      </c>
      <c r="Q22" s="23">
        <v>97509.186127320339</v>
      </c>
      <c r="R22" s="23">
        <v>100139.69830544606</v>
      </c>
      <c r="S22" s="23">
        <v>102828.20000000001</v>
      </c>
      <c r="T22" s="23">
        <v>106078.81242904165</v>
      </c>
      <c r="U22" s="23">
        <v>110059.14061294422</v>
      </c>
      <c r="V22" s="23">
        <v>114088.43059131403</v>
      </c>
      <c r="W22" s="23">
        <v>117073.46655219801</v>
      </c>
      <c r="X22" s="23">
        <v>118639.87744002837</v>
      </c>
      <c r="Y22" s="23">
        <v>130308.86099268017</v>
      </c>
    </row>
    <row r="23" spans="1:25" ht="12.75" customHeight="1" x14ac:dyDescent="0.2">
      <c r="A23" s="151"/>
      <c r="B23" s="21" t="s">
        <v>36</v>
      </c>
      <c r="C23" s="22" t="s">
        <v>37</v>
      </c>
      <c r="D23" s="23">
        <v>405456.03668507136</v>
      </c>
      <c r="E23" s="23">
        <v>425903.91446425399</v>
      </c>
      <c r="F23" s="23">
        <v>442659.00392747985</v>
      </c>
      <c r="G23" s="23">
        <v>460662.19583519496</v>
      </c>
      <c r="H23" s="23">
        <v>487642.06280193484</v>
      </c>
      <c r="I23" s="23">
        <v>515563.17760413565</v>
      </c>
      <c r="J23" s="23">
        <v>563500.39240872266</v>
      </c>
      <c r="K23" s="23">
        <v>602727.25623032148</v>
      </c>
      <c r="L23" s="23">
        <v>628807.93147828104</v>
      </c>
      <c r="M23" s="23">
        <v>590038.19360808167</v>
      </c>
      <c r="N23" s="23">
        <v>566110.63273676345</v>
      </c>
      <c r="O23" s="23">
        <v>567403.32297999249</v>
      </c>
      <c r="P23" s="23">
        <v>550831.72301996883</v>
      </c>
      <c r="Q23" s="23">
        <v>537415.66328245681</v>
      </c>
      <c r="R23" s="23">
        <v>541141.80824379402</v>
      </c>
      <c r="S23" s="23">
        <v>556733.89999999991</v>
      </c>
      <c r="T23" s="23">
        <v>573496.53185049747</v>
      </c>
      <c r="U23" s="23">
        <v>600341.82139360206</v>
      </c>
      <c r="V23" s="23">
        <v>636376.08127079194</v>
      </c>
      <c r="W23" s="23">
        <v>672062.85250816401</v>
      </c>
      <c r="X23" s="23">
        <v>662135.56450141419</v>
      </c>
      <c r="Y23" s="23">
        <v>711013.36447933305</v>
      </c>
    </row>
    <row r="24" spans="1:25" ht="12.75" customHeight="1" x14ac:dyDescent="0.2">
      <c r="A24" s="151"/>
      <c r="B24" s="21" t="s">
        <v>63</v>
      </c>
      <c r="C24" s="22" t="s">
        <v>64</v>
      </c>
      <c r="D24" s="23">
        <v>826209.65331729827</v>
      </c>
      <c r="E24" s="23">
        <v>874803.7178212814</v>
      </c>
      <c r="F24" s="23">
        <v>905287.27962110669</v>
      </c>
      <c r="G24" s="23">
        <v>928289.43962440977</v>
      </c>
      <c r="H24" s="23">
        <v>959383.51170336595</v>
      </c>
      <c r="I24" s="23">
        <v>993649.94780503039</v>
      </c>
      <c r="J24" s="23">
        <v>1037260.5227214381</v>
      </c>
      <c r="K24" s="23">
        <v>1095691.6126324323</v>
      </c>
      <c r="L24" s="23">
        <v>1146105.3401009354</v>
      </c>
      <c r="M24" s="23">
        <v>1098243.2816630411</v>
      </c>
      <c r="N24" s="23">
        <v>1104850.0864756519</v>
      </c>
      <c r="O24" s="23">
        <v>1146429.1919994419</v>
      </c>
      <c r="P24" s="23">
        <v>1149906.8675357408</v>
      </c>
      <c r="Q24" s="23">
        <v>1153802.354556347</v>
      </c>
      <c r="R24" s="23">
        <v>1178404.7617653026</v>
      </c>
      <c r="S24" s="23">
        <v>1228190.7</v>
      </c>
      <c r="T24" s="23">
        <v>1270508.9536703427</v>
      </c>
      <c r="U24" s="23">
        <v>1327645.5784551867</v>
      </c>
      <c r="V24" s="23">
        <v>1366595.0870599963</v>
      </c>
      <c r="W24" s="23">
        <v>1418745.8638496238</v>
      </c>
      <c r="X24" s="23">
        <v>1392541.0818287439</v>
      </c>
      <c r="Y24" s="23">
        <v>1543929.7276119301</v>
      </c>
    </row>
    <row r="25" spans="1:25" ht="12.75" customHeight="1" x14ac:dyDescent="0.2">
      <c r="A25" s="151"/>
      <c r="B25" s="21" t="s">
        <v>65</v>
      </c>
      <c r="C25" s="22" t="s">
        <v>66</v>
      </c>
      <c r="D25" s="23">
        <v>345960.80609804956</v>
      </c>
      <c r="E25" s="23">
        <v>367177.23136546457</v>
      </c>
      <c r="F25" s="23">
        <v>380567.29442279669</v>
      </c>
      <c r="G25" s="23">
        <v>393095.89184648404</v>
      </c>
      <c r="H25" s="23">
        <v>412214.58140168356</v>
      </c>
      <c r="I25" s="23">
        <v>430257.08977650927</v>
      </c>
      <c r="J25" s="23">
        <v>450468.15937919839</v>
      </c>
      <c r="K25" s="23">
        <v>485373.01775147038</v>
      </c>
      <c r="L25" s="23">
        <v>500647.09386281588</v>
      </c>
      <c r="M25" s="23">
        <v>475923.45273434796</v>
      </c>
      <c r="N25" s="23">
        <v>494239.19819997175</v>
      </c>
      <c r="O25" s="23">
        <v>498601.89336153952</v>
      </c>
      <c r="P25" s="23">
        <v>505851.83621059713</v>
      </c>
      <c r="Q25" s="23">
        <v>516999.9682447146</v>
      </c>
      <c r="R25" s="23">
        <v>532531.529270106</v>
      </c>
      <c r="S25" s="23">
        <v>554016.39999999991</v>
      </c>
      <c r="T25" s="23">
        <v>559910.82908602594</v>
      </c>
      <c r="U25" s="23">
        <v>584874.3020883922</v>
      </c>
      <c r="V25" s="23">
        <v>595822.15620765614</v>
      </c>
      <c r="W25" s="23">
        <v>624149.73989017843</v>
      </c>
      <c r="X25" s="23">
        <v>546403.45164816489</v>
      </c>
      <c r="Y25" s="23">
        <v>619701.32773357991</v>
      </c>
    </row>
    <row r="26" spans="1:25" ht="12.75" customHeight="1" x14ac:dyDescent="0.2">
      <c r="A26" s="151"/>
      <c r="B26" s="21" t="s">
        <v>67</v>
      </c>
      <c r="C26" s="22" t="s">
        <v>68</v>
      </c>
      <c r="D26" s="23">
        <v>198553.16101475939</v>
      </c>
      <c r="E26" s="23">
        <v>207460.14599407648</v>
      </c>
      <c r="F26" s="23">
        <v>212877.15951968636</v>
      </c>
      <c r="G26" s="23">
        <v>216764.30320592842</v>
      </c>
      <c r="H26" s="23">
        <v>224432.94930156006</v>
      </c>
      <c r="I26" s="23">
        <v>235277.72738047439</v>
      </c>
      <c r="J26" s="23">
        <v>245312.36077357322</v>
      </c>
      <c r="K26" s="23">
        <v>257785.45996737658</v>
      </c>
      <c r="L26" s="23">
        <v>264478.49462073972</v>
      </c>
      <c r="M26" s="23">
        <v>256483.03352559055</v>
      </c>
      <c r="N26" s="23">
        <v>262701.79428748047</v>
      </c>
      <c r="O26" s="23">
        <v>270973.611305948</v>
      </c>
      <c r="P26" s="23">
        <v>275818.24828174512</v>
      </c>
      <c r="Q26" s="23">
        <v>275539.18485766812</v>
      </c>
      <c r="R26" s="23">
        <v>284576.42524267378</v>
      </c>
      <c r="S26" s="23">
        <v>298042.89999999997</v>
      </c>
      <c r="T26" s="23">
        <v>314155.2398501545</v>
      </c>
      <c r="U26" s="23">
        <v>333727.28932301363</v>
      </c>
      <c r="V26" s="23">
        <v>350311.07696425868</v>
      </c>
      <c r="W26" s="23">
        <v>368296.52605198597</v>
      </c>
      <c r="X26" s="23">
        <v>211826.92914569232</v>
      </c>
      <c r="Y26" s="23">
        <v>254063.05265734225</v>
      </c>
    </row>
    <row r="27" spans="1:25" ht="12.75" customHeight="1" x14ac:dyDescent="0.2">
      <c r="A27" s="151"/>
      <c r="B27" s="21" t="s">
        <v>40</v>
      </c>
      <c r="C27" s="22" t="s">
        <v>41</v>
      </c>
      <c r="D27" s="23">
        <v>319914.30726188386</v>
      </c>
      <c r="E27" s="23">
        <v>352187.43112157605</v>
      </c>
      <c r="F27" s="23">
        <v>375767.6590455586</v>
      </c>
      <c r="G27" s="23">
        <v>374621.98811846355</v>
      </c>
      <c r="H27" s="23">
        <v>396450.18298268341</v>
      </c>
      <c r="I27" s="23">
        <v>405973.47407353891</v>
      </c>
      <c r="J27" s="23">
        <v>425527.19088429003</v>
      </c>
      <c r="K27" s="23">
        <v>451038.33428050071</v>
      </c>
      <c r="L27" s="23">
        <v>465090.69773834641</v>
      </c>
      <c r="M27" s="23">
        <v>452917.81257238693</v>
      </c>
      <c r="N27" s="23">
        <v>454511.62034715438</v>
      </c>
      <c r="O27" s="23">
        <v>467852.73992358067</v>
      </c>
      <c r="P27" s="23">
        <v>471222.45714450051</v>
      </c>
      <c r="Q27" s="23">
        <v>477042.49890716188</v>
      </c>
      <c r="R27" s="23">
        <v>487931.90695169044</v>
      </c>
      <c r="S27" s="23">
        <v>507569</v>
      </c>
      <c r="T27" s="23">
        <v>526642.99872187723</v>
      </c>
      <c r="U27" s="23">
        <v>558018.63492775743</v>
      </c>
      <c r="V27" s="23">
        <v>594802.34444354859</v>
      </c>
      <c r="W27" s="23">
        <v>635671.20202824112</v>
      </c>
      <c r="X27" s="23">
        <v>654943.59470248525</v>
      </c>
      <c r="Y27" s="23">
        <v>720972.46744970488</v>
      </c>
    </row>
    <row r="28" spans="1:25" ht="12.75" customHeight="1" x14ac:dyDescent="0.2">
      <c r="A28" s="151"/>
      <c r="B28" s="21" t="s">
        <v>42</v>
      </c>
      <c r="C28" s="22" t="s">
        <v>43</v>
      </c>
      <c r="D28" s="23">
        <v>338496.76087575092</v>
      </c>
      <c r="E28" s="23">
        <v>350092.04729915125</v>
      </c>
      <c r="F28" s="23">
        <v>361268.55447415565</v>
      </c>
      <c r="G28" s="23">
        <v>383769.52334999456</v>
      </c>
      <c r="H28" s="23">
        <v>414162.15391586703</v>
      </c>
      <c r="I28" s="23">
        <v>433343.84451792593</v>
      </c>
      <c r="J28" s="23">
        <v>452442.88880744408</v>
      </c>
      <c r="K28" s="23">
        <v>479262.21463729115</v>
      </c>
      <c r="L28" s="23">
        <v>474832.06492321822</v>
      </c>
      <c r="M28" s="23">
        <v>494738.81066539395</v>
      </c>
      <c r="N28" s="23">
        <v>517556.13099569181</v>
      </c>
      <c r="O28" s="23">
        <v>516673.81037716905</v>
      </c>
      <c r="P28" s="23">
        <v>521450.12536271481</v>
      </c>
      <c r="Q28" s="23">
        <v>521553.13024994137</v>
      </c>
      <c r="R28" s="23">
        <v>541181.03593794524</v>
      </c>
      <c r="S28" s="23">
        <v>548229.6</v>
      </c>
      <c r="T28" s="23">
        <v>543223.36544838885</v>
      </c>
      <c r="U28" s="23">
        <v>537852.86644736642</v>
      </c>
      <c r="V28" s="23">
        <v>551642.07031145471</v>
      </c>
      <c r="W28" s="23">
        <v>556363.98486659629</v>
      </c>
      <c r="X28" s="23">
        <v>561728.62784743053</v>
      </c>
      <c r="Y28" s="23">
        <v>595747.46893368883</v>
      </c>
    </row>
    <row r="29" spans="1:25" ht="12.75" customHeight="1" x14ac:dyDescent="0.2">
      <c r="A29" s="151"/>
      <c r="B29" s="21" t="s">
        <v>44</v>
      </c>
      <c r="C29" s="22" t="s">
        <v>45</v>
      </c>
      <c r="D29" s="23">
        <v>675587.44092017796</v>
      </c>
      <c r="E29" s="23">
        <v>709523.03141227935</v>
      </c>
      <c r="F29" s="23">
        <v>750938.74398009421</v>
      </c>
      <c r="G29" s="23">
        <v>779851.74209525436</v>
      </c>
      <c r="H29" s="23">
        <v>821089.72901414882</v>
      </c>
      <c r="I29" s="23">
        <v>873010.95127946814</v>
      </c>
      <c r="J29" s="23">
        <v>940513.6212150139</v>
      </c>
      <c r="K29" s="23">
        <v>1018848.5722470641</v>
      </c>
      <c r="L29" s="23">
        <v>1069263.4565137015</v>
      </c>
      <c r="M29" s="23">
        <v>1032670.4573839206</v>
      </c>
      <c r="N29" s="23">
        <v>1067048.4260823478</v>
      </c>
      <c r="O29" s="23">
        <v>1115153.7271349085</v>
      </c>
      <c r="P29" s="23">
        <v>1126586.0563646862</v>
      </c>
      <c r="Q29" s="23">
        <v>1154236.1640849356</v>
      </c>
      <c r="R29" s="23">
        <v>1171108.6746837916</v>
      </c>
      <c r="S29" s="23">
        <v>1200395.7999999998</v>
      </c>
      <c r="T29" s="23">
        <v>1229295.7982956802</v>
      </c>
      <c r="U29" s="23">
        <v>1268569.2691951299</v>
      </c>
      <c r="V29" s="23">
        <v>1308541.1274108591</v>
      </c>
      <c r="W29" s="23">
        <v>1356378.1999664998</v>
      </c>
      <c r="X29" s="23">
        <v>1360803.2115045232</v>
      </c>
      <c r="Y29" s="23">
        <v>1405954.6187017953</v>
      </c>
    </row>
    <row r="30" spans="1:25" ht="12.75" customHeight="1" x14ac:dyDescent="0.2">
      <c r="A30" s="151"/>
      <c r="B30" s="21" t="s">
        <v>69</v>
      </c>
      <c r="C30" s="22" t="s">
        <v>70</v>
      </c>
      <c r="D30" s="23">
        <v>420392.39010534005</v>
      </c>
      <c r="E30" s="23">
        <v>443575.24347465573</v>
      </c>
      <c r="F30" s="23">
        <v>459989.57339684753</v>
      </c>
      <c r="G30" s="23">
        <v>476547.04357771605</v>
      </c>
      <c r="H30" s="23">
        <v>492640.59947718069</v>
      </c>
      <c r="I30" s="23">
        <v>519299.39603270777</v>
      </c>
      <c r="J30" s="23">
        <v>554484.12937583146</v>
      </c>
      <c r="K30" s="23">
        <v>595079.63764130406</v>
      </c>
      <c r="L30" s="23">
        <v>629756.06888505525</v>
      </c>
      <c r="M30" s="23">
        <v>597631.43547189375</v>
      </c>
      <c r="N30" s="23">
        <v>612645.15030766395</v>
      </c>
      <c r="O30" s="23">
        <v>630105.14295497083</v>
      </c>
      <c r="P30" s="23">
        <v>641099.46683308785</v>
      </c>
      <c r="Q30" s="23">
        <v>659109.92467090557</v>
      </c>
      <c r="R30" s="23">
        <v>674893.72221376537</v>
      </c>
      <c r="S30" s="23">
        <v>704879.5</v>
      </c>
      <c r="T30" s="23">
        <v>726458.12664537039</v>
      </c>
      <c r="U30" s="23">
        <v>769556.49254455732</v>
      </c>
      <c r="V30" s="23">
        <v>804728.88023131853</v>
      </c>
      <c r="W30" s="23">
        <v>829133.13556406554</v>
      </c>
      <c r="X30" s="23">
        <v>832495.66740623605</v>
      </c>
      <c r="Y30" s="23">
        <v>896214.18150998186</v>
      </c>
    </row>
    <row r="31" spans="1:25" ht="12.75" customHeight="1" x14ac:dyDescent="0.2">
      <c r="A31" s="151"/>
      <c r="B31" s="21" t="s">
        <v>71</v>
      </c>
      <c r="C31" s="22" t="s">
        <v>72</v>
      </c>
      <c r="D31" s="23">
        <v>251982.35325858544</v>
      </c>
      <c r="E31" s="23">
        <v>268211.34653089201</v>
      </c>
      <c r="F31" s="23">
        <v>276013.96080521104</v>
      </c>
      <c r="G31" s="23">
        <v>284675.71129550406</v>
      </c>
      <c r="H31" s="23">
        <v>297390.01632717781</v>
      </c>
      <c r="I31" s="23">
        <v>318778.51662108378</v>
      </c>
      <c r="J31" s="23">
        <v>341866.47701784363</v>
      </c>
      <c r="K31" s="23">
        <v>378170.69439966185</v>
      </c>
      <c r="L31" s="23">
        <v>400238.38891030371</v>
      </c>
      <c r="M31" s="23">
        <v>370927.77659188746</v>
      </c>
      <c r="N31" s="23">
        <v>390898.01908348978</v>
      </c>
      <c r="O31" s="23">
        <v>413743.80730767059</v>
      </c>
      <c r="P31" s="23">
        <v>416049.81204394659</v>
      </c>
      <c r="Q31" s="23">
        <v>426448.92473358684</v>
      </c>
      <c r="R31" s="23">
        <v>450515.14093231107</v>
      </c>
      <c r="S31" s="23">
        <v>474089.40000000008</v>
      </c>
      <c r="T31" s="23">
        <v>496986.75264426484</v>
      </c>
      <c r="U31" s="23">
        <v>531299.05581088853</v>
      </c>
      <c r="V31" s="23">
        <v>567325.43719170021</v>
      </c>
      <c r="W31" s="23">
        <v>592576.52245348657</v>
      </c>
      <c r="X31" s="23">
        <v>533512.34035102534</v>
      </c>
      <c r="Y31" s="23">
        <v>580592.1345190081</v>
      </c>
    </row>
    <row r="32" spans="1:25" ht="12.75" customHeight="1" x14ac:dyDescent="0.2">
      <c r="A32" s="151"/>
      <c r="B32" s="21" t="s">
        <v>73</v>
      </c>
      <c r="C32" s="22" t="s">
        <v>74</v>
      </c>
      <c r="D32" s="23">
        <v>476520.23020127282</v>
      </c>
      <c r="E32" s="23">
        <v>493746.21575340279</v>
      </c>
      <c r="F32" s="23">
        <v>514023.33173369436</v>
      </c>
      <c r="G32" s="23">
        <v>535408.56016613741</v>
      </c>
      <c r="H32" s="23">
        <v>554637.05907954171</v>
      </c>
      <c r="I32" s="23">
        <v>575373.9628728003</v>
      </c>
      <c r="J32" s="23">
        <v>598447.1620490615</v>
      </c>
      <c r="K32" s="23">
        <v>619224.8215166264</v>
      </c>
      <c r="L32" s="23">
        <v>650009.05887384061</v>
      </c>
      <c r="M32" s="23">
        <v>664760.54337111581</v>
      </c>
      <c r="N32" s="23">
        <v>682160.10830490466</v>
      </c>
      <c r="O32" s="23">
        <v>692758.09002030035</v>
      </c>
      <c r="P32" s="23">
        <v>697291.84421976167</v>
      </c>
      <c r="Q32" s="23">
        <v>707439.12330905674</v>
      </c>
      <c r="R32" s="23">
        <v>711239.21664055379</v>
      </c>
      <c r="S32" s="23">
        <v>717999</v>
      </c>
      <c r="T32" s="23">
        <v>732387.49225762265</v>
      </c>
      <c r="U32" s="23">
        <v>753153.45258472639</v>
      </c>
      <c r="V32" s="23">
        <v>777848.9460253868</v>
      </c>
      <c r="W32" s="23">
        <v>803731.99650956411</v>
      </c>
      <c r="X32" s="23">
        <v>823982.97064321011</v>
      </c>
      <c r="Y32" s="23">
        <v>854411.99023229675</v>
      </c>
    </row>
    <row r="33" spans="1:25" ht="12.75" customHeight="1" x14ac:dyDescent="0.2">
      <c r="A33" s="151"/>
      <c r="B33" s="21" t="s">
        <v>75</v>
      </c>
      <c r="C33" s="22" t="s">
        <v>76</v>
      </c>
      <c r="D33" s="23">
        <v>343272.78953837097</v>
      </c>
      <c r="E33" s="23">
        <v>362202.07837561728</v>
      </c>
      <c r="F33" s="23">
        <v>382123.21771874884</v>
      </c>
      <c r="G33" s="23">
        <v>394853.11987106747</v>
      </c>
      <c r="H33" s="23">
        <v>405130.61556890816</v>
      </c>
      <c r="I33" s="23">
        <v>422385.2177762395</v>
      </c>
      <c r="J33" s="23">
        <v>435609.09707294265</v>
      </c>
      <c r="K33" s="23">
        <v>456156.14940271829</v>
      </c>
      <c r="L33" s="23">
        <v>479089.93325018813</v>
      </c>
      <c r="M33" s="23">
        <v>490655.34772253205</v>
      </c>
      <c r="N33" s="23">
        <v>501433.29091228999</v>
      </c>
      <c r="O33" s="23">
        <v>506466.62539258244</v>
      </c>
      <c r="P33" s="23">
        <v>512002.3227156073</v>
      </c>
      <c r="Q33" s="23">
        <v>519693.94386503438</v>
      </c>
      <c r="R33" s="23">
        <v>528964.50864049164</v>
      </c>
      <c r="S33" s="23">
        <v>539463.79999999993</v>
      </c>
      <c r="T33" s="23">
        <v>553408.10729876999</v>
      </c>
      <c r="U33" s="23">
        <v>572913.30384957069</v>
      </c>
      <c r="V33" s="23">
        <v>593029.90771084675</v>
      </c>
      <c r="W33" s="23">
        <v>613808.25837296713</v>
      </c>
      <c r="X33" s="23">
        <v>621780.31293325953</v>
      </c>
      <c r="Y33" s="23">
        <v>648446.88923406752</v>
      </c>
    </row>
    <row r="34" spans="1:25" ht="12.75" customHeight="1" x14ac:dyDescent="0.2">
      <c r="A34" s="151"/>
      <c r="B34" s="21" t="s">
        <v>77</v>
      </c>
      <c r="C34" s="22" t="s">
        <v>78</v>
      </c>
      <c r="D34" s="23">
        <v>422086.56224930915</v>
      </c>
      <c r="E34" s="23">
        <v>449125.5283959579</v>
      </c>
      <c r="F34" s="23">
        <v>483827.56354420929</v>
      </c>
      <c r="G34" s="23">
        <v>505514.71396389452</v>
      </c>
      <c r="H34" s="23">
        <v>535260.08104057552</v>
      </c>
      <c r="I34" s="23">
        <v>563072.95643817831</v>
      </c>
      <c r="J34" s="23">
        <v>592581.65318010037</v>
      </c>
      <c r="K34" s="23">
        <v>620496.86824409815</v>
      </c>
      <c r="L34" s="23">
        <v>663177.1168494419</v>
      </c>
      <c r="M34" s="23">
        <v>684083.39104228828</v>
      </c>
      <c r="N34" s="23">
        <v>709030.75051629683</v>
      </c>
      <c r="O34" s="23">
        <v>729300.83266864205</v>
      </c>
      <c r="P34" s="23">
        <v>743963.51895201649</v>
      </c>
      <c r="Q34" s="23">
        <v>763143.19843222213</v>
      </c>
      <c r="R34" s="23">
        <v>787180.33912985132</v>
      </c>
      <c r="S34" s="23">
        <v>805029.8</v>
      </c>
      <c r="T34" s="23">
        <v>831129.75028293789</v>
      </c>
      <c r="U34" s="23">
        <v>862876.00257457595</v>
      </c>
      <c r="V34" s="23">
        <v>891909.37792715605</v>
      </c>
      <c r="W34" s="23">
        <v>927563.72048869019</v>
      </c>
      <c r="X34" s="23">
        <v>937643.58616622048</v>
      </c>
      <c r="Y34" s="23">
        <v>1013162.4870487171</v>
      </c>
    </row>
    <row r="35" spans="1:25" ht="12.75" customHeight="1" x14ac:dyDescent="0.2">
      <c r="A35" s="151"/>
      <c r="B35" s="21" t="s">
        <v>79</v>
      </c>
      <c r="C35" s="22" t="s">
        <v>80</v>
      </c>
      <c r="D35" s="23">
        <v>81688.906137942016</v>
      </c>
      <c r="E35" s="23">
        <v>86259.996514952683</v>
      </c>
      <c r="F35" s="23">
        <v>92169.034961474244</v>
      </c>
      <c r="G35" s="23">
        <v>94931.558374079585</v>
      </c>
      <c r="H35" s="23">
        <v>99300.823151073739</v>
      </c>
      <c r="I35" s="23">
        <v>105835.52193123104</v>
      </c>
      <c r="J35" s="23">
        <v>111433.23462585313</v>
      </c>
      <c r="K35" s="23">
        <v>119493.77704681696</v>
      </c>
      <c r="L35" s="23">
        <v>125515.62567720274</v>
      </c>
      <c r="M35" s="23">
        <v>126064.76440585245</v>
      </c>
      <c r="N35" s="23">
        <v>129931.88720034642</v>
      </c>
      <c r="O35" s="23">
        <v>134729.70276791649</v>
      </c>
      <c r="P35" s="23">
        <v>133982.72209269539</v>
      </c>
      <c r="Q35" s="23">
        <v>136153.8213082139</v>
      </c>
      <c r="R35" s="23">
        <v>139857.72350117299</v>
      </c>
      <c r="S35" s="23">
        <v>146737.09999999998</v>
      </c>
      <c r="T35" s="23">
        <v>150149.79695587369</v>
      </c>
      <c r="U35" s="23">
        <v>158474.78980125216</v>
      </c>
      <c r="V35" s="23">
        <v>164622.57711694387</v>
      </c>
      <c r="W35" s="23">
        <v>172268.52331988676</v>
      </c>
      <c r="X35" s="23">
        <v>136390.10917802443</v>
      </c>
      <c r="Y35" s="23">
        <v>143127.97301511595</v>
      </c>
    </row>
    <row r="36" spans="1:25" ht="12.75" customHeight="1" x14ac:dyDescent="0.2">
      <c r="A36" s="151"/>
      <c r="B36" s="21" t="s">
        <v>81</v>
      </c>
      <c r="C36" s="22" t="s">
        <v>82</v>
      </c>
      <c r="D36" s="23">
        <v>128307.38681729166</v>
      </c>
      <c r="E36" s="23">
        <v>133278.42507190019</v>
      </c>
      <c r="F36" s="23">
        <v>136123.61139796104</v>
      </c>
      <c r="G36" s="23">
        <v>139114.93458973899</v>
      </c>
      <c r="H36" s="23">
        <v>145079.18916755039</v>
      </c>
      <c r="I36" s="23">
        <v>150566.12962910056</v>
      </c>
      <c r="J36" s="23">
        <v>158363.66864150716</v>
      </c>
      <c r="K36" s="23">
        <v>163345.36751435325</v>
      </c>
      <c r="L36" s="23">
        <v>171946.45543050749</v>
      </c>
      <c r="M36" s="23">
        <v>167590.83943494709</v>
      </c>
      <c r="N36" s="23">
        <v>169957.23270288296</v>
      </c>
      <c r="O36" s="23">
        <v>175269.84380001758</v>
      </c>
      <c r="P36" s="23">
        <v>177945.64047822118</v>
      </c>
      <c r="Q36" s="23">
        <v>179349.02791062972</v>
      </c>
      <c r="R36" s="23">
        <v>180956.83443252504</v>
      </c>
      <c r="S36" s="23">
        <v>185046.49999999997</v>
      </c>
      <c r="T36" s="23">
        <v>185686.76245638856</v>
      </c>
      <c r="U36" s="23">
        <v>192656.96438866778</v>
      </c>
      <c r="V36" s="23">
        <v>196597.52683733081</v>
      </c>
      <c r="W36" s="23">
        <v>203066.57839275029</v>
      </c>
      <c r="X36" s="23">
        <v>186859.16157472745</v>
      </c>
      <c r="Y36" s="23">
        <v>195902.61286052209</v>
      </c>
    </row>
    <row r="37" spans="1:25" ht="12.75" customHeight="1" x14ac:dyDescent="0.2">
      <c r="A37" s="151"/>
      <c r="B37" s="21" t="s">
        <v>83</v>
      </c>
      <c r="C37" s="22" t="s">
        <v>84</v>
      </c>
      <c r="D37" s="23">
        <v>28233.384246731886</v>
      </c>
      <c r="E37" s="23">
        <v>29552.445011056097</v>
      </c>
      <c r="F37" s="23">
        <v>31404.351998871785</v>
      </c>
      <c r="G37" s="23">
        <v>32895.442922438808</v>
      </c>
      <c r="H37" s="23">
        <v>34911.741016561173</v>
      </c>
      <c r="I37" s="23">
        <v>36891.301635255593</v>
      </c>
      <c r="J37" s="23">
        <v>38604.970665792753</v>
      </c>
      <c r="K37" s="23">
        <v>40690.969304264865</v>
      </c>
      <c r="L37" s="23">
        <v>42240.979446522048</v>
      </c>
      <c r="M37" s="23">
        <v>43055.124761796062</v>
      </c>
      <c r="N37" s="23">
        <v>43043.941961875476</v>
      </c>
      <c r="O37" s="23">
        <v>43137.392021160602</v>
      </c>
      <c r="P37" s="23">
        <v>42920.999364612362</v>
      </c>
      <c r="Q37" s="23">
        <v>42891.203139858655</v>
      </c>
      <c r="R37" s="23">
        <v>43143.079081550066</v>
      </c>
      <c r="S37" s="23">
        <v>43553.3</v>
      </c>
      <c r="T37" s="23">
        <v>43404.089048514266</v>
      </c>
      <c r="U37" s="23">
        <v>43722.202627104714</v>
      </c>
      <c r="V37" s="23">
        <v>42620.513091841538</v>
      </c>
      <c r="W37" s="23">
        <v>42908.458065720311</v>
      </c>
      <c r="X37" s="23">
        <v>41138.256160767312</v>
      </c>
      <c r="Y37" s="23">
        <v>43516.519291353514</v>
      </c>
    </row>
    <row r="38" spans="1:25" ht="12.75" customHeight="1" x14ac:dyDescent="0.2">
      <c r="A38" s="151"/>
      <c r="B38" s="21" t="s">
        <v>85</v>
      </c>
      <c r="C38" s="22" t="s">
        <v>86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</row>
    <row r="39" spans="1:25" ht="12.75" customHeight="1" x14ac:dyDescent="0.2">
      <c r="A39" s="152"/>
      <c r="B39" s="28" t="s">
        <v>52</v>
      </c>
      <c r="C39" s="29" t="s">
        <v>53</v>
      </c>
      <c r="D39" s="30">
        <f>SUM(D18:D38)</f>
        <v>7030089.126764046</v>
      </c>
      <c r="E39" s="30">
        <f t="shared" ref="E39:S39" si="2">SUM(E18:E38)</f>
        <v>7382576.5282395054</v>
      </c>
      <c r="F39" s="30">
        <f t="shared" si="2"/>
        <v>7653796.1371107968</v>
      </c>
      <c r="G39" s="30">
        <f t="shared" si="2"/>
        <v>7857886.0927664293</v>
      </c>
      <c r="H39" s="30">
        <f t="shared" si="2"/>
        <v>8214450.5775345834</v>
      </c>
      <c r="I39" s="30">
        <f t="shared" si="2"/>
        <v>8550376.9172305092</v>
      </c>
      <c r="J39" s="30">
        <f t="shared" si="2"/>
        <v>9025923.8857528772</v>
      </c>
      <c r="K39" s="30">
        <f t="shared" si="2"/>
        <v>9592197.7842195518</v>
      </c>
      <c r="L39" s="30">
        <f t="shared" si="2"/>
        <v>9943290.7450119667</v>
      </c>
      <c r="M39" s="30">
        <f t="shared" si="2"/>
        <v>9523947.7432226799</v>
      </c>
      <c r="N39" s="30">
        <f t="shared" si="2"/>
        <v>9847171.4203526471</v>
      </c>
      <c r="O39" s="30">
        <f t="shared" si="2"/>
        <v>10152236.456234103</v>
      </c>
      <c r="P39" s="30">
        <f t="shared" si="2"/>
        <v>10212669.069670571</v>
      </c>
      <c r="Q39" s="30">
        <f t="shared" si="2"/>
        <v>10319638.265671365</v>
      </c>
      <c r="R39" s="30">
        <f t="shared" si="2"/>
        <v>10555457.537837014</v>
      </c>
      <c r="S39" s="30">
        <f t="shared" si="2"/>
        <v>10939170.300000001</v>
      </c>
      <c r="T39" s="30">
        <f t="shared" ref="T39:Y39" si="3">SUM(T18:T38)</f>
        <v>11226698.238576446</v>
      </c>
      <c r="U39" s="30">
        <f t="shared" si="3"/>
        <v>11684972.038413908</v>
      </c>
      <c r="V39" s="30">
        <f t="shared" si="3"/>
        <v>12090935.97465183</v>
      </c>
      <c r="W39" s="30">
        <f t="shared" si="3"/>
        <v>12530473.673110625</v>
      </c>
      <c r="X39" s="30">
        <f t="shared" si="3"/>
        <v>12096704.804899313</v>
      </c>
      <c r="Y39" s="30">
        <f t="shared" si="3"/>
        <v>13093462.02073732</v>
      </c>
    </row>
    <row r="40" spans="1:25" ht="12.75" customHeight="1" x14ac:dyDescent="0.2"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2.75" customHeight="1" x14ac:dyDescent="0.2">
      <c r="A41" s="150" t="s">
        <v>87</v>
      </c>
      <c r="B41" s="17" t="s">
        <v>88</v>
      </c>
      <c r="C41" s="18" t="s">
        <v>89</v>
      </c>
      <c r="D41" s="19">
        <v>162811.37660221141</v>
      </c>
      <c r="E41" s="19">
        <v>169495.68479753108</v>
      </c>
      <c r="F41" s="19">
        <v>176819.09030794565</v>
      </c>
      <c r="G41" s="19">
        <v>180848.08782001998</v>
      </c>
      <c r="H41" s="19">
        <v>186151.90365549814</v>
      </c>
      <c r="I41" s="19">
        <v>188115.91383219414</v>
      </c>
      <c r="J41" s="19">
        <v>189428.0626345232</v>
      </c>
      <c r="K41" s="19">
        <v>197713.71369532857</v>
      </c>
      <c r="L41" s="19">
        <v>200926.58217169825</v>
      </c>
      <c r="M41" s="19">
        <v>200277.83789386565</v>
      </c>
      <c r="N41" s="19">
        <v>203496.81707700717</v>
      </c>
      <c r="O41" s="19">
        <v>207252.27610674591</v>
      </c>
      <c r="P41" s="19">
        <v>210260.02603137295</v>
      </c>
      <c r="Q41" s="19">
        <v>213362.75423364501</v>
      </c>
      <c r="R41" s="19">
        <v>220812.17596098417</v>
      </c>
      <c r="S41" s="19">
        <v>229714.2</v>
      </c>
      <c r="T41" s="19">
        <v>236127.31800924384</v>
      </c>
      <c r="U41" s="19">
        <v>239580.08134336054</v>
      </c>
      <c r="V41" s="19">
        <v>244441.07808827568</v>
      </c>
      <c r="W41" s="19">
        <v>250761.73402523671</v>
      </c>
      <c r="X41" s="19">
        <v>250087.62299854026</v>
      </c>
      <c r="Y41" s="19">
        <v>252468.6873541211</v>
      </c>
    </row>
    <row r="42" spans="1:25" ht="12.75" customHeight="1" x14ac:dyDescent="0.2">
      <c r="A42" s="151"/>
      <c r="B42" s="21" t="s">
        <v>90</v>
      </c>
      <c r="C42" s="22" t="s">
        <v>91</v>
      </c>
      <c r="D42" s="23">
        <v>73644.904139446066</v>
      </c>
      <c r="E42" s="23">
        <v>75645.681944343814</v>
      </c>
      <c r="F42" s="23">
        <v>74152.52248947254</v>
      </c>
      <c r="G42" s="23">
        <v>71616.098823226625</v>
      </c>
      <c r="H42" s="23">
        <v>69388.385527754392</v>
      </c>
      <c r="I42" s="23">
        <v>66642.135195777621</v>
      </c>
      <c r="J42" s="23">
        <v>66914.333629226137</v>
      </c>
      <c r="K42" s="23">
        <v>69197.648252145809</v>
      </c>
      <c r="L42" s="23">
        <v>67216.770992533449</v>
      </c>
      <c r="M42" s="23">
        <v>57178.864844865486</v>
      </c>
      <c r="N42" s="23">
        <v>60705.260532866632</v>
      </c>
      <c r="O42" s="23">
        <v>65131.739865002084</v>
      </c>
      <c r="P42" s="23">
        <v>61801.384475401996</v>
      </c>
      <c r="Q42" s="23">
        <v>61827.808076915542</v>
      </c>
      <c r="R42" s="23">
        <v>63407.518544822968</v>
      </c>
      <c r="S42" s="23">
        <v>64583.499999999993</v>
      </c>
      <c r="T42" s="23">
        <v>65762.048829398336</v>
      </c>
      <c r="U42" s="23">
        <v>67415.375855037026</v>
      </c>
      <c r="V42" s="23">
        <v>68192.865331414941</v>
      </c>
      <c r="W42" s="23">
        <v>68392.687274797456</v>
      </c>
      <c r="X42" s="23">
        <v>59308.561712499366</v>
      </c>
      <c r="Y42" s="23">
        <v>66842.343582943271</v>
      </c>
    </row>
    <row r="43" spans="1:25" ht="12.75" customHeight="1" x14ac:dyDescent="0.2">
      <c r="A43" s="151"/>
      <c r="B43" s="21" t="s">
        <v>92</v>
      </c>
      <c r="C43" s="22" t="s">
        <v>93</v>
      </c>
      <c r="D43" s="23">
        <v>112082.3559981943</v>
      </c>
      <c r="E43" s="23">
        <v>114881.62531578503</v>
      </c>
      <c r="F43" s="23">
        <v>113440.28739321079</v>
      </c>
      <c r="G43" s="23">
        <v>109650.30524449592</v>
      </c>
      <c r="H43" s="23">
        <v>111577.30322836241</v>
      </c>
      <c r="I43" s="23">
        <v>111467.37795087349</v>
      </c>
      <c r="J43" s="23">
        <v>115151.39682241956</v>
      </c>
      <c r="K43" s="23">
        <v>119791.02386749754</v>
      </c>
      <c r="L43" s="23">
        <v>112874.78554782718</v>
      </c>
      <c r="M43" s="23">
        <v>100325.67098184912</v>
      </c>
      <c r="N43" s="23">
        <v>104328.41205294106</v>
      </c>
      <c r="O43" s="23">
        <v>104701.64507953053</v>
      </c>
      <c r="P43" s="23">
        <v>101063.16208127927</v>
      </c>
      <c r="Q43" s="23">
        <v>97867.158181499515</v>
      </c>
      <c r="R43" s="23">
        <v>100094.96212054937</v>
      </c>
      <c r="S43" s="23">
        <v>103231.99999999999</v>
      </c>
      <c r="T43" s="23">
        <v>104864.61232139697</v>
      </c>
      <c r="U43" s="23">
        <v>106804.29009708991</v>
      </c>
      <c r="V43" s="23">
        <v>110182.88455339002</v>
      </c>
      <c r="W43" s="23">
        <v>111970.67906179631</v>
      </c>
      <c r="X43" s="23">
        <v>107874.47668212546</v>
      </c>
      <c r="Y43" s="23">
        <v>119822.52368350941</v>
      </c>
    </row>
    <row r="44" spans="1:25" ht="12.75" customHeight="1" x14ac:dyDescent="0.2">
      <c r="A44" s="151"/>
      <c r="B44" s="21" t="s">
        <v>94</v>
      </c>
      <c r="C44" s="22" t="s">
        <v>95</v>
      </c>
      <c r="D44" s="23">
        <v>21967.287161590648</v>
      </c>
      <c r="E44" s="23">
        <v>22983.739063535257</v>
      </c>
      <c r="F44" s="23">
        <v>19382.695361460756</v>
      </c>
      <c r="G44" s="23">
        <v>19942.970449035463</v>
      </c>
      <c r="H44" s="23">
        <v>26444.966574065023</v>
      </c>
      <c r="I44" s="23">
        <v>28595.483306619637</v>
      </c>
      <c r="J44" s="23">
        <v>28627.651803468121</v>
      </c>
      <c r="K44" s="23">
        <v>28106.150992904979</v>
      </c>
      <c r="L44" s="23">
        <v>26919.084888126483</v>
      </c>
      <c r="M44" s="23">
        <v>19347.167790135478</v>
      </c>
      <c r="N44" s="23">
        <v>21780.117163498599</v>
      </c>
      <c r="O44" s="23">
        <v>23747.948752445947</v>
      </c>
      <c r="P44" s="23">
        <v>23617.540940106068</v>
      </c>
      <c r="Q44" s="23">
        <v>21254.270533533596</v>
      </c>
      <c r="R44" s="23">
        <v>18238.426481608381</v>
      </c>
      <c r="S44" s="23">
        <v>28510.199999999997</v>
      </c>
      <c r="T44" s="23">
        <v>29109.880354054694</v>
      </c>
      <c r="U44" s="23">
        <v>30071.042831283485</v>
      </c>
      <c r="V44" s="23">
        <v>25419.568064114563</v>
      </c>
      <c r="W44" s="23">
        <v>25130.031488508175</v>
      </c>
      <c r="X44" s="23">
        <v>9058.7643656001255</v>
      </c>
      <c r="Y44" s="23">
        <v>28143.922116679543</v>
      </c>
    </row>
    <row r="45" spans="1:25" ht="12.75" customHeight="1" x14ac:dyDescent="0.2">
      <c r="A45" s="151"/>
      <c r="B45" s="21" t="s">
        <v>96</v>
      </c>
      <c r="C45" s="22" t="s">
        <v>97</v>
      </c>
      <c r="D45" s="23">
        <v>94704.422510836957</v>
      </c>
      <c r="E45" s="23">
        <v>95459.016910624821</v>
      </c>
      <c r="F45" s="23">
        <v>96632.521869324191</v>
      </c>
      <c r="G45" s="23">
        <v>94234.658598410417</v>
      </c>
      <c r="H45" s="23">
        <v>97598.399977593086</v>
      </c>
      <c r="I45" s="23">
        <v>100328.59903840968</v>
      </c>
      <c r="J45" s="23">
        <v>103259.87030225128</v>
      </c>
      <c r="K45" s="23">
        <v>110350.9685144524</v>
      </c>
      <c r="L45" s="23">
        <v>110293.51928553317</v>
      </c>
      <c r="M45" s="23">
        <v>100394.25795583878</v>
      </c>
      <c r="N45" s="23">
        <v>111151.38036087935</v>
      </c>
      <c r="O45" s="23">
        <v>116619.0779751896</v>
      </c>
      <c r="P45" s="23">
        <v>115030.35890072313</v>
      </c>
      <c r="Q45" s="23">
        <v>115725.68159264693</v>
      </c>
      <c r="R45" s="23">
        <v>120270.17750795363</v>
      </c>
      <c r="S45" s="23">
        <v>131930.36950231061</v>
      </c>
      <c r="T45" s="23">
        <v>135769.42716261395</v>
      </c>
      <c r="U45" s="23">
        <v>141912.73636511032</v>
      </c>
      <c r="V45" s="23">
        <v>138777.58478951681</v>
      </c>
      <c r="W45" s="23">
        <v>140514.98332150461</v>
      </c>
      <c r="X45" s="23">
        <v>142086.92846981241</v>
      </c>
      <c r="Y45" s="23">
        <v>159115.36807266119</v>
      </c>
    </row>
    <row r="46" spans="1:25" ht="12.75" customHeight="1" x14ac:dyDescent="0.2">
      <c r="A46" s="151"/>
      <c r="B46" s="21" t="s">
        <v>98</v>
      </c>
      <c r="C46" s="22" t="s">
        <v>99</v>
      </c>
      <c r="D46" s="23">
        <v>56393.678068918496</v>
      </c>
      <c r="E46" s="23">
        <v>64506.452235094846</v>
      </c>
      <c r="F46" s="23">
        <v>71613.246085618288</v>
      </c>
      <c r="G46" s="23">
        <v>70746.012464232117</v>
      </c>
      <c r="H46" s="23">
        <v>69330.827363342672</v>
      </c>
      <c r="I46" s="23">
        <v>73825.644030351847</v>
      </c>
      <c r="J46" s="23">
        <v>75788.041784220492</v>
      </c>
      <c r="K46" s="23">
        <v>79987.468345561079</v>
      </c>
      <c r="L46" s="23">
        <v>81777.526930903827</v>
      </c>
      <c r="M46" s="23">
        <v>85114.883841814983</v>
      </c>
      <c r="N46" s="23">
        <v>87678.60464417914</v>
      </c>
      <c r="O46" s="23">
        <v>89464.762499388627</v>
      </c>
      <c r="P46" s="23">
        <v>90280.37764094914</v>
      </c>
      <c r="Q46" s="23">
        <v>89135.515578435283</v>
      </c>
      <c r="R46" s="23">
        <v>92339.611148710086</v>
      </c>
      <c r="S46" s="23">
        <v>145764.97474443165</v>
      </c>
      <c r="T46" s="23">
        <v>145921.93322716231</v>
      </c>
      <c r="U46" s="23">
        <v>148048.32480368225</v>
      </c>
      <c r="V46" s="23">
        <v>164461.27823120332</v>
      </c>
      <c r="W46" s="23">
        <v>172061.82465393879</v>
      </c>
      <c r="X46" s="23">
        <v>191207.59844957906</v>
      </c>
      <c r="Y46" s="23">
        <v>218332.22014002703</v>
      </c>
    </row>
    <row r="47" spans="1:25" ht="12.75" customHeight="1" x14ac:dyDescent="0.2">
      <c r="A47" s="151"/>
      <c r="B47" s="21" t="s">
        <v>100</v>
      </c>
      <c r="C47" s="22" t="s">
        <v>101</v>
      </c>
      <c r="D47" s="23">
        <v>126800.65093228286</v>
      </c>
      <c r="E47" s="23">
        <v>129261.63685766316</v>
      </c>
      <c r="F47" s="23">
        <v>133017.46613615437</v>
      </c>
      <c r="G47" s="23">
        <v>132080.67857908283</v>
      </c>
      <c r="H47" s="23">
        <v>134902.90081350785</v>
      </c>
      <c r="I47" s="23">
        <v>137465.69856282926</v>
      </c>
      <c r="J47" s="23">
        <v>144464.00967054165</v>
      </c>
      <c r="K47" s="23">
        <v>153664.15974396159</v>
      </c>
      <c r="L47" s="23">
        <v>150234.69270024644</v>
      </c>
      <c r="M47" s="23">
        <v>130652.00492541009</v>
      </c>
      <c r="N47" s="23">
        <v>132523.78400627393</v>
      </c>
      <c r="O47" s="23">
        <v>137399.88127602666</v>
      </c>
      <c r="P47" s="23">
        <v>135651.41772581369</v>
      </c>
      <c r="Q47" s="23">
        <v>136544.61191406293</v>
      </c>
      <c r="R47" s="23">
        <v>141830.55824684678</v>
      </c>
      <c r="S47" s="23">
        <v>147438.80000000005</v>
      </c>
      <c r="T47" s="23">
        <v>154805.12397304957</v>
      </c>
      <c r="U47" s="23">
        <v>156736.0154028114</v>
      </c>
      <c r="V47" s="23">
        <v>161873.88127017344</v>
      </c>
      <c r="W47" s="23">
        <v>167091.81406101916</v>
      </c>
      <c r="X47" s="23">
        <v>161864.69639043839</v>
      </c>
      <c r="Y47" s="23">
        <v>173493.92284561016</v>
      </c>
    </row>
    <row r="48" spans="1:25" ht="12.75" customHeight="1" x14ac:dyDescent="0.2">
      <c r="A48" s="151"/>
      <c r="B48" s="21" t="s">
        <v>102</v>
      </c>
      <c r="C48" s="22" t="s">
        <v>103</v>
      </c>
      <c r="D48" s="23">
        <v>173826.76456775211</v>
      </c>
      <c r="E48" s="23">
        <v>177734.31233537459</v>
      </c>
      <c r="F48" s="23">
        <v>175850.94063198272</v>
      </c>
      <c r="G48" s="23">
        <v>178644.53422081526</v>
      </c>
      <c r="H48" s="23">
        <v>189902.46294123903</v>
      </c>
      <c r="I48" s="23">
        <v>200990.72784736953</v>
      </c>
      <c r="J48" s="23">
        <v>219825.75583433796</v>
      </c>
      <c r="K48" s="23">
        <v>241479.09059633274</v>
      </c>
      <c r="L48" s="23">
        <v>241053.19828871769</v>
      </c>
      <c r="M48" s="23">
        <v>185213.90833142589</v>
      </c>
      <c r="N48" s="23">
        <v>203907.43869363758</v>
      </c>
      <c r="O48" s="23">
        <v>218839.90659293448</v>
      </c>
      <c r="P48" s="23">
        <v>215999.60793054075</v>
      </c>
      <c r="Q48" s="23">
        <v>213990.7743918256</v>
      </c>
      <c r="R48" s="23">
        <v>220494.82286402115</v>
      </c>
      <c r="S48" s="23">
        <v>227231.20000000004</v>
      </c>
      <c r="T48" s="23">
        <v>234943.46806074216</v>
      </c>
      <c r="U48" s="23">
        <v>243219.84542070038</v>
      </c>
      <c r="V48" s="23">
        <v>254480.16288587451</v>
      </c>
      <c r="W48" s="23">
        <v>250472.9425730439</v>
      </c>
      <c r="X48" s="23">
        <v>228702.91874014217</v>
      </c>
      <c r="Y48" s="23">
        <v>268225.99534982978</v>
      </c>
    </row>
    <row r="49" spans="1:25" ht="12.75" customHeight="1" x14ac:dyDescent="0.2">
      <c r="A49" s="151"/>
      <c r="B49" s="21" t="s">
        <v>104</v>
      </c>
      <c r="C49" s="22" t="s">
        <v>105</v>
      </c>
      <c r="D49" s="23">
        <v>92450.67323310893</v>
      </c>
      <c r="E49" s="23">
        <v>87499.17861875167</v>
      </c>
      <c r="F49" s="23">
        <v>86451.856134330243</v>
      </c>
      <c r="G49" s="23">
        <v>86490.390559393447</v>
      </c>
      <c r="H49" s="23">
        <v>91088.008662531822</v>
      </c>
      <c r="I49" s="23">
        <v>93499.992196564752</v>
      </c>
      <c r="J49" s="23">
        <v>98121.859441142209</v>
      </c>
      <c r="K49" s="23">
        <v>104317.33994491576</v>
      </c>
      <c r="L49" s="23">
        <v>97297.742332934693</v>
      </c>
      <c r="M49" s="23">
        <v>79218.690188307388</v>
      </c>
      <c r="N49" s="23">
        <v>85945.223558796148</v>
      </c>
      <c r="O49" s="23">
        <v>86734.099143355154</v>
      </c>
      <c r="P49" s="23">
        <v>81374.255317373245</v>
      </c>
      <c r="Q49" s="23">
        <v>82690.184574111321</v>
      </c>
      <c r="R49" s="23">
        <v>84654.663646007757</v>
      </c>
      <c r="S49" s="23">
        <v>89901.847788077022</v>
      </c>
      <c r="T49" s="23">
        <v>92736.235527952347</v>
      </c>
      <c r="U49" s="23">
        <v>94789.205221888828</v>
      </c>
      <c r="V49" s="23">
        <v>98887.129586685536</v>
      </c>
      <c r="W49" s="23">
        <v>102101.55456804844</v>
      </c>
      <c r="X49" s="23">
        <v>101405.09922702337</v>
      </c>
      <c r="Y49" s="23">
        <v>110045.60567823578</v>
      </c>
    </row>
    <row r="50" spans="1:25" ht="12.75" customHeight="1" x14ac:dyDescent="0.2">
      <c r="A50" s="151"/>
      <c r="B50" s="21" t="s">
        <v>106</v>
      </c>
      <c r="C50" s="22" t="s">
        <v>107</v>
      </c>
      <c r="D50" s="23">
        <v>71770.999635826171</v>
      </c>
      <c r="E50" s="23">
        <v>69570.646515085755</v>
      </c>
      <c r="F50" s="23">
        <v>69385.459395655358</v>
      </c>
      <c r="G50" s="23">
        <v>69555.034314754885</v>
      </c>
      <c r="H50" s="23">
        <v>73156.803208020356</v>
      </c>
      <c r="I50" s="23">
        <v>73278.643612626765</v>
      </c>
      <c r="J50" s="23">
        <v>80799.131512582855</v>
      </c>
      <c r="K50" s="23">
        <v>84639.623704191297</v>
      </c>
      <c r="L50" s="23">
        <v>89325.728659456916</v>
      </c>
      <c r="M50" s="23">
        <v>77782.897956568966</v>
      </c>
      <c r="N50" s="23">
        <v>86906.892626881337</v>
      </c>
      <c r="O50" s="23">
        <v>89986.421364137044</v>
      </c>
      <c r="P50" s="23">
        <v>88630.278342122154</v>
      </c>
      <c r="Q50" s="23">
        <v>86724.068491958838</v>
      </c>
      <c r="R50" s="23">
        <v>88692.665300134759</v>
      </c>
      <c r="S50" s="23">
        <v>90335.3</v>
      </c>
      <c r="T50" s="23">
        <v>92477.667644389163</v>
      </c>
      <c r="U50" s="23">
        <v>95187.292133569237</v>
      </c>
      <c r="V50" s="23">
        <v>97394.536222831477</v>
      </c>
      <c r="W50" s="23">
        <v>96448.168337634153</v>
      </c>
      <c r="X50" s="23">
        <v>93653.471303130718</v>
      </c>
      <c r="Y50" s="23">
        <v>100935.11082384248</v>
      </c>
    </row>
    <row r="51" spans="1:25" ht="12.75" customHeight="1" x14ac:dyDescent="0.2">
      <c r="A51" s="151"/>
      <c r="B51" s="21" t="s">
        <v>108</v>
      </c>
      <c r="C51" s="22" t="s">
        <v>109</v>
      </c>
      <c r="D51" s="23">
        <v>131105.3770678986</v>
      </c>
      <c r="E51" s="23">
        <v>137451.25123292045</v>
      </c>
      <c r="F51" s="23">
        <v>137428.31627293534</v>
      </c>
      <c r="G51" s="23">
        <v>138085.23900247345</v>
      </c>
      <c r="H51" s="23">
        <v>146680.25227663922</v>
      </c>
      <c r="I51" s="23">
        <v>152576.70391635486</v>
      </c>
      <c r="J51" s="23">
        <v>167815.67286097861</v>
      </c>
      <c r="K51" s="23">
        <v>186077.0343399455</v>
      </c>
      <c r="L51" s="23">
        <v>193406.66028446623</v>
      </c>
      <c r="M51" s="23">
        <v>153683.76399123773</v>
      </c>
      <c r="N51" s="23">
        <v>172812.67602371296</v>
      </c>
      <c r="O51" s="23">
        <v>191434.43075432451</v>
      </c>
      <c r="P51" s="23">
        <v>192820.97614127115</v>
      </c>
      <c r="Q51" s="23">
        <v>192204.32924796772</v>
      </c>
      <c r="R51" s="23">
        <v>200104.34800927422</v>
      </c>
      <c r="S51" s="23">
        <v>203094.80000000005</v>
      </c>
      <c r="T51" s="23">
        <v>206296.78029891971</v>
      </c>
      <c r="U51" s="23">
        <v>219457.29654161271</v>
      </c>
      <c r="V51" s="23">
        <v>226118.81218419905</v>
      </c>
      <c r="W51" s="23">
        <v>229946.47673345986</v>
      </c>
      <c r="X51" s="23">
        <v>210758.09399778998</v>
      </c>
      <c r="Y51" s="23">
        <v>235903.05184071444</v>
      </c>
    </row>
    <row r="52" spans="1:25" ht="12.75" customHeight="1" x14ac:dyDescent="0.2">
      <c r="A52" s="151"/>
      <c r="B52" s="21" t="s">
        <v>110</v>
      </c>
      <c r="C52" s="22" t="s">
        <v>111</v>
      </c>
      <c r="D52" s="23">
        <v>143938.64576593466</v>
      </c>
      <c r="E52" s="23">
        <v>155188.71314814349</v>
      </c>
      <c r="F52" s="23">
        <v>159284.20652613533</v>
      </c>
      <c r="G52" s="23">
        <v>164977.69364799449</v>
      </c>
      <c r="H52" s="23">
        <v>167092.00883259377</v>
      </c>
      <c r="I52" s="23">
        <v>170571.70500955899</v>
      </c>
      <c r="J52" s="23">
        <v>186477.61808863058</v>
      </c>
      <c r="K52" s="23">
        <v>200079.52081879118</v>
      </c>
      <c r="L52" s="23">
        <v>192545.35240246684</v>
      </c>
      <c r="M52" s="23">
        <v>157825.23099498721</v>
      </c>
      <c r="N52" s="23">
        <v>195592.91682313185</v>
      </c>
      <c r="O52" s="23">
        <v>211325.22923872821</v>
      </c>
      <c r="P52" s="23">
        <v>210084.39655866794</v>
      </c>
      <c r="Q52" s="23">
        <v>216140.01183790874</v>
      </c>
      <c r="R52" s="23">
        <v>236912.54055254097</v>
      </c>
      <c r="S52" s="23">
        <v>254354.6</v>
      </c>
      <c r="T52" s="23">
        <v>274254.23160548764</v>
      </c>
      <c r="U52" s="23">
        <v>289427.51275157859</v>
      </c>
      <c r="V52" s="23">
        <v>290473.60466443864</v>
      </c>
      <c r="W52" s="23">
        <v>295826.65808237827</v>
      </c>
      <c r="X52" s="23">
        <v>248155.03319700275</v>
      </c>
      <c r="Y52" s="23">
        <v>269624.95314321353</v>
      </c>
    </row>
    <row r="53" spans="1:25" ht="12.75" customHeight="1" x14ac:dyDescent="0.2">
      <c r="A53" s="151"/>
      <c r="B53" s="21" t="s">
        <v>112</v>
      </c>
      <c r="C53" s="22" t="s">
        <v>113</v>
      </c>
      <c r="D53" s="23">
        <v>107796.58929048124</v>
      </c>
      <c r="E53" s="23">
        <v>111565.31516123106</v>
      </c>
      <c r="F53" s="23">
        <v>111777.30078486014</v>
      </c>
      <c r="G53" s="23">
        <v>111167.9846594874</v>
      </c>
      <c r="H53" s="23">
        <v>114409.94544325379</v>
      </c>
      <c r="I53" s="23">
        <v>119748.68565429613</v>
      </c>
      <c r="J53" s="23">
        <v>127065.0461862293</v>
      </c>
      <c r="K53" s="23">
        <v>135158.80872894629</v>
      </c>
      <c r="L53" s="23">
        <v>138289.45298034826</v>
      </c>
      <c r="M53" s="23">
        <v>131050.06129892099</v>
      </c>
      <c r="N53" s="23">
        <v>135456.18391020232</v>
      </c>
      <c r="O53" s="23">
        <v>142937.39650654915</v>
      </c>
      <c r="P53" s="23">
        <v>144733.28493872189</v>
      </c>
      <c r="Q53" s="23">
        <v>143090.17595258509</v>
      </c>
      <c r="R53" s="23">
        <v>147935.13099324779</v>
      </c>
      <c r="S53" s="23">
        <v>153249.40796518073</v>
      </c>
      <c r="T53" s="23">
        <v>156444.28951973471</v>
      </c>
      <c r="U53" s="23">
        <v>161392.48269628975</v>
      </c>
      <c r="V53" s="23">
        <v>162520.68650170419</v>
      </c>
      <c r="W53" s="23">
        <v>175007.07604968085</v>
      </c>
      <c r="X53" s="23">
        <v>165266.0329051555</v>
      </c>
      <c r="Y53" s="23">
        <v>174656.11949167179</v>
      </c>
    </row>
    <row r="54" spans="1:25" ht="12.75" customHeight="1" x14ac:dyDescent="0.2">
      <c r="A54" s="152"/>
      <c r="B54" s="28" t="s">
        <v>52</v>
      </c>
      <c r="C54" s="31" t="s">
        <v>58</v>
      </c>
      <c r="D54" s="30">
        <f>SUM(D41:D53)</f>
        <v>1369293.7249744826</v>
      </c>
      <c r="E54" s="30">
        <f t="shared" ref="E54:S54" si="4">SUM(E41:E53)</f>
        <v>1411243.254136085</v>
      </c>
      <c r="F54" s="30">
        <f t="shared" si="4"/>
        <v>1425235.9093890856</v>
      </c>
      <c r="G54" s="30">
        <f t="shared" si="4"/>
        <v>1428039.6883834223</v>
      </c>
      <c r="H54" s="30">
        <f t="shared" si="4"/>
        <v>1477724.1685044013</v>
      </c>
      <c r="I54" s="30">
        <f t="shared" si="4"/>
        <v>1517107.3101538266</v>
      </c>
      <c r="J54" s="30">
        <f t="shared" si="4"/>
        <v>1603738.4505705517</v>
      </c>
      <c r="K54" s="30">
        <f t="shared" si="4"/>
        <v>1710562.5515449748</v>
      </c>
      <c r="L54" s="30">
        <f t="shared" si="4"/>
        <v>1702161.0974652595</v>
      </c>
      <c r="M54" s="30">
        <f t="shared" si="4"/>
        <v>1478065.2409952278</v>
      </c>
      <c r="N54" s="30">
        <f t="shared" si="4"/>
        <v>1602285.7074740082</v>
      </c>
      <c r="O54" s="30">
        <f t="shared" si="4"/>
        <v>1685574.8151543578</v>
      </c>
      <c r="P54" s="30">
        <f t="shared" si="4"/>
        <v>1671347.0670243434</v>
      </c>
      <c r="Q54" s="30">
        <f t="shared" si="4"/>
        <v>1670557.3446070962</v>
      </c>
      <c r="R54" s="30">
        <f t="shared" si="4"/>
        <v>1735787.6013767021</v>
      </c>
      <c r="S54" s="30">
        <f t="shared" si="4"/>
        <v>1869341.2000000004</v>
      </c>
      <c r="T54" s="30">
        <f t="shared" ref="T54:Y54" si="5">SUM(T41:T53)</f>
        <v>1929513.0165341455</v>
      </c>
      <c r="U54" s="30">
        <f t="shared" si="5"/>
        <v>1994041.5014640146</v>
      </c>
      <c r="V54" s="30">
        <f t="shared" si="5"/>
        <v>2043224.0723738221</v>
      </c>
      <c r="W54" s="30">
        <f t="shared" si="5"/>
        <v>2085726.6302310466</v>
      </c>
      <c r="X54" s="30">
        <f t="shared" si="5"/>
        <v>1969429.2984388396</v>
      </c>
      <c r="Y54" s="30">
        <f t="shared" si="5"/>
        <v>2177609.8241230594</v>
      </c>
    </row>
    <row r="55" spans="1:25" ht="12.75" customHeight="1" x14ac:dyDescent="0.2"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2.75" customHeight="1" x14ac:dyDescent="0.2">
      <c r="A56" s="150" t="s">
        <v>114</v>
      </c>
      <c r="B56" s="17" t="s">
        <v>88</v>
      </c>
      <c r="C56" s="18" t="s">
        <v>89</v>
      </c>
      <c r="D56" s="19">
        <v>162811.37660221141</v>
      </c>
      <c r="E56" s="19">
        <v>169495.68479753108</v>
      </c>
      <c r="F56" s="19">
        <v>176819.09030794565</v>
      </c>
      <c r="G56" s="19">
        <v>180848.08782001998</v>
      </c>
      <c r="H56" s="19">
        <v>186151.90365549814</v>
      </c>
      <c r="I56" s="19">
        <v>188115.91383219414</v>
      </c>
      <c r="J56" s="19">
        <v>189428.0626345232</v>
      </c>
      <c r="K56" s="19">
        <v>197713.71369532857</v>
      </c>
      <c r="L56" s="19">
        <v>200926.58217169825</v>
      </c>
      <c r="M56" s="19">
        <v>200277.83789386565</v>
      </c>
      <c r="N56" s="19">
        <v>203496.81707700717</v>
      </c>
      <c r="O56" s="19">
        <v>207252.27610674591</v>
      </c>
      <c r="P56" s="19">
        <v>210260.02603137295</v>
      </c>
      <c r="Q56" s="19">
        <v>213362.75423364501</v>
      </c>
      <c r="R56" s="19">
        <v>220812.17596098417</v>
      </c>
      <c r="S56" s="19">
        <v>229714.2</v>
      </c>
      <c r="T56" s="19">
        <v>236127.31800924384</v>
      </c>
      <c r="U56" s="19">
        <v>239580.08134336054</v>
      </c>
      <c r="V56" s="19">
        <v>244441.07808827568</v>
      </c>
      <c r="W56" s="19">
        <v>250761.73402523671</v>
      </c>
      <c r="X56" s="19">
        <v>250087.62299854026</v>
      </c>
      <c r="Y56" s="19">
        <v>252468.6873541211</v>
      </c>
    </row>
    <row r="57" spans="1:25" ht="12.75" customHeight="1" x14ac:dyDescent="0.2">
      <c r="A57" s="151"/>
      <c r="B57" s="21" t="s">
        <v>90</v>
      </c>
      <c r="C57" s="22" t="s">
        <v>91</v>
      </c>
      <c r="D57" s="23">
        <v>73644.904139446066</v>
      </c>
      <c r="E57" s="23">
        <v>75645.681944343814</v>
      </c>
      <c r="F57" s="23">
        <v>74152.52248947254</v>
      </c>
      <c r="G57" s="23">
        <v>71616.098823226625</v>
      </c>
      <c r="H57" s="23">
        <v>69388.385527754392</v>
      </c>
      <c r="I57" s="23">
        <v>66642.135195777621</v>
      </c>
      <c r="J57" s="23">
        <v>66914.333629226137</v>
      </c>
      <c r="K57" s="23">
        <v>69197.648252145809</v>
      </c>
      <c r="L57" s="23">
        <v>67216.770992533449</v>
      </c>
      <c r="M57" s="23">
        <v>57178.864844865486</v>
      </c>
      <c r="N57" s="23">
        <v>60705.260532866632</v>
      </c>
      <c r="O57" s="23">
        <v>65131.739865002084</v>
      </c>
      <c r="P57" s="23">
        <v>61801.384475401996</v>
      </c>
      <c r="Q57" s="23">
        <v>61827.808076915542</v>
      </c>
      <c r="R57" s="23">
        <v>63407.518544822968</v>
      </c>
      <c r="S57" s="23">
        <v>64583.499999999993</v>
      </c>
      <c r="T57" s="23">
        <v>65762.048829398336</v>
      </c>
      <c r="U57" s="23">
        <v>67415.375855037026</v>
      </c>
      <c r="V57" s="23">
        <v>68192.865331414941</v>
      </c>
      <c r="W57" s="23">
        <v>68392.687274797456</v>
      </c>
      <c r="X57" s="23">
        <v>59308.561712499366</v>
      </c>
      <c r="Y57" s="23">
        <v>66842.343582943271</v>
      </c>
    </row>
    <row r="58" spans="1:25" ht="12.75" customHeight="1" x14ac:dyDescent="0.2">
      <c r="A58" s="151"/>
      <c r="B58" s="21" t="s">
        <v>115</v>
      </c>
      <c r="C58" s="22" t="s">
        <v>116</v>
      </c>
      <c r="D58" s="23">
        <v>32398.005784035442</v>
      </c>
      <c r="E58" s="23">
        <v>33086.289898898394</v>
      </c>
      <c r="F58" s="23">
        <v>32753.373794676405</v>
      </c>
      <c r="G58" s="23">
        <v>33144.493192579692</v>
      </c>
      <c r="H58" s="23">
        <v>34143.240622371719</v>
      </c>
      <c r="I58" s="23">
        <v>34338.309571083293</v>
      </c>
      <c r="J58" s="23">
        <v>36526.435783070854</v>
      </c>
      <c r="K58" s="23">
        <v>39400.974769893844</v>
      </c>
      <c r="L58" s="23">
        <v>36349.112580933004</v>
      </c>
      <c r="M58" s="23">
        <v>31302.237566917389</v>
      </c>
      <c r="N58" s="23">
        <v>33578.013619010708</v>
      </c>
      <c r="O58" s="23">
        <v>33599.774070925705</v>
      </c>
      <c r="P58" s="23">
        <v>31302.524487197996</v>
      </c>
      <c r="Q58" s="23">
        <v>30728.904477400385</v>
      </c>
      <c r="R58" s="23">
        <v>31509.850349174449</v>
      </c>
      <c r="S58" s="23">
        <v>33382.200000000004</v>
      </c>
      <c r="T58" s="23">
        <v>33716.602210129931</v>
      </c>
      <c r="U58" s="23">
        <v>35291.742699715731</v>
      </c>
      <c r="V58" s="23">
        <v>36332.474831042447</v>
      </c>
      <c r="W58" s="23">
        <v>37733.850840846506</v>
      </c>
      <c r="X58" s="23">
        <v>38360.429937644752</v>
      </c>
      <c r="Y58" s="23">
        <v>48318.206960696822</v>
      </c>
    </row>
    <row r="59" spans="1:25" ht="12.75" customHeight="1" x14ac:dyDescent="0.2">
      <c r="A59" s="151"/>
      <c r="B59" s="21" t="s">
        <v>117</v>
      </c>
      <c r="C59" s="22" t="s">
        <v>118</v>
      </c>
      <c r="D59" s="23">
        <v>42462.445935629687</v>
      </c>
      <c r="E59" s="23">
        <v>44275.510938314088</v>
      </c>
      <c r="F59" s="23">
        <v>43223.989174651149</v>
      </c>
      <c r="G59" s="23">
        <v>41235.562097377806</v>
      </c>
      <c r="H59" s="23">
        <v>41290.534624114036</v>
      </c>
      <c r="I59" s="23">
        <v>39767.493465461077</v>
      </c>
      <c r="J59" s="23">
        <v>40741.424722986638</v>
      </c>
      <c r="K59" s="23">
        <v>42407.543269636255</v>
      </c>
      <c r="L59" s="23">
        <v>39656.600687768994</v>
      </c>
      <c r="M59" s="23">
        <v>36575.752622969252</v>
      </c>
      <c r="N59" s="23">
        <v>38231.197642905347</v>
      </c>
      <c r="O59" s="23">
        <v>39254.065322931179</v>
      </c>
      <c r="P59" s="23">
        <v>39350.338842109704</v>
      </c>
      <c r="Q59" s="23">
        <v>38437.182198936425</v>
      </c>
      <c r="R59" s="23">
        <v>40384.534007349117</v>
      </c>
      <c r="S59" s="23">
        <v>42115.6</v>
      </c>
      <c r="T59" s="23">
        <v>43074.175900725357</v>
      </c>
      <c r="U59" s="23">
        <v>43960.994775733176</v>
      </c>
      <c r="V59" s="23">
        <v>47097.693804009577</v>
      </c>
      <c r="W59" s="23">
        <v>47704.299546110386</v>
      </c>
      <c r="X59" s="23">
        <v>45172.903461254507</v>
      </c>
      <c r="Y59" s="23">
        <v>46284.619115499816</v>
      </c>
    </row>
    <row r="60" spans="1:25" ht="12.75" customHeight="1" x14ac:dyDescent="0.2">
      <c r="A60" s="151"/>
      <c r="B60" s="21" t="s">
        <v>119</v>
      </c>
      <c r="C60" s="22" t="s">
        <v>7</v>
      </c>
      <c r="D60" s="23">
        <v>37221.904278529168</v>
      </c>
      <c r="E60" s="23">
        <v>37519.824478572576</v>
      </c>
      <c r="F60" s="23">
        <v>37462.924423883233</v>
      </c>
      <c r="G60" s="23">
        <v>35270.249954538398</v>
      </c>
      <c r="H60" s="23">
        <v>36143.527981876701</v>
      </c>
      <c r="I60" s="23">
        <v>37361.57491432911</v>
      </c>
      <c r="J60" s="23">
        <v>37883.53631636205</v>
      </c>
      <c r="K60" s="23">
        <v>37982.505827967398</v>
      </c>
      <c r="L60" s="23">
        <v>36869.072279125197</v>
      </c>
      <c r="M60" s="23">
        <v>32447.680791962459</v>
      </c>
      <c r="N60" s="23">
        <v>32519.200791024999</v>
      </c>
      <c r="O60" s="23">
        <v>31847.805685673669</v>
      </c>
      <c r="P60" s="23">
        <v>30410.298751971572</v>
      </c>
      <c r="Q60" s="23">
        <v>28701.071505162749</v>
      </c>
      <c r="R60" s="23">
        <v>28200.577764025838</v>
      </c>
      <c r="S60" s="23">
        <v>27734.199999999997</v>
      </c>
      <c r="T60" s="23">
        <v>28073.834210541652</v>
      </c>
      <c r="U60" s="23">
        <v>27551.552621641011</v>
      </c>
      <c r="V60" s="23">
        <v>26752.715918338032</v>
      </c>
      <c r="W60" s="23">
        <v>26532.528674839428</v>
      </c>
      <c r="X60" s="23">
        <v>24341.143283226229</v>
      </c>
      <c r="Y60" s="23">
        <v>25219.697607312784</v>
      </c>
    </row>
    <row r="61" spans="1:25" ht="12.75" customHeight="1" x14ac:dyDescent="0.2">
      <c r="A61" s="151"/>
      <c r="B61" s="21" t="s">
        <v>94</v>
      </c>
      <c r="C61" s="22" t="s">
        <v>95</v>
      </c>
      <c r="D61" s="23">
        <v>21967.287161590648</v>
      </c>
      <c r="E61" s="23">
        <v>22983.739063535257</v>
      </c>
      <c r="F61" s="23">
        <v>19382.695361460756</v>
      </c>
      <c r="G61" s="23">
        <v>19942.970449035463</v>
      </c>
      <c r="H61" s="23">
        <v>26444.966574065023</v>
      </c>
      <c r="I61" s="23">
        <v>28595.483306619637</v>
      </c>
      <c r="J61" s="23">
        <v>28627.651803468121</v>
      </c>
      <c r="K61" s="23">
        <v>28106.150992904979</v>
      </c>
      <c r="L61" s="23">
        <v>26919.084888126483</v>
      </c>
      <c r="M61" s="23">
        <v>19347.167790135478</v>
      </c>
      <c r="N61" s="23">
        <v>21780.117163498599</v>
      </c>
      <c r="O61" s="23">
        <v>23747.948752445947</v>
      </c>
      <c r="P61" s="23">
        <v>23617.540940106068</v>
      </c>
      <c r="Q61" s="23">
        <v>21254.270533533596</v>
      </c>
      <c r="R61" s="23">
        <v>18238.426481608381</v>
      </c>
      <c r="S61" s="23">
        <v>28510.199999999997</v>
      </c>
      <c r="T61" s="23">
        <v>29109.880354054694</v>
      </c>
      <c r="U61" s="23">
        <v>30071.042831283485</v>
      </c>
      <c r="V61" s="23">
        <v>25419.568064114563</v>
      </c>
      <c r="W61" s="23">
        <v>25130.031488508175</v>
      </c>
      <c r="X61" s="23">
        <v>9058.7643656001255</v>
      </c>
      <c r="Y61" s="23">
        <v>28143.922116679543</v>
      </c>
    </row>
    <row r="62" spans="1:25" ht="12.75" customHeight="1" x14ac:dyDescent="0.2">
      <c r="A62" s="151"/>
      <c r="B62" s="21" t="s">
        <v>96</v>
      </c>
      <c r="C62" s="22" t="s">
        <v>97</v>
      </c>
      <c r="D62" s="23">
        <v>94704.422510836957</v>
      </c>
      <c r="E62" s="23">
        <v>95459.016910624821</v>
      </c>
      <c r="F62" s="23">
        <v>96632.521869324191</v>
      </c>
      <c r="G62" s="23">
        <v>94234.658598410417</v>
      </c>
      <c r="H62" s="23">
        <v>97598.399977593086</v>
      </c>
      <c r="I62" s="23">
        <v>100328.59903840968</v>
      </c>
      <c r="J62" s="23">
        <v>103259.87030225128</v>
      </c>
      <c r="K62" s="23">
        <v>110350.9685144524</v>
      </c>
      <c r="L62" s="23">
        <v>110293.51928553317</v>
      </c>
      <c r="M62" s="23">
        <v>100394.25795583878</v>
      </c>
      <c r="N62" s="23">
        <v>111151.38036087935</v>
      </c>
      <c r="O62" s="23">
        <v>116619.0779751896</v>
      </c>
      <c r="P62" s="23">
        <v>115030.35890072313</v>
      </c>
      <c r="Q62" s="23">
        <v>115725.68159264693</v>
      </c>
      <c r="R62" s="23">
        <v>120270.17750795363</v>
      </c>
      <c r="S62" s="23">
        <v>131930.36950231061</v>
      </c>
      <c r="T62" s="23">
        <v>135769.42716261395</v>
      </c>
      <c r="U62" s="23">
        <v>141912.73636511032</v>
      </c>
      <c r="V62" s="23">
        <v>138777.58478951681</v>
      </c>
      <c r="W62" s="23">
        <v>140514.98332150461</v>
      </c>
      <c r="X62" s="23">
        <v>142086.92846981241</v>
      </c>
      <c r="Y62" s="23">
        <v>159115.36807266119</v>
      </c>
    </row>
    <row r="63" spans="1:25" ht="12.75" customHeight="1" x14ac:dyDescent="0.2">
      <c r="A63" s="151"/>
      <c r="B63" s="21" t="s">
        <v>98</v>
      </c>
      <c r="C63" s="22" t="s">
        <v>99</v>
      </c>
      <c r="D63" s="23">
        <v>56393.678068918496</v>
      </c>
      <c r="E63" s="23">
        <v>64506.452235094846</v>
      </c>
      <c r="F63" s="23">
        <v>71613.246085618288</v>
      </c>
      <c r="G63" s="23">
        <v>70746.012464232117</v>
      </c>
      <c r="H63" s="23">
        <v>69330.827363342672</v>
      </c>
      <c r="I63" s="23">
        <v>73825.644030351847</v>
      </c>
      <c r="J63" s="23">
        <v>75788.041784220492</v>
      </c>
      <c r="K63" s="23">
        <v>79987.468345561079</v>
      </c>
      <c r="L63" s="23">
        <v>81777.526930903827</v>
      </c>
      <c r="M63" s="23">
        <v>85114.883841814983</v>
      </c>
      <c r="N63" s="23">
        <v>87678.60464417914</v>
      </c>
      <c r="O63" s="23">
        <v>89464.762499388627</v>
      </c>
      <c r="P63" s="23">
        <v>90280.37764094914</v>
      </c>
      <c r="Q63" s="23">
        <v>89135.515578435283</v>
      </c>
      <c r="R63" s="23">
        <v>92339.611148710086</v>
      </c>
      <c r="S63" s="23">
        <v>145764.97474443165</v>
      </c>
      <c r="T63" s="23">
        <v>145921.93322716231</v>
      </c>
      <c r="U63" s="23">
        <v>148048.32480368225</v>
      </c>
      <c r="V63" s="23">
        <v>164461.27823120332</v>
      </c>
      <c r="W63" s="23">
        <v>172061.82465393879</v>
      </c>
      <c r="X63" s="23">
        <v>191207.59844957906</v>
      </c>
      <c r="Y63" s="23">
        <v>218332.22014002703</v>
      </c>
    </row>
    <row r="64" spans="1:25" ht="12.75" customHeight="1" x14ac:dyDescent="0.2">
      <c r="A64" s="151"/>
      <c r="B64" s="21" t="s">
        <v>120</v>
      </c>
      <c r="C64" s="22" t="s">
        <v>121</v>
      </c>
      <c r="D64" s="23">
        <v>62048.827042519952</v>
      </c>
      <c r="E64" s="23">
        <v>63728.41004326137</v>
      </c>
      <c r="F64" s="23">
        <v>66499.23659722587</v>
      </c>
      <c r="G64" s="23">
        <v>66691.541651348394</v>
      </c>
      <c r="H64" s="23">
        <v>68377.768968321325</v>
      </c>
      <c r="I64" s="23">
        <v>69249.375962559454</v>
      </c>
      <c r="J64" s="23">
        <v>72334.835645160289</v>
      </c>
      <c r="K64" s="23">
        <v>75531.912313584762</v>
      </c>
      <c r="L64" s="23">
        <v>75029.088059304733</v>
      </c>
      <c r="M64" s="23">
        <v>68049.741263645032</v>
      </c>
      <c r="N64" s="23">
        <v>71038.279989994815</v>
      </c>
      <c r="O64" s="23">
        <v>74644.740226163252</v>
      </c>
      <c r="P64" s="23">
        <v>75664.630276177995</v>
      </c>
      <c r="Q64" s="23">
        <v>77616.853440881314</v>
      </c>
      <c r="R64" s="23">
        <v>80490.555049578237</v>
      </c>
      <c r="S64" s="23">
        <v>85003.7</v>
      </c>
      <c r="T64" s="23">
        <v>89198.773072392854</v>
      </c>
      <c r="U64" s="23">
        <v>89830.749105704002</v>
      </c>
      <c r="V64" s="23">
        <v>92161.843094669501</v>
      </c>
      <c r="W64" s="23">
        <v>94220.49351297121</v>
      </c>
      <c r="X64" s="23">
        <v>91205.917818268805</v>
      </c>
      <c r="Y64" s="23">
        <v>97804.506306175681</v>
      </c>
    </row>
    <row r="65" spans="1:25" ht="12.75" customHeight="1" x14ac:dyDescent="0.2">
      <c r="A65" s="151"/>
      <c r="B65" s="21" t="s">
        <v>122</v>
      </c>
      <c r="C65" s="22" t="s">
        <v>123</v>
      </c>
      <c r="D65" s="23">
        <v>64751.823889762927</v>
      </c>
      <c r="E65" s="23">
        <v>65533.226814401809</v>
      </c>
      <c r="F65" s="23">
        <v>66518.229538928499</v>
      </c>
      <c r="G65" s="23">
        <v>65389.136927734471</v>
      </c>
      <c r="H65" s="23">
        <v>66525.131845186581</v>
      </c>
      <c r="I65" s="23">
        <v>68216.322600269836</v>
      </c>
      <c r="J65" s="23">
        <v>72129.174025381319</v>
      </c>
      <c r="K65" s="23">
        <v>78132.247430376869</v>
      </c>
      <c r="L65" s="23">
        <v>75205.604640941703</v>
      </c>
      <c r="M65" s="23">
        <v>62602.263661765028</v>
      </c>
      <c r="N65" s="23">
        <v>61485.504016279083</v>
      </c>
      <c r="O65" s="23">
        <v>62755.141049863378</v>
      </c>
      <c r="P65" s="23">
        <v>59986.787449635653</v>
      </c>
      <c r="Q65" s="23">
        <v>58927.75847318161</v>
      </c>
      <c r="R65" s="23">
        <v>61340.003197268554</v>
      </c>
      <c r="S65" s="23">
        <v>62435.099999999991</v>
      </c>
      <c r="T65" s="23">
        <v>65606.350900656689</v>
      </c>
      <c r="U65" s="23">
        <v>66905.266297107446</v>
      </c>
      <c r="V65" s="23">
        <v>69712.038175503912</v>
      </c>
      <c r="W65" s="23">
        <v>72871.320548047981</v>
      </c>
      <c r="X65" s="23">
        <v>70658.778572169671</v>
      </c>
      <c r="Y65" s="23">
        <v>75689.416539434547</v>
      </c>
    </row>
    <row r="66" spans="1:25" ht="12.75" customHeight="1" x14ac:dyDescent="0.2">
      <c r="A66" s="151"/>
      <c r="B66" s="21" t="s">
        <v>124</v>
      </c>
      <c r="C66" s="22" t="s">
        <v>125</v>
      </c>
      <c r="D66" s="23">
        <v>55913.289339239273</v>
      </c>
      <c r="E66" s="23">
        <v>54804.665708895329</v>
      </c>
      <c r="F66" s="23">
        <v>53090.850983220429</v>
      </c>
      <c r="G66" s="23">
        <v>53554.383917759398</v>
      </c>
      <c r="H66" s="23">
        <v>60882.44038078517</v>
      </c>
      <c r="I66" s="23">
        <v>65248.926967958309</v>
      </c>
      <c r="J66" s="23">
        <v>71483.258260958421</v>
      </c>
      <c r="K66" s="23">
        <v>81391.025752025409</v>
      </c>
      <c r="L66" s="23">
        <v>76513.929789686648</v>
      </c>
      <c r="M66" s="23">
        <v>49752.386809579337</v>
      </c>
      <c r="N66" s="23">
        <v>58281.466824841191</v>
      </c>
      <c r="O66" s="23">
        <v>64248.49889442631</v>
      </c>
      <c r="P66" s="23">
        <v>61171.16911429743</v>
      </c>
      <c r="Q66" s="23">
        <v>59229.179384293122</v>
      </c>
      <c r="R66" s="23">
        <v>61134.630781719097</v>
      </c>
      <c r="S66" s="23">
        <v>63902.999999999993</v>
      </c>
      <c r="T66" s="23">
        <v>64408.620416507023</v>
      </c>
      <c r="U66" s="23">
        <v>68017.349944839531</v>
      </c>
      <c r="V66" s="23">
        <v>71848.950781098378</v>
      </c>
      <c r="W66" s="23">
        <v>64883.573830152294</v>
      </c>
      <c r="X66" s="23">
        <v>56178.494276384081</v>
      </c>
      <c r="Y66" s="23">
        <v>74135.059046085269</v>
      </c>
    </row>
    <row r="67" spans="1:25" ht="12.75" customHeight="1" x14ac:dyDescent="0.2">
      <c r="A67" s="151"/>
      <c r="B67" s="21" t="s">
        <v>126</v>
      </c>
      <c r="C67" s="22" t="s">
        <v>127</v>
      </c>
      <c r="D67" s="23">
        <v>117913.47522851291</v>
      </c>
      <c r="E67" s="23">
        <v>122929.64662647925</v>
      </c>
      <c r="F67" s="23">
        <v>122760.08964876225</v>
      </c>
      <c r="G67" s="23">
        <v>125090.15030305593</v>
      </c>
      <c r="H67" s="23">
        <v>129020.02256045397</v>
      </c>
      <c r="I67" s="23">
        <v>135741.80087941122</v>
      </c>
      <c r="J67" s="23">
        <v>148342.49757337951</v>
      </c>
      <c r="K67" s="23">
        <v>160088.06484430734</v>
      </c>
      <c r="L67" s="23">
        <v>164539.26849903102</v>
      </c>
      <c r="M67" s="23">
        <v>135461.52152184653</v>
      </c>
      <c r="N67" s="23">
        <v>145625.97186879639</v>
      </c>
      <c r="O67" s="23">
        <v>154591.40769850812</v>
      </c>
      <c r="P67" s="23">
        <v>154828.43881624329</v>
      </c>
      <c r="Q67" s="23">
        <v>154761.59500753251</v>
      </c>
      <c r="R67" s="23">
        <v>159360.19208230209</v>
      </c>
      <c r="S67" s="23">
        <v>163328.20000000004</v>
      </c>
      <c r="T67" s="23">
        <v>170534.84764423518</v>
      </c>
      <c r="U67" s="23">
        <v>175202.49547586084</v>
      </c>
      <c r="V67" s="23">
        <v>182631.21210477618</v>
      </c>
      <c r="W67" s="23">
        <v>185589.36874289162</v>
      </c>
      <c r="X67" s="23">
        <v>172524.42446375813</v>
      </c>
      <c r="Y67" s="23">
        <v>194090.93630374459</v>
      </c>
    </row>
    <row r="68" spans="1:25" ht="12.75" customHeight="1" x14ac:dyDescent="0.2">
      <c r="A68" s="151"/>
      <c r="B68" s="21" t="s">
        <v>104</v>
      </c>
      <c r="C68" s="22" t="s">
        <v>105</v>
      </c>
      <c r="D68" s="23">
        <v>92450.67323310893</v>
      </c>
      <c r="E68" s="23">
        <v>87499.17861875167</v>
      </c>
      <c r="F68" s="23">
        <v>86451.856134330243</v>
      </c>
      <c r="G68" s="23">
        <v>86490.390559393447</v>
      </c>
      <c r="H68" s="23">
        <v>91088.008662531822</v>
      </c>
      <c r="I68" s="23">
        <v>93499.992196564752</v>
      </c>
      <c r="J68" s="23">
        <v>98121.859441142209</v>
      </c>
      <c r="K68" s="23">
        <v>104317.33994491576</v>
      </c>
      <c r="L68" s="23">
        <v>97297.742332934693</v>
      </c>
      <c r="M68" s="23">
        <v>79218.690188307388</v>
      </c>
      <c r="N68" s="23">
        <v>85945.223558796148</v>
      </c>
      <c r="O68" s="23">
        <v>86734.099143355154</v>
      </c>
      <c r="P68" s="23">
        <v>81374.255317373245</v>
      </c>
      <c r="Q68" s="23">
        <v>82690.184574111321</v>
      </c>
      <c r="R68" s="23">
        <v>84654.663646007757</v>
      </c>
      <c r="S68" s="23">
        <v>89901.847788077022</v>
      </c>
      <c r="T68" s="23">
        <v>92736.235527952347</v>
      </c>
      <c r="U68" s="23">
        <v>94789.205221888828</v>
      </c>
      <c r="V68" s="23">
        <v>98887.129586685536</v>
      </c>
      <c r="W68" s="23">
        <v>102101.55456804844</v>
      </c>
      <c r="X68" s="23">
        <v>101405.09922702337</v>
      </c>
      <c r="Y68" s="23">
        <v>110045.60567823578</v>
      </c>
    </row>
    <row r="69" spans="1:25" ht="12.75" customHeight="1" x14ac:dyDescent="0.2">
      <c r="A69" s="151"/>
      <c r="B69" s="21" t="s">
        <v>106</v>
      </c>
      <c r="C69" s="22" t="s">
        <v>107</v>
      </c>
      <c r="D69" s="23">
        <v>71770.999635826171</v>
      </c>
      <c r="E69" s="23">
        <v>69570.646515085755</v>
      </c>
      <c r="F69" s="23">
        <v>69385.459395655358</v>
      </c>
      <c r="G69" s="23">
        <v>69555.034314754885</v>
      </c>
      <c r="H69" s="23">
        <v>73156.803208020356</v>
      </c>
      <c r="I69" s="23">
        <v>73278.643612626765</v>
      </c>
      <c r="J69" s="23">
        <v>80799.131512582855</v>
      </c>
      <c r="K69" s="23">
        <v>84639.623704191297</v>
      </c>
      <c r="L69" s="23">
        <v>89325.728659456916</v>
      </c>
      <c r="M69" s="23">
        <v>77782.897956568966</v>
      </c>
      <c r="N69" s="23">
        <v>86906.892626881337</v>
      </c>
      <c r="O69" s="23">
        <v>89986.421364137044</v>
      </c>
      <c r="P69" s="23">
        <v>88630.278342122154</v>
      </c>
      <c r="Q69" s="23">
        <v>86724.068491958838</v>
      </c>
      <c r="R69" s="23">
        <v>88692.665300134759</v>
      </c>
      <c r="S69" s="23">
        <v>90335.3</v>
      </c>
      <c r="T69" s="23">
        <v>92477.667644389163</v>
      </c>
      <c r="U69" s="23">
        <v>95187.292133569237</v>
      </c>
      <c r="V69" s="23">
        <v>97394.536222831477</v>
      </c>
      <c r="W69" s="23">
        <v>96448.168337634153</v>
      </c>
      <c r="X69" s="23">
        <v>93653.471303130718</v>
      </c>
      <c r="Y69" s="23">
        <v>100935.11082384248</v>
      </c>
    </row>
    <row r="70" spans="1:25" ht="12.75" customHeight="1" x14ac:dyDescent="0.2">
      <c r="A70" s="151"/>
      <c r="B70" s="21" t="s">
        <v>108</v>
      </c>
      <c r="C70" s="22" t="s">
        <v>109</v>
      </c>
      <c r="D70" s="23">
        <v>131105.3770678986</v>
      </c>
      <c r="E70" s="23">
        <v>137451.25123292045</v>
      </c>
      <c r="F70" s="23">
        <v>137428.31627293534</v>
      </c>
      <c r="G70" s="23">
        <v>138085.23900247345</v>
      </c>
      <c r="H70" s="23">
        <v>146680.25227663922</v>
      </c>
      <c r="I70" s="23">
        <v>152576.70391635486</v>
      </c>
      <c r="J70" s="23">
        <v>167815.67286097861</v>
      </c>
      <c r="K70" s="23">
        <v>186077.0343399455</v>
      </c>
      <c r="L70" s="23">
        <v>193406.66028446623</v>
      </c>
      <c r="M70" s="23">
        <v>153683.76399123773</v>
      </c>
      <c r="N70" s="23">
        <v>172812.67602371296</v>
      </c>
      <c r="O70" s="23">
        <v>191434.43075432451</v>
      </c>
      <c r="P70" s="23">
        <v>192820.97614127115</v>
      </c>
      <c r="Q70" s="23">
        <v>192204.32924796772</v>
      </c>
      <c r="R70" s="23">
        <v>200104.34800927422</v>
      </c>
      <c r="S70" s="23">
        <v>203094.80000000005</v>
      </c>
      <c r="T70" s="23">
        <v>206296.78029891971</v>
      </c>
      <c r="U70" s="23">
        <v>219457.29654161271</v>
      </c>
      <c r="V70" s="23">
        <v>226118.81218419905</v>
      </c>
      <c r="W70" s="23">
        <v>229946.47673345986</v>
      </c>
      <c r="X70" s="23">
        <v>210758.09399778998</v>
      </c>
      <c r="Y70" s="23">
        <v>235903.05184071444</v>
      </c>
    </row>
    <row r="71" spans="1:25" ht="12.75" customHeight="1" x14ac:dyDescent="0.2">
      <c r="A71" s="151"/>
      <c r="B71" s="21" t="s">
        <v>128</v>
      </c>
      <c r="C71" s="22" t="s">
        <v>129</v>
      </c>
      <c r="D71" s="23">
        <v>114440.86601283729</v>
      </c>
      <c r="E71" s="23">
        <v>123069.343911973</v>
      </c>
      <c r="F71" s="23">
        <v>126234.60202927519</v>
      </c>
      <c r="G71" s="23">
        <v>132726.49533056028</v>
      </c>
      <c r="H71" s="23">
        <v>136987.47104372267</v>
      </c>
      <c r="I71" s="23">
        <v>136238.05604352526</v>
      </c>
      <c r="J71" s="23">
        <v>149213.97591075944</v>
      </c>
      <c r="K71" s="23">
        <v>160396.21284488006</v>
      </c>
      <c r="L71" s="23">
        <v>149293.36560157762</v>
      </c>
      <c r="M71" s="23">
        <v>117914.6263803215</v>
      </c>
      <c r="N71" s="23">
        <v>155098.20252279018</v>
      </c>
      <c r="O71" s="23">
        <v>170300.06055254879</v>
      </c>
      <c r="P71" s="23">
        <v>165748.92892567339</v>
      </c>
      <c r="Q71" s="23">
        <v>170218.02624593861</v>
      </c>
      <c r="R71" s="23">
        <v>187732.32602967296</v>
      </c>
      <c r="S71" s="23">
        <v>203009.67156599945</v>
      </c>
      <c r="T71" s="23">
        <v>221082.74484506479</v>
      </c>
      <c r="U71" s="23">
        <v>231845.01328199366</v>
      </c>
      <c r="V71" s="23">
        <v>231783.72504480529</v>
      </c>
      <c r="W71" s="23">
        <v>232632.02474463664</v>
      </c>
      <c r="X71" s="23">
        <v>198722.89193536845</v>
      </c>
      <c r="Y71" s="23">
        <v>214290.69430699584</v>
      </c>
    </row>
    <row r="72" spans="1:25" ht="12.75" customHeight="1" x14ac:dyDescent="0.2">
      <c r="A72" s="151"/>
      <c r="B72" s="21" t="s">
        <v>130</v>
      </c>
      <c r="C72" s="22" t="s">
        <v>131</v>
      </c>
      <c r="D72" s="23">
        <v>29497.779753097402</v>
      </c>
      <c r="E72" s="23">
        <v>32119.369236170452</v>
      </c>
      <c r="F72" s="23">
        <v>33049.604496860069</v>
      </c>
      <c r="G72" s="23">
        <v>32251.198317434228</v>
      </c>
      <c r="H72" s="23">
        <v>30104.53778887109</v>
      </c>
      <c r="I72" s="23">
        <v>34333.648966033761</v>
      </c>
      <c r="J72" s="23">
        <v>37263.642177871181</v>
      </c>
      <c r="K72" s="23">
        <v>39683.307973911113</v>
      </c>
      <c r="L72" s="23">
        <v>43251.986800889186</v>
      </c>
      <c r="M72" s="23">
        <v>39910.604614665761</v>
      </c>
      <c r="N72" s="23">
        <v>40494.714300341693</v>
      </c>
      <c r="O72" s="23">
        <v>41025.168686179422</v>
      </c>
      <c r="P72" s="23">
        <v>44335.467632994521</v>
      </c>
      <c r="Q72" s="23">
        <v>45921.985591970209</v>
      </c>
      <c r="R72" s="23">
        <v>49180.214522868017</v>
      </c>
      <c r="S72" s="23">
        <v>51344.928434000518</v>
      </c>
      <c r="T72" s="23">
        <v>53171.486760422878</v>
      </c>
      <c r="U72" s="23">
        <v>57582.499469584895</v>
      </c>
      <c r="V72" s="23">
        <v>58689.879619633401</v>
      </c>
      <c r="W72" s="23">
        <v>63194.633337741579</v>
      </c>
      <c r="X72" s="23">
        <v>49432.14126163441</v>
      </c>
      <c r="Y72" s="23">
        <v>55334.258836217661</v>
      </c>
    </row>
    <row r="73" spans="1:25" ht="12.75" customHeight="1" x14ac:dyDescent="0.2">
      <c r="A73" s="151"/>
      <c r="B73" s="21" t="s">
        <v>132</v>
      </c>
      <c r="C73" s="22" t="s">
        <v>133</v>
      </c>
      <c r="D73" s="23">
        <v>64183.024602021491</v>
      </c>
      <c r="E73" s="23">
        <v>66957.609471337651</v>
      </c>
      <c r="F73" s="23">
        <v>66642.373885960798</v>
      </c>
      <c r="G73" s="23">
        <v>66373.346620347816</v>
      </c>
      <c r="H73" s="23">
        <v>68220.205279708724</v>
      </c>
      <c r="I73" s="23">
        <v>69995.998228540353</v>
      </c>
      <c r="J73" s="23">
        <v>74537.87926675877</v>
      </c>
      <c r="K73" s="23">
        <v>76889.994306996508</v>
      </c>
      <c r="L73" s="23">
        <v>77557.452781938657</v>
      </c>
      <c r="M73" s="23">
        <v>71642.523462105266</v>
      </c>
      <c r="N73" s="23">
        <v>72667.069925322518</v>
      </c>
      <c r="O73" s="23">
        <v>76967.707744047162</v>
      </c>
      <c r="P73" s="23">
        <v>74979.450716559324</v>
      </c>
      <c r="Q73" s="23">
        <v>73885.971888322427</v>
      </c>
      <c r="R73" s="23">
        <v>77637.04125889948</v>
      </c>
      <c r="S73" s="23">
        <v>78733.867047308318</v>
      </c>
      <c r="T73" s="23">
        <v>81062.384558403908</v>
      </c>
      <c r="U73" s="23">
        <v>84953.098903854247</v>
      </c>
      <c r="V73" s="23">
        <v>84569.346662115233</v>
      </c>
      <c r="W73" s="23">
        <v>91831.750699766824</v>
      </c>
      <c r="X73" s="23">
        <v>88447.691908332985</v>
      </c>
      <c r="Y73" s="23">
        <v>96315.399302454185</v>
      </c>
    </row>
    <row r="74" spans="1:25" ht="12.75" customHeight="1" x14ac:dyDescent="0.2">
      <c r="A74" s="151"/>
      <c r="B74" s="21" t="s">
        <v>134</v>
      </c>
      <c r="C74" s="22" t="s">
        <v>135</v>
      </c>
      <c r="D74" s="23">
        <v>43613.564688459759</v>
      </c>
      <c r="E74" s="23">
        <v>44607.705689893432</v>
      </c>
      <c r="F74" s="23">
        <v>45134.926898899299</v>
      </c>
      <c r="G74" s="23">
        <v>44794.638039139543</v>
      </c>
      <c r="H74" s="23">
        <v>46189.740163545081</v>
      </c>
      <c r="I74" s="23">
        <v>49752.687425755823</v>
      </c>
      <c r="J74" s="23">
        <v>52527.166919470568</v>
      </c>
      <c r="K74" s="23">
        <v>58268.81442194985</v>
      </c>
      <c r="L74" s="23">
        <v>60732.000198409536</v>
      </c>
      <c r="M74" s="23">
        <v>59407.537836815733</v>
      </c>
      <c r="N74" s="23">
        <v>62789.113984879776</v>
      </c>
      <c r="O74" s="23">
        <v>65969.688762502003</v>
      </c>
      <c r="P74" s="23">
        <v>69753.834222162535</v>
      </c>
      <c r="Q74" s="23">
        <v>69204.204064262696</v>
      </c>
      <c r="R74" s="23">
        <v>70298.089734348279</v>
      </c>
      <c r="S74" s="23">
        <v>74515.540917872451</v>
      </c>
      <c r="T74" s="23">
        <v>75381.904961330845</v>
      </c>
      <c r="U74" s="23">
        <v>76439.383792435503</v>
      </c>
      <c r="V74" s="23">
        <v>77951.339839588938</v>
      </c>
      <c r="W74" s="23">
        <v>83175.325349914026</v>
      </c>
      <c r="X74" s="23">
        <v>76818.340996822561</v>
      </c>
      <c r="Y74" s="23">
        <v>78340.720189217624</v>
      </c>
    </row>
    <row r="75" spans="1:25" ht="12.75" customHeight="1" x14ac:dyDescent="0.2">
      <c r="A75" s="152"/>
      <c r="B75" s="28" t="s">
        <v>52</v>
      </c>
      <c r="C75" s="31" t="s">
        <v>58</v>
      </c>
      <c r="D75" s="30">
        <f>SUM(D56:D74)</f>
        <v>1369293.7249744826</v>
      </c>
      <c r="E75" s="30">
        <f t="shared" ref="E75:S75" si="6">SUM(E56:E74)</f>
        <v>1411243.254136085</v>
      </c>
      <c r="F75" s="30">
        <f t="shared" si="6"/>
        <v>1425235.9093890854</v>
      </c>
      <c r="G75" s="30">
        <f t="shared" si="6"/>
        <v>1428039.6883834223</v>
      </c>
      <c r="H75" s="30">
        <f t="shared" si="6"/>
        <v>1477724.168504402</v>
      </c>
      <c r="I75" s="30">
        <f t="shared" si="6"/>
        <v>1517107.3101538268</v>
      </c>
      <c r="J75" s="30">
        <f t="shared" si="6"/>
        <v>1603738.4505705519</v>
      </c>
      <c r="K75" s="30">
        <f t="shared" si="6"/>
        <v>1710562.5515449748</v>
      </c>
      <c r="L75" s="30">
        <f t="shared" si="6"/>
        <v>1702161.0974652593</v>
      </c>
      <c r="M75" s="30">
        <f t="shared" si="6"/>
        <v>1478065.2409952278</v>
      </c>
      <c r="N75" s="30">
        <f t="shared" si="6"/>
        <v>1602285.707474008</v>
      </c>
      <c r="O75" s="30">
        <f t="shared" si="6"/>
        <v>1685574.815154358</v>
      </c>
      <c r="P75" s="30">
        <f t="shared" si="6"/>
        <v>1671347.0670243434</v>
      </c>
      <c r="Q75" s="30">
        <f t="shared" si="6"/>
        <v>1670557.3446070966</v>
      </c>
      <c r="R75" s="30">
        <f t="shared" si="6"/>
        <v>1735787.6013767021</v>
      </c>
      <c r="S75" s="30">
        <f t="shared" si="6"/>
        <v>1869341.2000000002</v>
      </c>
      <c r="T75" s="30">
        <f t="shared" ref="T75:Y75" si="7">SUM(T56:T74)</f>
        <v>1929513.0165341455</v>
      </c>
      <c r="U75" s="30">
        <f t="shared" si="7"/>
        <v>1994041.5014640139</v>
      </c>
      <c r="V75" s="30">
        <f t="shared" si="7"/>
        <v>2043224.0723738221</v>
      </c>
      <c r="W75" s="30">
        <f t="shared" si="7"/>
        <v>2085726.6302310466</v>
      </c>
      <c r="X75" s="30">
        <f t="shared" si="7"/>
        <v>1969429.2984388401</v>
      </c>
      <c r="Y75" s="30">
        <f t="shared" si="7"/>
        <v>2177609.8241230599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Y75"/>
  <sheetViews>
    <sheetView showGridLines="0" zoomScaleNormal="10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ColWidth="9.140625" defaultRowHeight="11.25" x14ac:dyDescent="0.2"/>
  <cols>
    <col min="1" max="1" width="3.28515625" style="10" customWidth="1" collapsed="1"/>
    <col min="2" max="2" width="9.28515625" style="10" customWidth="1"/>
    <col min="3" max="3" width="50.7109375" style="10" customWidth="1" collapsed="1"/>
    <col min="4" max="19" width="8.7109375" style="10" customWidth="1"/>
    <col min="20" max="16384" width="9.140625" style="10"/>
  </cols>
  <sheetData>
    <row r="1" spans="1:25" ht="12.75" customHeight="1" x14ac:dyDescent="0.2">
      <c r="A1" s="13"/>
      <c r="B1" s="14" t="s">
        <v>265</v>
      </c>
      <c r="C1" s="15" t="s">
        <v>267</v>
      </c>
      <c r="D1" s="32">
        <v>2000</v>
      </c>
      <c r="E1" s="32">
        <v>2001</v>
      </c>
      <c r="F1" s="32">
        <v>2002</v>
      </c>
      <c r="G1" s="32">
        <v>2003</v>
      </c>
      <c r="H1" s="32">
        <v>2004</v>
      </c>
      <c r="I1" s="32">
        <v>2005</v>
      </c>
      <c r="J1" s="32">
        <v>2006</v>
      </c>
      <c r="K1" s="32">
        <v>2007</v>
      </c>
      <c r="L1" s="32">
        <v>2008</v>
      </c>
      <c r="M1" s="32">
        <v>2009</v>
      </c>
      <c r="N1" s="32">
        <v>2010</v>
      </c>
      <c r="O1" s="32">
        <v>2011</v>
      </c>
      <c r="P1" s="32">
        <v>2012</v>
      </c>
      <c r="Q1" s="32">
        <v>2013</v>
      </c>
      <c r="R1" s="32">
        <v>2014</v>
      </c>
      <c r="S1" s="32">
        <v>2015</v>
      </c>
      <c r="T1" s="32">
        <v>2016</v>
      </c>
      <c r="U1" s="32">
        <v>2017</v>
      </c>
      <c r="V1" s="32">
        <v>2018</v>
      </c>
      <c r="W1" s="32">
        <v>2019</v>
      </c>
      <c r="X1" s="32">
        <v>2020</v>
      </c>
      <c r="Y1" s="32">
        <v>2021</v>
      </c>
    </row>
    <row r="2" spans="1:25" ht="12.75" customHeight="1" x14ac:dyDescent="0.2">
      <c r="A2" s="16"/>
      <c r="B2" s="17" t="s">
        <v>24</v>
      </c>
      <c r="C2" s="18" t="s">
        <v>25</v>
      </c>
      <c r="D2" s="19">
        <v>10149647.625304706</v>
      </c>
      <c r="E2" s="19">
        <v>10370467.08195441</v>
      </c>
      <c r="F2" s="19">
        <v>10485663.401678825</v>
      </c>
      <c r="G2" s="19">
        <v>10580877.30888617</v>
      </c>
      <c r="H2" s="19">
        <v>10855167.724524308</v>
      </c>
      <c r="I2" s="19">
        <v>11064102.719466712</v>
      </c>
      <c r="J2" s="19">
        <v>11450718.989194838</v>
      </c>
      <c r="K2" s="19">
        <v>11812094.311427915</v>
      </c>
      <c r="L2" s="19">
        <v>11887814.663265401</v>
      </c>
      <c r="M2" s="19">
        <v>11370854.271879369</v>
      </c>
      <c r="N2" s="19">
        <v>11623905.50092696</v>
      </c>
      <c r="O2" s="19">
        <v>11844852.969446588</v>
      </c>
      <c r="P2" s="19">
        <v>11761728.396122908</v>
      </c>
      <c r="Q2" s="19">
        <v>11751970.686122227</v>
      </c>
      <c r="R2" s="19">
        <v>11940020.980584633</v>
      </c>
      <c r="S2" s="19">
        <v>12215764.899999999</v>
      </c>
      <c r="T2" s="19">
        <v>12456639.608444333</v>
      </c>
      <c r="U2" s="19">
        <v>12811036.57435957</v>
      </c>
      <c r="V2" s="19">
        <v>13075734.379385611</v>
      </c>
      <c r="W2" s="19">
        <v>13311753.263671426</v>
      </c>
      <c r="X2" s="19">
        <v>12559363.885361839</v>
      </c>
      <c r="Y2" s="19">
        <v>13314105.696881104</v>
      </c>
    </row>
    <row r="3" spans="1:25" ht="12.75" customHeight="1" x14ac:dyDescent="0.2">
      <c r="A3" s="20"/>
      <c r="B3" s="21" t="s">
        <v>26</v>
      </c>
      <c r="C3" s="22" t="s">
        <v>27</v>
      </c>
      <c r="D3" s="23">
        <v>5644459.2103787409</v>
      </c>
      <c r="E3" s="23">
        <v>5752178.4360326994</v>
      </c>
      <c r="F3" s="23">
        <v>5815256.798314346</v>
      </c>
      <c r="G3" s="23">
        <v>5896444.7133892355</v>
      </c>
      <c r="H3" s="23">
        <v>6020130.8692681277</v>
      </c>
      <c r="I3" s="23">
        <v>6152352.5036582546</v>
      </c>
      <c r="J3" s="23">
        <v>6294081.5215139259</v>
      </c>
      <c r="K3" s="23">
        <v>6433310.4926311728</v>
      </c>
      <c r="L3" s="23">
        <v>6473684.3700997019</v>
      </c>
      <c r="M3" s="23">
        <v>6401260.1741696093</v>
      </c>
      <c r="N3" s="23">
        <v>6462548.4437530413</v>
      </c>
      <c r="O3" s="23">
        <v>6486659.5756593216</v>
      </c>
      <c r="P3" s="23">
        <v>6433613.5597696025</v>
      </c>
      <c r="Q3" s="23">
        <v>6395287.4162360579</v>
      </c>
      <c r="R3" s="23">
        <v>6464408.6277187299</v>
      </c>
      <c r="S3" s="23">
        <v>6600850.9000000013</v>
      </c>
      <c r="T3" s="23">
        <v>6745763.0191046195</v>
      </c>
      <c r="U3" s="23">
        <v>6895586.1555588925</v>
      </c>
      <c r="V3" s="23">
        <v>7025011.3822864918</v>
      </c>
      <c r="W3" s="23">
        <v>7132449.546690465</v>
      </c>
      <c r="X3" s="23">
        <v>6624624.6616328312</v>
      </c>
      <c r="Y3" s="23">
        <v>6930955.740693951</v>
      </c>
    </row>
    <row r="4" spans="1:25" ht="12.75" customHeight="1" x14ac:dyDescent="0.2">
      <c r="A4" s="24"/>
      <c r="B4" s="25" t="s">
        <v>28</v>
      </c>
      <c r="C4" s="26" t="s">
        <v>29</v>
      </c>
      <c r="D4" s="27">
        <v>9022419.8859878909</v>
      </c>
      <c r="E4" s="27">
        <v>9226375.3852223344</v>
      </c>
      <c r="F4" s="27">
        <v>9333897.7281839009</v>
      </c>
      <c r="G4" s="27">
        <v>9411092.8580607828</v>
      </c>
      <c r="H4" s="27">
        <v>9666106.4431698285</v>
      </c>
      <c r="I4" s="27">
        <v>9842613.6653549653</v>
      </c>
      <c r="J4" s="27">
        <v>10190148.332772089</v>
      </c>
      <c r="K4" s="27">
        <v>10538444.737170052</v>
      </c>
      <c r="L4" s="27">
        <v>10632602.355734216</v>
      </c>
      <c r="M4" s="27">
        <v>10167336.817002608</v>
      </c>
      <c r="N4" s="27">
        <v>10393890.036259921</v>
      </c>
      <c r="O4" s="27">
        <v>10602747.184085915</v>
      </c>
      <c r="P4" s="27">
        <v>10540695.514068376</v>
      </c>
      <c r="Q4" s="27">
        <v>10541968.37877983</v>
      </c>
      <c r="R4" s="27">
        <v>10709785.547577603</v>
      </c>
      <c r="S4" s="27">
        <v>10939170.300000003</v>
      </c>
      <c r="T4" s="27">
        <v>11143788.45248992</v>
      </c>
      <c r="U4" s="27">
        <v>11458101.626214849</v>
      </c>
      <c r="V4" s="27">
        <v>11696642.167195665</v>
      </c>
      <c r="W4" s="27">
        <v>11902497.884713158</v>
      </c>
      <c r="X4" s="27">
        <v>11239574.828479473</v>
      </c>
      <c r="Y4" s="27">
        <v>11901957.095869796</v>
      </c>
    </row>
    <row r="5" spans="1:25" ht="12.75" customHeight="1" x14ac:dyDescent="0.2">
      <c r="B5" s="10" t="s">
        <v>30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2.75" customHeight="1" x14ac:dyDescent="0.2">
      <c r="A6" s="150" t="s">
        <v>31</v>
      </c>
      <c r="B6" s="17" t="s">
        <v>32</v>
      </c>
      <c r="C6" s="18" t="s">
        <v>33</v>
      </c>
      <c r="D6" s="19">
        <v>230259.05628372441</v>
      </c>
      <c r="E6" s="19">
        <v>236498.19064770098</v>
      </c>
      <c r="F6" s="19">
        <v>221364.71560194873</v>
      </c>
      <c r="G6" s="19">
        <v>216022.82685481472</v>
      </c>
      <c r="H6" s="19">
        <v>223068.73752372997</v>
      </c>
      <c r="I6" s="19">
        <v>196689.63810031986</v>
      </c>
      <c r="J6" s="19">
        <v>191758.35762928161</v>
      </c>
      <c r="K6" s="19">
        <v>199737.96248374259</v>
      </c>
      <c r="L6" s="19">
        <v>194164.83483114684</v>
      </c>
      <c r="M6" s="19">
        <v>170262.80639000094</v>
      </c>
      <c r="N6" s="19">
        <v>189084.23621165843</v>
      </c>
      <c r="O6" s="19">
        <v>201680.08074786441</v>
      </c>
      <c r="P6" s="19">
        <v>198467.67173547205</v>
      </c>
      <c r="Q6" s="19">
        <v>204388.96165826111</v>
      </c>
      <c r="R6" s="19">
        <v>203877.17505896807</v>
      </c>
      <c r="S6" s="19">
        <v>200179.80000000002</v>
      </c>
      <c r="T6" s="19">
        <v>198891.6712072498</v>
      </c>
      <c r="U6" s="19">
        <v>218078.3060005056</v>
      </c>
      <c r="V6" s="19">
        <v>211772.59628045239</v>
      </c>
      <c r="W6" s="19">
        <v>211728.93442240788</v>
      </c>
      <c r="X6" s="19">
        <v>204620.27537091752</v>
      </c>
      <c r="Y6" s="19">
        <v>213486.99124107388</v>
      </c>
    </row>
    <row r="7" spans="1:25" ht="12.75" customHeight="1" x14ac:dyDescent="0.2">
      <c r="A7" s="151"/>
      <c r="B7" s="21" t="s">
        <v>34</v>
      </c>
      <c r="C7" s="22" t="s">
        <v>35</v>
      </c>
      <c r="D7" s="23">
        <v>2038057.5817668026</v>
      </c>
      <c r="E7" s="23">
        <v>2049891.6934167214</v>
      </c>
      <c r="F7" s="23">
        <v>2033215.5241089058</v>
      </c>
      <c r="G7" s="23">
        <v>2007903.9767407153</v>
      </c>
      <c r="H7" s="23">
        <v>2053560.7623524456</v>
      </c>
      <c r="I7" s="23">
        <v>2072304.2745481243</v>
      </c>
      <c r="J7" s="23">
        <v>2155978.9914356512</v>
      </c>
      <c r="K7" s="23">
        <v>2226969.0956712463</v>
      </c>
      <c r="L7" s="23">
        <v>2192665.4082806576</v>
      </c>
      <c r="M7" s="23">
        <v>1941535.2530809238</v>
      </c>
      <c r="N7" s="23">
        <v>2070840.9804210602</v>
      </c>
      <c r="O7" s="23">
        <v>2141519.1779734674</v>
      </c>
      <c r="P7" s="23">
        <v>2119410.1140075196</v>
      </c>
      <c r="Q7" s="23">
        <v>2092880.5872467768</v>
      </c>
      <c r="R7" s="23">
        <v>2131607.9974463186</v>
      </c>
      <c r="S7" s="23">
        <v>2229013.7999999998</v>
      </c>
      <c r="T7" s="23">
        <v>2272574.2662815698</v>
      </c>
      <c r="U7" s="23">
        <v>2320939.1605636384</v>
      </c>
      <c r="V7" s="23">
        <v>2350031.8409899026</v>
      </c>
      <c r="W7" s="23">
        <v>2366017.2857818226</v>
      </c>
      <c r="X7" s="23">
        <v>2204202.8150601964</v>
      </c>
      <c r="Y7" s="23">
        <v>2392348.0665793996</v>
      </c>
    </row>
    <row r="8" spans="1:25" ht="12.75" customHeight="1" x14ac:dyDescent="0.2">
      <c r="A8" s="151"/>
      <c r="B8" s="21" t="s">
        <v>36</v>
      </c>
      <c r="C8" s="22" t="s">
        <v>37</v>
      </c>
      <c r="D8" s="23">
        <v>520362.47938226251</v>
      </c>
      <c r="E8" s="23">
        <v>532273.43839263893</v>
      </c>
      <c r="F8" s="23">
        <v>539828.05357009731</v>
      </c>
      <c r="G8" s="23">
        <v>551717.68208680057</v>
      </c>
      <c r="H8" s="23">
        <v>573818.05888533441</v>
      </c>
      <c r="I8" s="23">
        <v>593481.34314573987</v>
      </c>
      <c r="J8" s="23">
        <v>636184.46786195051</v>
      </c>
      <c r="K8" s="23">
        <v>662184.83232476178</v>
      </c>
      <c r="L8" s="23">
        <v>672399.59737617883</v>
      </c>
      <c r="M8" s="23">
        <v>629898.14844145707</v>
      </c>
      <c r="N8" s="23">
        <v>597541.30540084816</v>
      </c>
      <c r="O8" s="23">
        <v>592582.13802466029</v>
      </c>
      <c r="P8" s="23">
        <v>568524.1959994724</v>
      </c>
      <c r="Q8" s="23">
        <v>548993.94559505652</v>
      </c>
      <c r="R8" s="23">
        <v>549053.67165230378</v>
      </c>
      <c r="S8" s="23">
        <v>556733.89999999991</v>
      </c>
      <c r="T8" s="23">
        <v>569261.22831185721</v>
      </c>
      <c r="U8" s="23">
        <v>588685.84172739962</v>
      </c>
      <c r="V8" s="23">
        <v>615623.41592012451</v>
      </c>
      <c r="W8" s="23">
        <v>638381.82729982527</v>
      </c>
      <c r="X8" s="23">
        <v>615218.96614332427</v>
      </c>
      <c r="Y8" s="23">
        <v>646311.15477482532</v>
      </c>
    </row>
    <row r="9" spans="1:25" ht="12.75" customHeight="1" x14ac:dyDescent="0.2">
      <c r="A9" s="151"/>
      <c r="B9" s="21" t="s">
        <v>38</v>
      </c>
      <c r="C9" s="22" t="s">
        <v>39</v>
      </c>
      <c r="D9" s="23">
        <v>1759187.377024702</v>
      </c>
      <c r="E9" s="23">
        <v>1811439.0811597963</v>
      </c>
      <c r="F9" s="23">
        <v>1827721.6262970604</v>
      </c>
      <c r="G9" s="23">
        <v>1842183.6191875325</v>
      </c>
      <c r="H9" s="23">
        <v>1878081.2906340279</v>
      </c>
      <c r="I9" s="23">
        <v>1909940.9065879455</v>
      </c>
      <c r="J9" s="23">
        <v>1956580.3475858984</v>
      </c>
      <c r="K9" s="23">
        <v>2020248.1738843557</v>
      </c>
      <c r="L9" s="23">
        <v>2043725.6633387418</v>
      </c>
      <c r="M9" s="23">
        <v>1954319.0792584545</v>
      </c>
      <c r="N9" s="23">
        <v>1965158.4114028967</v>
      </c>
      <c r="O9" s="23">
        <v>2001028.3930892935</v>
      </c>
      <c r="P9" s="23">
        <v>1993618.3552432531</v>
      </c>
      <c r="Q9" s="23">
        <v>1988274.2107637376</v>
      </c>
      <c r="R9" s="23">
        <v>2024688.4772350397</v>
      </c>
      <c r="S9" s="23">
        <v>2080250.0000000002</v>
      </c>
      <c r="T9" s="23">
        <v>2128737.2177067841</v>
      </c>
      <c r="U9" s="23">
        <v>2202634.996927429</v>
      </c>
      <c r="V9" s="23">
        <v>2237308.6457825811</v>
      </c>
      <c r="W9" s="23">
        <v>2290353.100223972</v>
      </c>
      <c r="X9" s="23">
        <v>1998375.357834168</v>
      </c>
      <c r="Y9" s="23">
        <v>2197683.9661514326</v>
      </c>
    </row>
    <row r="10" spans="1:25" ht="12.75" customHeight="1" x14ac:dyDescent="0.2">
      <c r="A10" s="151"/>
      <c r="B10" s="21" t="s">
        <v>40</v>
      </c>
      <c r="C10" s="22" t="s">
        <v>41</v>
      </c>
      <c r="D10" s="23">
        <v>410578.18124423607</v>
      </c>
      <c r="E10" s="23">
        <v>440146.25965004001</v>
      </c>
      <c r="F10" s="23">
        <v>458253.24273848609</v>
      </c>
      <c r="G10" s="23">
        <v>448670.58076849615</v>
      </c>
      <c r="H10" s="23">
        <v>466510.77049573255</v>
      </c>
      <c r="I10" s="23">
        <v>467329.11336756684</v>
      </c>
      <c r="J10" s="23">
        <v>480414.55363735819</v>
      </c>
      <c r="K10" s="23">
        <v>495532.16761022259</v>
      </c>
      <c r="L10" s="23">
        <v>497332.78199508792</v>
      </c>
      <c r="M10" s="23">
        <v>483514.61757236632</v>
      </c>
      <c r="N10" s="23">
        <v>479746.27437951701</v>
      </c>
      <c r="O10" s="23">
        <v>488613.9465108256</v>
      </c>
      <c r="P10" s="23">
        <v>486357.91547405301</v>
      </c>
      <c r="Q10" s="23">
        <v>487320.07938131376</v>
      </c>
      <c r="R10" s="23">
        <v>495065.80520469003</v>
      </c>
      <c r="S10" s="23">
        <v>507569</v>
      </c>
      <c r="T10" s="23">
        <v>522753.71111120976</v>
      </c>
      <c r="U10" s="23">
        <v>547184.38412213908</v>
      </c>
      <c r="V10" s="23">
        <v>575405.42748309358</v>
      </c>
      <c r="W10" s="23">
        <v>603813.97662168124</v>
      </c>
      <c r="X10" s="23">
        <v>608536.59404092433</v>
      </c>
      <c r="Y10" s="23">
        <v>655363.97946542152</v>
      </c>
    </row>
    <row r="11" spans="1:25" ht="12.75" customHeight="1" x14ac:dyDescent="0.2">
      <c r="A11" s="151"/>
      <c r="B11" s="21" t="s">
        <v>42</v>
      </c>
      <c r="C11" s="22" t="s">
        <v>43</v>
      </c>
      <c r="D11" s="23">
        <v>434426.91146558034</v>
      </c>
      <c r="E11" s="23">
        <v>437527.55361321644</v>
      </c>
      <c r="F11" s="23">
        <v>440571.40789531177</v>
      </c>
      <c r="G11" s="23">
        <v>459626.23760419013</v>
      </c>
      <c r="H11" s="23">
        <v>487352.79696390656</v>
      </c>
      <c r="I11" s="23">
        <v>498836.02642760635</v>
      </c>
      <c r="J11" s="23">
        <v>510802.01953987475</v>
      </c>
      <c r="K11" s="23">
        <v>526540.26503476244</v>
      </c>
      <c r="L11" s="23">
        <v>507749.46258243767</v>
      </c>
      <c r="M11" s="23">
        <v>528160.82785185962</v>
      </c>
      <c r="N11" s="23">
        <v>546291.03968301858</v>
      </c>
      <c r="O11" s="23">
        <v>539601.4771408852</v>
      </c>
      <c r="P11" s="23">
        <v>538198.87433192425</v>
      </c>
      <c r="Q11" s="23">
        <v>532789.6642693826</v>
      </c>
      <c r="R11" s="23">
        <v>549093.47288217745</v>
      </c>
      <c r="S11" s="23">
        <v>548229.6</v>
      </c>
      <c r="T11" s="23">
        <v>539211.6309143859</v>
      </c>
      <c r="U11" s="23">
        <v>527410.14556517592</v>
      </c>
      <c r="V11" s="23">
        <v>533652.63982302067</v>
      </c>
      <c r="W11" s="23">
        <v>528481.31090333627</v>
      </c>
      <c r="X11" s="23">
        <v>521926.51203931257</v>
      </c>
      <c r="Y11" s="23">
        <v>541534.45467606769</v>
      </c>
    </row>
    <row r="12" spans="1:25" ht="12.75" customHeight="1" x14ac:dyDescent="0.2">
      <c r="A12" s="151"/>
      <c r="B12" s="21" t="s">
        <v>44</v>
      </c>
      <c r="C12" s="22" t="s">
        <v>45</v>
      </c>
      <c r="D12" s="23">
        <v>867049.25809206848</v>
      </c>
      <c r="E12" s="23">
        <v>886726.44397655374</v>
      </c>
      <c r="F12" s="23">
        <v>915778.95607328555</v>
      </c>
      <c r="G12" s="23">
        <v>933998.92461345985</v>
      </c>
      <c r="H12" s="23">
        <v>966192.52196247305</v>
      </c>
      <c r="I12" s="23">
        <v>1004950.9632437385</v>
      </c>
      <c r="J12" s="23">
        <v>1061827.4018797786</v>
      </c>
      <c r="K12" s="23">
        <v>1119355.5028477649</v>
      </c>
      <c r="L12" s="23">
        <v>1143389.3907136687</v>
      </c>
      <c r="M12" s="23">
        <v>1102432.3782815789</v>
      </c>
      <c r="N12" s="23">
        <v>1126291.3511529954</v>
      </c>
      <c r="O12" s="23">
        <v>1164639.2488171491</v>
      </c>
      <c r="P12" s="23">
        <v>1162771.5056195671</v>
      </c>
      <c r="Q12" s="23">
        <v>1179103.4559713718</v>
      </c>
      <c r="R12" s="23">
        <v>1188231.0846130659</v>
      </c>
      <c r="S12" s="23">
        <v>1200395.7999999998</v>
      </c>
      <c r="T12" s="23">
        <v>1220217.3809811801</v>
      </c>
      <c r="U12" s="23">
        <v>1243939.2716171111</v>
      </c>
      <c r="V12" s="23">
        <v>1265868.6937447244</v>
      </c>
      <c r="W12" s="23">
        <v>1288402.1049113758</v>
      </c>
      <c r="X12" s="23">
        <v>1264381.4798510799</v>
      </c>
      <c r="Y12" s="23">
        <v>1278012.7611800598</v>
      </c>
    </row>
    <row r="13" spans="1:25" ht="12.75" customHeight="1" x14ac:dyDescent="0.2">
      <c r="A13" s="151"/>
      <c r="B13" s="21" t="s">
        <v>46</v>
      </c>
      <c r="C13" s="22" t="s">
        <v>47</v>
      </c>
      <c r="D13" s="23">
        <v>862926.08044858102</v>
      </c>
      <c r="E13" s="23">
        <v>889555.3264416462</v>
      </c>
      <c r="F13" s="23">
        <v>897565.28561226628</v>
      </c>
      <c r="G13" s="23">
        <v>911687.69147410663</v>
      </c>
      <c r="H13" s="23">
        <v>929644.64922496316</v>
      </c>
      <c r="I13" s="23">
        <v>964738.41978772148</v>
      </c>
      <c r="J13" s="23">
        <v>1011967.9439951173</v>
      </c>
      <c r="K13" s="23">
        <v>1069259.107283996</v>
      </c>
      <c r="L13" s="23">
        <v>1101398.0963839293</v>
      </c>
      <c r="M13" s="23">
        <v>1033990.1059695334</v>
      </c>
      <c r="N13" s="23">
        <v>1059260.2590153618</v>
      </c>
      <c r="O13" s="23">
        <v>1090170.2857021249</v>
      </c>
      <c r="P13" s="23">
        <v>1091104.4493405113</v>
      </c>
      <c r="Q13" s="23">
        <v>1108946.5317592958</v>
      </c>
      <c r="R13" s="23">
        <v>1141863.1105693812</v>
      </c>
      <c r="S13" s="23">
        <v>1178968.9000000004</v>
      </c>
      <c r="T13" s="23">
        <v>1214409.6713349037</v>
      </c>
      <c r="U13" s="23">
        <v>1275598.694210086</v>
      </c>
      <c r="V13" s="23">
        <v>1327310.6745828318</v>
      </c>
      <c r="W13" s="23">
        <v>1350459.4190675486</v>
      </c>
      <c r="X13" s="23">
        <v>1269217.4825388486</v>
      </c>
      <c r="Y13" s="23">
        <v>1342416.9546945221</v>
      </c>
    </row>
    <row r="14" spans="1:25" ht="12.75" customHeight="1" x14ac:dyDescent="0.2">
      <c r="A14" s="151"/>
      <c r="B14" s="21" t="s">
        <v>48</v>
      </c>
      <c r="C14" s="22" t="s">
        <v>49</v>
      </c>
      <c r="D14" s="23">
        <v>1593828.8739302258</v>
      </c>
      <c r="E14" s="23">
        <v>1631016.0749412342</v>
      </c>
      <c r="F14" s="23">
        <v>1682895.2597520151</v>
      </c>
      <c r="G14" s="23">
        <v>1719575.0622797494</v>
      </c>
      <c r="H14" s="23">
        <v>1759228.7257172407</v>
      </c>
      <c r="I14" s="23">
        <v>1796724.0357394505</v>
      </c>
      <c r="J14" s="23">
        <v>1836452.6246707363</v>
      </c>
      <c r="K14" s="23">
        <v>1863172.0582760489</v>
      </c>
      <c r="L14" s="23">
        <v>1916524.3848428312</v>
      </c>
      <c r="M14" s="23">
        <v>1963766.4212741654</v>
      </c>
      <c r="N14" s="23">
        <v>1997703.3457182723</v>
      </c>
      <c r="O14" s="23">
        <v>2014104.8637419192</v>
      </c>
      <c r="P14" s="23">
        <v>2015995.4647504184</v>
      </c>
      <c r="Q14" s="23">
        <v>2033155.5154266625</v>
      </c>
      <c r="R14" s="23">
        <v>2057025.806279382</v>
      </c>
      <c r="S14" s="23">
        <v>2062492.5999999999</v>
      </c>
      <c r="T14" s="23">
        <v>2101291.7392989462</v>
      </c>
      <c r="U14" s="23">
        <v>2146443.1839663391</v>
      </c>
      <c r="V14" s="23">
        <v>2188997.1381367981</v>
      </c>
      <c r="W14" s="23">
        <v>2227577.0122071709</v>
      </c>
      <c r="X14" s="23">
        <v>2214527.0378372231</v>
      </c>
      <c r="Y14" s="23">
        <v>2287063.4450328429</v>
      </c>
    </row>
    <row r="15" spans="1:25" ht="12.75" customHeight="1" x14ac:dyDescent="0.2">
      <c r="A15" s="151"/>
      <c r="B15" s="21" t="s">
        <v>50</v>
      </c>
      <c r="C15" s="22" t="s">
        <v>51</v>
      </c>
      <c r="D15" s="23">
        <v>305744.08634970814</v>
      </c>
      <c r="E15" s="23">
        <v>311301.32298278972</v>
      </c>
      <c r="F15" s="23">
        <v>316703.65653452085</v>
      </c>
      <c r="G15" s="23">
        <v>319706.25645091676</v>
      </c>
      <c r="H15" s="23">
        <v>328648.12940997543</v>
      </c>
      <c r="I15" s="23">
        <v>337618.94440674921</v>
      </c>
      <c r="J15" s="23">
        <v>348181.62453644158</v>
      </c>
      <c r="K15" s="23">
        <v>355445.57175315055</v>
      </c>
      <c r="L15" s="23">
        <v>363252.73538953596</v>
      </c>
      <c r="M15" s="23">
        <v>359457.17888226541</v>
      </c>
      <c r="N15" s="23">
        <v>361972.83287429262</v>
      </c>
      <c r="O15" s="23">
        <v>368807.5723377245</v>
      </c>
      <c r="P15" s="23">
        <v>366246.96756618866</v>
      </c>
      <c r="Q15" s="23">
        <v>366115.42670797347</v>
      </c>
      <c r="R15" s="23">
        <v>369278.94663627684</v>
      </c>
      <c r="S15" s="23">
        <v>375336.89999999997</v>
      </c>
      <c r="T15" s="23">
        <v>376439.93534183328</v>
      </c>
      <c r="U15" s="23">
        <v>387187.64151502715</v>
      </c>
      <c r="V15" s="23">
        <v>390671.0944521348</v>
      </c>
      <c r="W15" s="23">
        <v>397282.91327402001</v>
      </c>
      <c r="X15" s="23">
        <v>338568.30776347645</v>
      </c>
      <c r="Y15" s="23">
        <v>347735.32207414863</v>
      </c>
    </row>
    <row r="16" spans="1:25" ht="12.75" customHeight="1" x14ac:dyDescent="0.2">
      <c r="A16" s="152"/>
      <c r="B16" s="28" t="s">
        <v>52</v>
      </c>
      <c r="C16" s="29" t="s">
        <v>53</v>
      </c>
      <c r="D16" s="30">
        <f>SUM(D6:D15)</f>
        <v>9022419.8859878927</v>
      </c>
      <c r="E16" s="30">
        <f t="shared" ref="E16:S16" si="0">SUM(E6:E15)</f>
        <v>9226375.38522234</v>
      </c>
      <c r="F16" s="30">
        <f t="shared" si="0"/>
        <v>9333897.7281838972</v>
      </c>
      <c r="G16" s="30">
        <f t="shared" si="0"/>
        <v>9411092.8580607828</v>
      </c>
      <c r="H16" s="30">
        <f t="shared" si="0"/>
        <v>9666106.4431698304</v>
      </c>
      <c r="I16" s="30">
        <f t="shared" si="0"/>
        <v>9842613.6653549634</v>
      </c>
      <c r="J16" s="30">
        <f t="shared" si="0"/>
        <v>10190148.332772087</v>
      </c>
      <c r="K16" s="30">
        <f t="shared" si="0"/>
        <v>10538444.73717005</v>
      </c>
      <c r="L16" s="30">
        <f t="shared" si="0"/>
        <v>10632602.355734216</v>
      </c>
      <c r="M16" s="30">
        <f t="shared" si="0"/>
        <v>10167336.817002606</v>
      </c>
      <c r="N16" s="30">
        <f t="shared" si="0"/>
        <v>10393890.036259921</v>
      </c>
      <c r="O16" s="30">
        <f t="shared" si="0"/>
        <v>10602747.184085913</v>
      </c>
      <c r="P16" s="30">
        <f t="shared" si="0"/>
        <v>10540695.51406838</v>
      </c>
      <c r="Q16" s="30">
        <f t="shared" si="0"/>
        <v>10541968.37877983</v>
      </c>
      <c r="R16" s="30">
        <f t="shared" si="0"/>
        <v>10709785.547577605</v>
      </c>
      <c r="S16" s="30">
        <f t="shared" si="0"/>
        <v>10939170.300000001</v>
      </c>
      <c r="T16" s="30">
        <f t="shared" ref="T16:Y16" si="1">SUM(T6:T15)</f>
        <v>11143788.452489918</v>
      </c>
      <c r="U16" s="30">
        <f t="shared" si="1"/>
        <v>11458101.626214851</v>
      </c>
      <c r="V16" s="30">
        <f t="shared" si="1"/>
        <v>11696642.167195665</v>
      </c>
      <c r="W16" s="30">
        <f t="shared" si="1"/>
        <v>11902497.88471316</v>
      </c>
      <c r="X16" s="30">
        <f t="shared" si="1"/>
        <v>11239574.828479469</v>
      </c>
      <c r="Y16" s="30">
        <f t="shared" si="1"/>
        <v>11901957.095869794</v>
      </c>
    </row>
    <row r="17" spans="1:25" ht="12.75" customHeight="1" x14ac:dyDescent="0.2"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2.75" customHeight="1" x14ac:dyDescent="0.2">
      <c r="A18" s="150" t="s">
        <v>54</v>
      </c>
      <c r="B18" s="17" t="s">
        <v>32</v>
      </c>
      <c r="C18" s="18" t="s">
        <v>33</v>
      </c>
      <c r="D18" s="19">
        <v>230259.05628372441</v>
      </c>
      <c r="E18" s="19">
        <v>236498.19064770098</v>
      </c>
      <c r="F18" s="19">
        <v>221364.71560194873</v>
      </c>
      <c r="G18" s="19">
        <v>216022.82685481472</v>
      </c>
      <c r="H18" s="19">
        <v>223068.73752372997</v>
      </c>
      <c r="I18" s="19">
        <v>196689.63810031986</v>
      </c>
      <c r="J18" s="19">
        <v>191758.35762928161</v>
      </c>
      <c r="K18" s="19">
        <v>199737.96248374259</v>
      </c>
      <c r="L18" s="19">
        <v>194164.83483114684</v>
      </c>
      <c r="M18" s="19">
        <v>170262.80639000094</v>
      </c>
      <c r="N18" s="19">
        <v>189084.23621165843</v>
      </c>
      <c r="O18" s="19">
        <v>201680.08074786441</v>
      </c>
      <c r="P18" s="19">
        <v>198467.67173547205</v>
      </c>
      <c r="Q18" s="19">
        <v>204388.96165826111</v>
      </c>
      <c r="R18" s="19">
        <v>203877.17505896807</v>
      </c>
      <c r="S18" s="19">
        <v>200179.80000000002</v>
      </c>
      <c r="T18" s="19">
        <v>198891.6712072498</v>
      </c>
      <c r="U18" s="19">
        <v>218078.3060005056</v>
      </c>
      <c r="V18" s="19">
        <v>211772.59628045239</v>
      </c>
      <c r="W18" s="19">
        <v>211728.93442240788</v>
      </c>
      <c r="X18" s="19">
        <v>204620.27537091752</v>
      </c>
      <c r="Y18" s="19">
        <v>213486.99124107388</v>
      </c>
    </row>
    <row r="19" spans="1:25" ht="12.75" customHeight="1" x14ac:dyDescent="0.2">
      <c r="A19" s="151"/>
      <c r="B19" s="21" t="s">
        <v>55</v>
      </c>
      <c r="C19" s="22" t="s">
        <v>56</v>
      </c>
      <c r="D19" s="23">
        <v>51578.361935609893</v>
      </c>
      <c r="E19" s="23">
        <v>51377.898649637282</v>
      </c>
      <c r="F19" s="23">
        <v>49951.160358702764</v>
      </c>
      <c r="G19" s="23">
        <v>47891.474916777304</v>
      </c>
      <c r="H19" s="23">
        <v>51731.942967569885</v>
      </c>
      <c r="I19" s="23">
        <v>56679.932833939951</v>
      </c>
      <c r="J19" s="23">
        <v>64467.159929492474</v>
      </c>
      <c r="K19" s="23">
        <v>63485.591402882128</v>
      </c>
      <c r="L19" s="23">
        <v>72732.642335254131</v>
      </c>
      <c r="M19" s="23">
        <v>56291.98003615495</v>
      </c>
      <c r="N19" s="23">
        <v>62592.86049472211</v>
      </c>
      <c r="O19" s="23">
        <v>67243.39146283282</v>
      </c>
      <c r="P19" s="23">
        <v>70557.194835076312</v>
      </c>
      <c r="Q19" s="23">
        <v>64974.254474069276</v>
      </c>
      <c r="R19" s="23">
        <v>55213.886874782882</v>
      </c>
      <c r="S19" s="23">
        <v>45401.8</v>
      </c>
      <c r="T19" s="23">
        <v>37799.304116583451</v>
      </c>
      <c r="U19" s="23">
        <v>41388.048099539439</v>
      </c>
      <c r="V19" s="23">
        <v>42730.255694627114</v>
      </c>
      <c r="W19" s="23">
        <v>39829.722914824539</v>
      </c>
      <c r="X19" s="23">
        <v>31480.311163966478</v>
      </c>
      <c r="Y19" s="23">
        <v>42145.17466995227</v>
      </c>
    </row>
    <row r="20" spans="1:25" ht="12.75" customHeight="1" x14ac:dyDescent="0.2">
      <c r="A20" s="151"/>
      <c r="B20" s="21" t="s">
        <v>57</v>
      </c>
      <c r="C20" s="22" t="s">
        <v>58</v>
      </c>
      <c r="D20" s="23">
        <v>1757352.2484849228</v>
      </c>
      <c r="E20" s="23">
        <v>1763701.327404625</v>
      </c>
      <c r="F20" s="23">
        <v>1738092.5724257147</v>
      </c>
      <c r="G20" s="23">
        <v>1710309.102691653</v>
      </c>
      <c r="H20" s="23">
        <v>1738867.2524821744</v>
      </c>
      <c r="I20" s="23">
        <v>1746390.9822079022</v>
      </c>
      <c r="J20" s="23">
        <v>1810599.4361507783</v>
      </c>
      <c r="K20" s="23">
        <v>1879305.3817745079</v>
      </c>
      <c r="L20" s="23">
        <v>1820162.2137849366</v>
      </c>
      <c r="M20" s="23">
        <v>1577915.7496319367</v>
      </c>
      <c r="N20" s="23">
        <v>1691245.2052712776</v>
      </c>
      <c r="O20" s="23">
        <v>1760373.0667610345</v>
      </c>
      <c r="P20" s="23">
        <v>1725030.0006443968</v>
      </c>
      <c r="Q20" s="23">
        <v>1706548.4514481372</v>
      </c>
      <c r="R20" s="23">
        <v>1761166.003486949</v>
      </c>
      <c r="S20" s="23">
        <v>1869341.2000000004</v>
      </c>
      <c r="T20" s="23">
        <v>1915263.456418392</v>
      </c>
      <c r="U20" s="23">
        <v>1955326.0457580062</v>
      </c>
      <c r="V20" s="23">
        <v>1976593.1183541059</v>
      </c>
      <c r="W20" s="23">
        <v>1981198.5924912102</v>
      </c>
      <c r="X20" s="23">
        <v>1829882.4618947466</v>
      </c>
      <c r="Y20" s="23">
        <v>1979447.3499223343</v>
      </c>
    </row>
    <row r="21" spans="1:25" ht="12.75" customHeight="1" x14ac:dyDescent="0.2">
      <c r="A21" s="151"/>
      <c r="B21" s="21" t="s">
        <v>59</v>
      </c>
      <c r="C21" s="22" t="s">
        <v>60</v>
      </c>
      <c r="D21" s="23">
        <v>156894.01650950187</v>
      </c>
      <c r="E21" s="23">
        <v>161825.21957266441</v>
      </c>
      <c r="F21" s="23">
        <v>169707.15138870897</v>
      </c>
      <c r="G21" s="23">
        <v>172533.35185301257</v>
      </c>
      <c r="H21" s="23">
        <v>181921.58005429417</v>
      </c>
      <c r="I21" s="23">
        <v>187031.61589769344</v>
      </c>
      <c r="J21" s="23">
        <v>195883.40704825785</v>
      </c>
      <c r="K21" s="23">
        <v>196112.35603306367</v>
      </c>
      <c r="L21" s="23">
        <v>209170.38468792039</v>
      </c>
      <c r="M21" s="23">
        <v>217774.98193148375</v>
      </c>
      <c r="N21" s="23">
        <v>221555.84261619014</v>
      </c>
      <c r="O21" s="23">
        <v>214740.30071481565</v>
      </c>
      <c r="P21" s="23">
        <v>224865.29642578159</v>
      </c>
      <c r="Q21" s="23">
        <v>221747.92113689167</v>
      </c>
      <c r="R21" s="23">
        <v>213624.29788862661</v>
      </c>
      <c r="S21" s="23">
        <v>211442.6</v>
      </c>
      <c r="T21" s="23">
        <v>214216.09120176552</v>
      </c>
      <c r="U21" s="23">
        <v>216302.78722683791</v>
      </c>
      <c r="V21" s="23">
        <v>220340.5391942065</v>
      </c>
      <c r="W21" s="23">
        <v>233782.74431077932</v>
      </c>
      <c r="X21" s="23">
        <v>232606.56919748735</v>
      </c>
      <c r="Y21" s="23">
        <v>252304.78616025901</v>
      </c>
    </row>
    <row r="22" spans="1:25" ht="12.75" customHeight="1" x14ac:dyDescent="0.2">
      <c r="A22" s="151"/>
      <c r="B22" s="21" t="s">
        <v>61</v>
      </c>
      <c r="C22" s="22" t="s">
        <v>62</v>
      </c>
      <c r="D22" s="23">
        <v>72232.95483676772</v>
      </c>
      <c r="E22" s="23">
        <v>72987.247789794535</v>
      </c>
      <c r="F22" s="23">
        <v>75464.639935779822</v>
      </c>
      <c r="G22" s="23">
        <v>77170.04727927252</v>
      </c>
      <c r="H22" s="23">
        <v>81039.986848407047</v>
      </c>
      <c r="I22" s="23">
        <v>82201.743608588877</v>
      </c>
      <c r="J22" s="23">
        <v>85028.988307123102</v>
      </c>
      <c r="K22" s="23">
        <v>88065.766460792598</v>
      </c>
      <c r="L22" s="23">
        <v>90600.16747254628</v>
      </c>
      <c r="M22" s="23">
        <v>89552.541481348744</v>
      </c>
      <c r="N22" s="23">
        <v>95447.072038869854</v>
      </c>
      <c r="O22" s="23">
        <v>99162.419034785053</v>
      </c>
      <c r="P22" s="23">
        <v>98957.622102265057</v>
      </c>
      <c r="Q22" s="23">
        <v>99609.960187678473</v>
      </c>
      <c r="R22" s="23">
        <v>101603.80919595984</v>
      </c>
      <c r="S22" s="23">
        <v>102828.20000000001</v>
      </c>
      <c r="T22" s="23">
        <v>105295.41454482812</v>
      </c>
      <c r="U22" s="23">
        <v>107922.27947925495</v>
      </c>
      <c r="V22" s="23">
        <v>110367.92774696388</v>
      </c>
      <c r="W22" s="23">
        <v>111206.22606500817</v>
      </c>
      <c r="X22" s="23">
        <v>110233.47280399567</v>
      </c>
      <c r="Y22" s="23">
        <v>118450.75582685384</v>
      </c>
    </row>
    <row r="23" spans="1:25" ht="12.75" customHeight="1" x14ac:dyDescent="0.2">
      <c r="A23" s="151"/>
      <c r="B23" s="21" t="s">
        <v>36</v>
      </c>
      <c r="C23" s="22" t="s">
        <v>37</v>
      </c>
      <c r="D23" s="23">
        <v>520362.47938226251</v>
      </c>
      <c r="E23" s="23">
        <v>532273.43839263893</v>
      </c>
      <c r="F23" s="23">
        <v>539828.05357009731</v>
      </c>
      <c r="G23" s="23">
        <v>551717.68208680057</v>
      </c>
      <c r="H23" s="23">
        <v>573818.05888533441</v>
      </c>
      <c r="I23" s="23">
        <v>593481.34314573987</v>
      </c>
      <c r="J23" s="23">
        <v>636184.46786195051</v>
      </c>
      <c r="K23" s="23">
        <v>662184.83232476178</v>
      </c>
      <c r="L23" s="23">
        <v>672399.59737617883</v>
      </c>
      <c r="M23" s="23">
        <v>629898.14844145707</v>
      </c>
      <c r="N23" s="23">
        <v>597541.30540084816</v>
      </c>
      <c r="O23" s="23">
        <v>592582.13802466029</v>
      </c>
      <c r="P23" s="23">
        <v>568524.1959994724</v>
      </c>
      <c r="Q23" s="23">
        <v>548993.94559505652</v>
      </c>
      <c r="R23" s="23">
        <v>549053.67165230378</v>
      </c>
      <c r="S23" s="23">
        <v>556733.89999999991</v>
      </c>
      <c r="T23" s="23">
        <v>569261.22831185721</v>
      </c>
      <c r="U23" s="23">
        <v>588685.84172739962</v>
      </c>
      <c r="V23" s="23">
        <v>615623.41592012451</v>
      </c>
      <c r="W23" s="23">
        <v>638381.82729982527</v>
      </c>
      <c r="X23" s="23">
        <v>615218.96614332427</v>
      </c>
      <c r="Y23" s="23">
        <v>646311.15477482532</v>
      </c>
    </row>
    <row r="24" spans="1:25" ht="12.75" customHeight="1" x14ac:dyDescent="0.2">
      <c r="A24" s="151"/>
      <c r="B24" s="21" t="s">
        <v>63</v>
      </c>
      <c r="C24" s="22" t="s">
        <v>64</v>
      </c>
      <c r="D24" s="23">
        <v>1060357.8804862781</v>
      </c>
      <c r="E24" s="23">
        <v>1093285.9900785859</v>
      </c>
      <c r="F24" s="23">
        <v>1104008.8775867154</v>
      </c>
      <c r="G24" s="23">
        <v>1111777.1385747939</v>
      </c>
      <c r="H24" s="23">
        <v>1128925.5509441597</v>
      </c>
      <c r="I24" s="23">
        <v>1143822.3892956572</v>
      </c>
      <c r="J24" s="23">
        <v>1171053.3702754029</v>
      </c>
      <c r="K24" s="23">
        <v>1203778.9220426411</v>
      </c>
      <c r="L24" s="23">
        <v>1225558.283628576</v>
      </c>
      <c r="M24" s="23">
        <v>1172434.966332566</v>
      </c>
      <c r="N24" s="23">
        <v>1166191.7737762847</v>
      </c>
      <c r="O24" s="23">
        <v>1197302.5785625651</v>
      </c>
      <c r="P24" s="23">
        <v>1186841.3710013013</v>
      </c>
      <c r="Q24" s="23">
        <v>1178660.3002894514</v>
      </c>
      <c r="R24" s="23">
        <v>1195633.8454786499</v>
      </c>
      <c r="S24" s="23">
        <v>1228190.7</v>
      </c>
      <c r="T24" s="23">
        <v>1261126.1749288719</v>
      </c>
      <c r="U24" s="23">
        <v>1301868.5805600968</v>
      </c>
      <c r="V24" s="23">
        <v>1322029.4735080404</v>
      </c>
      <c r="W24" s="23">
        <v>1347644.1580698581</v>
      </c>
      <c r="X24" s="23">
        <v>1293870.5162588444</v>
      </c>
      <c r="Y24" s="23">
        <v>1403432.136433566</v>
      </c>
    </row>
    <row r="25" spans="1:25" ht="12.75" customHeight="1" x14ac:dyDescent="0.2">
      <c r="A25" s="151"/>
      <c r="B25" s="21" t="s">
        <v>65</v>
      </c>
      <c r="C25" s="22" t="s">
        <v>66</v>
      </c>
      <c r="D25" s="23">
        <v>444006.27082066983</v>
      </c>
      <c r="E25" s="23">
        <v>458879.76325417979</v>
      </c>
      <c r="F25" s="23">
        <v>464106.45661316667</v>
      </c>
      <c r="G25" s="23">
        <v>470796.07627489226</v>
      </c>
      <c r="H25" s="23">
        <v>485061.04987136519</v>
      </c>
      <c r="I25" s="23">
        <v>495282.76384122355</v>
      </c>
      <c r="J25" s="23">
        <v>508572.57621134451</v>
      </c>
      <c r="K25" s="23">
        <v>533253.88399541902</v>
      </c>
      <c r="L25" s="23">
        <v>535354.10017731099</v>
      </c>
      <c r="M25" s="23">
        <v>508074.40081811848</v>
      </c>
      <c r="N25" s="23">
        <v>521679.54211523308</v>
      </c>
      <c r="O25" s="23">
        <v>520727.60948871501</v>
      </c>
      <c r="P25" s="23">
        <v>522099.57498410239</v>
      </c>
      <c r="Q25" s="23">
        <v>528138.40725369495</v>
      </c>
      <c r="R25" s="23">
        <v>540317.50451009651</v>
      </c>
      <c r="S25" s="23">
        <v>554016.39999999991</v>
      </c>
      <c r="T25" s="23">
        <v>555775.85671208799</v>
      </c>
      <c r="U25" s="23">
        <v>573518.63315198291</v>
      </c>
      <c r="V25" s="23">
        <v>576391.98247831222</v>
      </c>
      <c r="W25" s="23">
        <v>592869.92276509223</v>
      </c>
      <c r="X25" s="23">
        <v>507687.22394975647</v>
      </c>
      <c r="Y25" s="23">
        <v>563308.51254290924</v>
      </c>
    </row>
    <row r="26" spans="1:25" ht="12.75" customHeight="1" x14ac:dyDescent="0.2">
      <c r="A26" s="151"/>
      <c r="B26" s="21" t="s">
        <v>67</v>
      </c>
      <c r="C26" s="22" t="s">
        <v>68</v>
      </c>
      <c r="D26" s="23">
        <v>254823.22571775375</v>
      </c>
      <c r="E26" s="23">
        <v>259273.32782703015</v>
      </c>
      <c r="F26" s="23">
        <v>259606.29209717849</v>
      </c>
      <c r="G26" s="23">
        <v>259610.40433784664</v>
      </c>
      <c r="H26" s="23">
        <v>264094.68981850281</v>
      </c>
      <c r="I26" s="23">
        <v>270835.75345106469</v>
      </c>
      <c r="J26" s="23">
        <v>276954.40109915123</v>
      </c>
      <c r="K26" s="23">
        <v>283215.36784629547</v>
      </c>
      <c r="L26" s="23">
        <v>282813.27953285468</v>
      </c>
      <c r="M26" s="23">
        <v>273809.71210777026</v>
      </c>
      <c r="N26" s="23">
        <v>277287.09551137901</v>
      </c>
      <c r="O26" s="23">
        <v>282998.20503801317</v>
      </c>
      <c r="P26" s="23">
        <v>284677.40925784939</v>
      </c>
      <c r="Q26" s="23">
        <v>281475.50322059036</v>
      </c>
      <c r="R26" s="23">
        <v>288737.12724629283</v>
      </c>
      <c r="S26" s="23">
        <v>298042.89999999997</v>
      </c>
      <c r="T26" s="23">
        <v>311835.18606582476</v>
      </c>
      <c r="U26" s="23">
        <v>327247.78321534966</v>
      </c>
      <c r="V26" s="23">
        <v>338887.1897962279</v>
      </c>
      <c r="W26" s="23">
        <v>349839.01938902127</v>
      </c>
      <c r="X26" s="23">
        <v>196817.61762556661</v>
      </c>
      <c r="Y26" s="23">
        <v>230943.31717495728</v>
      </c>
    </row>
    <row r="27" spans="1:25" ht="12.75" customHeight="1" x14ac:dyDescent="0.2">
      <c r="A27" s="151"/>
      <c r="B27" s="21" t="s">
        <v>40</v>
      </c>
      <c r="C27" s="22" t="s">
        <v>41</v>
      </c>
      <c r="D27" s="23">
        <v>410578.18124423607</v>
      </c>
      <c r="E27" s="23">
        <v>440146.25965004001</v>
      </c>
      <c r="F27" s="23">
        <v>458253.24273848609</v>
      </c>
      <c r="G27" s="23">
        <v>448670.58076849615</v>
      </c>
      <c r="H27" s="23">
        <v>466510.77049573255</v>
      </c>
      <c r="I27" s="23">
        <v>467329.11336756684</v>
      </c>
      <c r="J27" s="23">
        <v>480414.55363735819</v>
      </c>
      <c r="K27" s="23">
        <v>495532.16761022259</v>
      </c>
      <c r="L27" s="23">
        <v>497332.78199508792</v>
      </c>
      <c r="M27" s="23">
        <v>483514.61757236632</v>
      </c>
      <c r="N27" s="23">
        <v>479746.27437951701</v>
      </c>
      <c r="O27" s="23">
        <v>488613.9465108256</v>
      </c>
      <c r="P27" s="23">
        <v>486357.91547405301</v>
      </c>
      <c r="Q27" s="23">
        <v>487320.07938131376</v>
      </c>
      <c r="R27" s="23">
        <v>495065.80520469003</v>
      </c>
      <c r="S27" s="23">
        <v>507569</v>
      </c>
      <c r="T27" s="23">
        <v>522753.71111120976</v>
      </c>
      <c r="U27" s="23">
        <v>547184.38412213908</v>
      </c>
      <c r="V27" s="23">
        <v>575405.42748309358</v>
      </c>
      <c r="W27" s="23">
        <v>603813.97662168124</v>
      </c>
      <c r="X27" s="23">
        <v>608536.59404092433</v>
      </c>
      <c r="Y27" s="23">
        <v>655363.97946542152</v>
      </c>
    </row>
    <row r="28" spans="1:25" ht="12.75" customHeight="1" x14ac:dyDescent="0.2">
      <c r="A28" s="151"/>
      <c r="B28" s="21" t="s">
        <v>42</v>
      </c>
      <c r="C28" s="22" t="s">
        <v>43</v>
      </c>
      <c r="D28" s="23">
        <v>434426.91146558034</v>
      </c>
      <c r="E28" s="23">
        <v>437527.55361321644</v>
      </c>
      <c r="F28" s="23">
        <v>440571.40789531177</v>
      </c>
      <c r="G28" s="23">
        <v>459626.23760419013</v>
      </c>
      <c r="H28" s="23">
        <v>487352.79696390656</v>
      </c>
      <c r="I28" s="23">
        <v>498836.02642760635</v>
      </c>
      <c r="J28" s="23">
        <v>510802.01953987475</v>
      </c>
      <c r="K28" s="23">
        <v>526540.26503476244</v>
      </c>
      <c r="L28" s="23">
        <v>507749.46258243767</v>
      </c>
      <c r="M28" s="23">
        <v>528160.82785185962</v>
      </c>
      <c r="N28" s="23">
        <v>546291.03968301858</v>
      </c>
      <c r="O28" s="23">
        <v>539601.4771408852</v>
      </c>
      <c r="P28" s="23">
        <v>538198.87433192425</v>
      </c>
      <c r="Q28" s="23">
        <v>532789.6642693826</v>
      </c>
      <c r="R28" s="23">
        <v>549093.47288217745</v>
      </c>
      <c r="S28" s="23">
        <v>548229.6</v>
      </c>
      <c r="T28" s="23">
        <v>539211.6309143859</v>
      </c>
      <c r="U28" s="23">
        <v>527410.14556517592</v>
      </c>
      <c r="V28" s="23">
        <v>533652.63982302067</v>
      </c>
      <c r="W28" s="23">
        <v>528481.31090333627</v>
      </c>
      <c r="X28" s="23">
        <v>521926.51203931257</v>
      </c>
      <c r="Y28" s="23">
        <v>541534.45467606769</v>
      </c>
    </row>
    <row r="29" spans="1:25" ht="12.75" customHeight="1" x14ac:dyDescent="0.2">
      <c r="A29" s="151"/>
      <c r="B29" s="21" t="s">
        <v>44</v>
      </c>
      <c r="C29" s="22" t="s">
        <v>45</v>
      </c>
      <c r="D29" s="23">
        <v>867049.25809206848</v>
      </c>
      <c r="E29" s="23">
        <v>886726.44397655374</v>
      </c>
      <c r="F29" s="23">
        <v>915778.95607328555</v>
      </c>
      <c r="G29" s="23">
        <v>933998.92461345985</v>
      </c>
      <c r="H29" s="23">
        <v>966192.52196247305</v>
      </c>
      <c r="I29" s="23">
        <v>1004950.9632437385</v>
      </c>
      <c r="J29" s="23">
        <v>1061827.4018797786</v>
      </c>
      <c r="K29" s="23">
        <v>1119355.5028477649</v>
      </c>
      <c r="L29" s="23">
        <v>1143389.3907136687</v>
      </c>
      <c r="M29" s="23">
        <v>1102432.3782815789</v>
      </c>
      <c r="N29" s="23">
        <v>1126291.3511529954</v>
      </c>
      <c r="O29" s="23">
        <v>1164639.2488171491</v>
      </c>
      <c r="P29" s="23">
        <v>1162771.5056195671</v>
      </c>
      <c r="Q29" s="23">
        <v>1179103.4559713718</v>
      </c>
      <c r="R29" s="23">
        <v>1188231.0846130659</v>
      </c>
      <c r="S29" s="23">
        <v>1200395.7999999998</v>
      </c>
      <c r="T29" s="23">
        <v>1220217.3809811801</v>
      </c>
      <c r="U29" s="23">
        <v>1243939.2716171111</v>
      </c>
      <c r="V29" s="23">
        <v>1265868.6937447244</v>
      </c>
      <c r="W29" s="23">
        <v>1288402.1049113758</v>
      </c>
      <c r="X29" s="23">
        <v>1264381.4798510799</v>
      </c>
      <c r="Y29" s="23">
        <v>1278012.7611800598</v>
      </c>
    </row>
    <row r="30" spans="1:25" ht="12.75" customHeight="1" x14ac:dyDescent="0.2">
      <c r="A30" s="151"/>
      <c r="B30" s="21" t="s">
        <v>69</v>
      </c>
      <c r="C30" s="22" t="s">
        <v>70</v>
      </c>
      <c r="D30" s="23">
        <v>539531.80279953289</v>
      </c>
      <c r="E30" s="23">
        <v>554358.18270677829</v>
      </c>
      <c r="F30" s="23">
        <v>560962.89438639942</v>
      </c>
      <c r="G30" s="23">
        <v>570742.36320029234</v>
      </c>
      <c r="H30" s="23">
        <v>579699.93584192032</v>
      </c>
      <c r="I30" s="23">
        <v>597782.22425516893</v>
      </c>
      <c r="J30" s="23">
        <v>626005.22650390223</v>
      </c>
      <c r="K30" s="23">
        <v>653782.79478505405</v>
      </c>
      <c r="L30" s="23">
        <v>673413.46373927232</v>
      </c>
      <c r="M30" s="23">
        <v>638004.35078987712</v>
      </c>
      <c r="N30" s="23">
        <v>646659.43667686719</v>
      </c>
      <c r="O30" s="23">
        <v>658066.38359387452</v>
      </c>
      <c r="P30" s="23">
        <v>661691.30009194929</v>
      </c>
      <c r="Q30" s="23">
        <v>673310.03327262518</v>
      </c>
      <c r="R30" s="23">
        <v>684761.13009848457</v>
      </c>
      <c r="S30" s="23">
        <v>704879.5</v>
      </c>
      <c r="T30" s="23">
        <v>721093.19328731287</v>
      </c>
      <c r="U30" s="23">
        <v>754615.11330119369</v>
      </c>
      <c r="V30" s="23">
        <v>778486.11335028056</v>
      </c>
      <c r="W30" s="23">
        <v>787580.39397779701</v>
      </c>
      <c r="X30" s="23">
        <v>773507.95105851372</v>
      </c>
      <c r="Y30" s="23">
        <v>814658.69913916057</v>
      </c>
    </row>
    <row r="31" spans="1:25" ht="12.75" customHeight="1" x14ac:dyDescent="0.2">
      <c r="A31" s="151"/>
      <c r="B31" s="21" t="s">
        <v>71</v>
      </c>
      <c r="C31" s="22" t="s">
        <v>72</v>
      </c>
      <c r="D31" s="23">
        <v>323394.27764904825</v>
      </c>
      <c r="E31" s="23">
        <v>335197.14373486798</v>
      </c>
      <c r="F31" s="23">
        <v>336602.39122586709</v>
      </c>
      <c r="G31" s="23">
        <v>340945.3282738144</v>
      </c>
      <c r="H31" s="23">
        <v>349944.71338304324</v>
      </c>
      <c r="I31" s="23">
        <v>366956.19553255267</v>
      </c>
      <c r="J31" s="23">
        <v>385962.71749121498</v>
      </c>
      <c r="K31" s="23">
        <v>415476.31249894184</v>
      </c>
      <c r="L31" s="23">
        <v>427984.63264465687</v>
      </c>
      <c r="M31" s="23">
        <v>395985.75517965609</v>
      </c>
      <c r="N31" s="23">
        <v>412600.82233849465</v>
      </c>
      <c r="O31" s="23">
        <v>432103.90210825007</v>
      </c>
      <c r="P31" s="23">
        <v>429413.14924856182</v>
      </c>
      <c r="Q31" s="23">
        <v>435636.49848667072</v>
      </c>
      <c r="R31" s="23">
        <v>457101.98047089664</v>
      </c>
      <c r="S31" s="23">
        <v>474089.40000000008</v>
      </c>
      <c r="T31" s="23">
        <v>493316.47804759076</v>
      </c>
      <c r="U31" s="23">
        <v>520983.58090889244</v>
      </c>
      <c r="V31" s="23">
        <v>548824.561232551</v>
      </c>
      <c r="W31" s="23">
        <v>562879.02508975135</v>
      </c>
      <c r="X31" s="23">
        <v>495709.53148033493</v>
      </c>
      <c r="Y31" s="23">
        <v>527758.25555536093</v>
      </c>
    </row>
    <row r="32" spans="1:25" ht="12.75" customHeight="1" x14ac:dyDescent="0.2">
      <c r="A32" s="151"/>
      <c r="B32" s="21" t="s">
        <v>73</v>
      </c>
      <c r="C32" s="22" t="s">
        <v>74</v>
      </c>
      <c r="D32" s="23">
        <v>611566.30072803819</v>
      </c>
      <c r="E32" s="23">
        <v>617059.35782018944</v>
      </c>
      <c r="F32" s="23">
        <v>626857.72162645659</v>
      </c>
      <c r="G32" s="23">
        <v>641238.57450193714</v>
      </c>
      <c r="H32" s="23">
        <v>652652.39589506213</v>
      </c>
      <c r="I32" s="23">
        <v>662331.46029492049</v>
      </c>
      <c r="J32" s="23">
        <v>675638.90719623084</v>
      </c>
      <c r="K32" s="23">
        <v>680309.84225247626</v>
      </c>
      <c r="L32" s="23">
        <v>695070.47795998654</v>
      </c>
      <c r="M32" s="23">
        <v>709668.35700221604</v>
      </c>
      <c r="N32" s="23">
        <v>720033.89096992265</v>
      </c>
      <c r="O32" s="23">
        <v>723499.58749287238</v>
      </c>
      <c r="P32" s="23">
        <v>719688.55195665266</v>
      </c>
      <c r="Q32" s="23">
        <v>722680.45408572466</v>
      </c>
      <c r="R32" s="23">
        <v>721638.02051619219</v>
      </c>
      <c r="S32" s="23">
        <v>717999</v>
      </c>
      <c r="T32" s="23">
        <v>726978.77020728053</v>
      </c>
      <c r="U32" s="23">
        <v>738530.54773948458</v>
      </c>
      <c r="V32" s="23">
        <v>752482.75244061369</v>
      </c>
      <c r="W32" s="23">
        <v>763452.25550891377</v>
      </c>
      <c r="X32" s="23">
        <v>765598.4340616673</v>
      </c>
      <c r="Y32" s="23">
        <v>776660.50688776281</v>
      </c>
    </row>
    <row r="33" spans="1:25" ht="12.75" customHeight="1" x14ac:dyDescent="0.2">
      <c r="A33" s="151"/>
      <c r="B33" s="21" t="s">
        <v>75</v>
      </c>
      <c r="C33" s="22" t="s">
        <v>76</v>
      </c>
      <c r="D33" s="23">
        <v>440556.46902945527</v>
      </c>
      <c r="E33" s="23">
        <v>452662.06555641023</v>
      </c>
      <c r="F33" s="23">
        <v>466003.92404725467</v>
      </c>
      <c r="G33" s="23">
        <v>472900.64179250208</v>
      </c>
      <c r="H33" s="23">
        <v>476725.20718376612</v>
      </c>
      <c r="I33" s="23">
        <v>486221.19899188401</v>
      </c>
      <c r="J33" s="23">
        <v>491796.89198187145</v>
      </c>
      <c r="K33" s="23">
        <v>501154.84273158759</v>
      </c>
      <c r="L33" s="23">
        <v>512302.50462502881</v>
      </c>
      <c r="M33" s="23">
        <v>523801.5070912675</v>
      </c>
      <c r="N33" s="23">
        <v>529273.0535278552</v>
      </c>
      <c r="O33" s="23">
        <v>528941.34305916633</v>
      </c>
      <c r="P33" s="23">
        <v>528447.61241392873</v>
      </c>
      <c r="Q33" s="23">
        <v>530890.42288365052</v>
      </c>
      <c r="R33" s="23">
        <v>536698.33159883076</v>
      </c>
      <c r="S33" s="23">
        <v>539463.79999999993</v>
      </c>
      <c r="T33" s="23">
        <v>549321.15788411221</v>
      </c>
      <c r="U33" s="23">
        <v>561789.8645318402</v>
      </c>
      <c r="V33" s="23">
        <v>573690.79114146787</v>
      </c>
      <c r="W33" s="23">
        <v>583046.71375524066</v>
      </c>
      <c r="X33" s="23">
        <v>577723.14583210333</v>
      </c>
      <c r="Y33" s="23">
        <v>589438.22820814967</v>
      </c>
    </row>
    <row r="34" spans="1:25" ht="12.75" customHeight="1" x14ac:dyDescent="0.2">
      <c r="A34" s="151"/>
      <c r="B34" s="21" t="s">
        <v>77</v>
      </c>
      <c r="C34" s="22" t="s">
        <v>78</v>
      </c>
      <c r="D34" s="23">
        <v>541706.10417273175</v>
      </c>
      <c r="E34" s="23">
        <v>561294.65156463441</v>
      </c>
      <c r="F34" s="23">
        <v>590033.61407830403</v>
      </c>
      <c r="G34" s="23">
        <v>605435.84598531015</v>
      </c>
      <c r="H34" s="23">
        <v>629851.12263841229</v>
      </c>
      <c r="I34" s="23">
        <v>648171.37645264633</v>
      </c>
      <c r="J34" s="23">
        <v>669016.82549263374</v>
      </c>
      <c r="K34" s="23">
        <v>681707.3732919856</v>
      </c>
      <c r="L34" s="23">
        <v>709151.40225781617</v>
      </c>
      <c r="M34" s="23">
        <v>730296.55718068173</v>
      </c>
      <c r="N34" s="23">
        <v>748396.40122049476</v>
      </c>
      <c r="O34" s="23">
        <v>761663.9331898801</v>
      </c>
      <c r="P34" s="23">
        <v>767859.30037983705</v>
      </c>
      <c r="Q34" s="23">
        <v>779584.63845728629</v>
      </c>
      <c r="R34" s="23">
        <v>798689.45416435972</v>
      </c>
      <c r="S34" s="23">
        <v>805029.79999999993</v>
      </c>
      <c r="T34" s="23">
        <v>824991.81120755372</v>
      </c>
      <c r="U34" s="23">
        <v>846122.77169501467</v>
      </c>
      <c r="V34" s="23">
        <v>862823.5945547166</v>
      </c>
      <c r="W34" s="23">
        <v>881078.04294301663</v>
      </c>
      <c r="X34" s="23">
        <v>871205.45794345275</v>
      </c>
      <c r="Y34" s="23">
        <v>920964.70993693103</v>
      </c>
    </row>
    <row r="35" spans="1:25" ht="12.75" customHeight="1" x14ac:dyDescent="0.2">
      <c r="A35" s="151"/>
      <c r="B35" s="21" t="s">
        <v>79</v>
      </c>
      <c r="C35" s="22" t="s">
        <v>80</v>
      </c>
      <c r="D35" s="23">
        <v>104839.5828151929</v>
      </c>
      <c r="E35" s="23">
        <v>107803.43495669951</v>
      </c>
      <c r="F35" s="23">
        <v>112401.26214813931</v>
      </c>
      <c r="G35" s="23">
        <v>113695.93558263819</v>
      </c>
      <c r="H35" s="23">
        <v>116849.24237023575</v>
      </c>
      <c r="I35" s="23">
        <v>121830.67068553492</v>
      </c>
      <c r="J35" s="23">
        <v>125806.64366452512</v>
      </c>
      <c r="K35" s="23">
        <v>131281.54716693616</v>
      </c>
      <c r="L35" s="23">
        <v>134216.90781056145</v>
      </c>
      <c r="M35" s="23">
        <v>134581.05346939582</v>
      </c>
      <c r="N35" s="23">
        <v>137145.75385301502</v>
      </c>
      <c r="O35" s="23">
        <v>140708.40280301665</v>
      </c>
      <c r="P35" s="23">
        <v>138286.18827171103</v>
      </c>
      <c r="Q35" s="23">
        <v>139087.16971755718</v>
      </c>
      <c r="R35" s="23">
        <v>141902.53908945201</v>
      </c>
      <c r="S35" s="23">
        <v>146737.09999999998</v>
      </c>
      <c r="T35" s="23">
        <v>149040.93241867874</v>
      </c>
      <c r="U35" s="23">
        <v>155397.91116027863</v>
      </c>
      <c r="V35" s="23">
        <v>159254.1207078812</v>
      </c>
      <c r="W35" s="23">
        <v>163635.133667585</v>
      </c>
      <c r="X35" s="23">
        <v>126725.98552210843</v>
      </c>
      <c r="Y35" s="23">
        <v>130103.32877177368</v>
      </c>
    </row>
    <row r="36" spans="1:25" ht="12.75" customHeight="1" x14ac:dyDescent="0.2">
      <c r="A36" s="151"/>
      <c r="B36" s="21" t="s">
        <v>81</v>
      </c>
      <c r="C36" s="22" t="s">
        <v>82</v>
      </c>
      <c r="D36" s="23">
        <v>164669.76413318058</v>
      </c>
      <c r="E36" s="23">
        <v>166564.718396196</v>
      </c>
      <c r="F36" s="23">
        <v>166004.40414385492</v>
      </c>
      <c r="G36" s="23">
        <v>166612.6935299164</v>
      </c>
      <c r="H36" s="23">
        <v>170717.55097261819</v>
      </c>
      <c r="I36" s="23">
        <v>173321.51077931709</v>
      </c>
      <c r="J36" s="23">
        <v>178790.48110810856</v>
      </c>
      <c r="K36" s="23">
        <v>179458.99024879231</v>
      </c>
      <c r="L36" s="23">
        <v>183866.52205535621</v>
      </c>
      <c r="M36" s="23">
        <v>178912.41719504984</v>
      </c>
      <c r="N36" s="23">
        <v>179393.32140899615</v>
      </c>
      <c r="O36" s="23">
        <v>183047.53349836302</v>
      </c>
      <c r="P36" s="23">
        <v>183661.176284185</v>
      </c>
      <c r="Q36" s="23">
        <v>183212.98986692313</v>
      </c>
      <c r="R36" s="23">
        <v>183602.54713676585</v>
      </c>
      <c r="S36" s="23">
        <v>185046.49999999997</v>
      </c>
      <c r="T36" s="23">
        <v>184315.45546770879</v>
      </c>
      <c r="U36" s="23">
        <v>188916.41928678934</v>
      </c>
      <c r="V36" s="23">
        <v>190186.3451425746</v>
      </c>
      <c r="W36" s="23">
        <v>192889.71692764762</v>
      </c>
      <c r="X36" s="23">
        <v>173618.9782903085</v>
      </c>
      <c r="Y36" s="23">
        <v>178075.47687096935</v>
      </c>
    </row>
    <row r="37" spans="1:25" ht="12.75" customHeight="1" x14ac:dyDescent="0.2">
      <c r="A37" s="151"/>
      <c r="B37" s="21" t="s">
        <v>83</v>
      </c>
      <c r="C37" s="22" t="s">
        <v>84</v>
      </c>
      <c r="D37" s="23">
        <v>36234.739401334584</v>
      </c>
      <c r="E37" s="23">
        <v>36933.169629894139</v>
      </c>
      <c r="F37" s="23">
        <v>38297.990242526568</v>
      </c>
      <c r="G37" s="23">
        <v>39397.627338362086</v>
      </c>
      <c r="H37" s="23">
        <v>41081.336067121476</v>
      </c>
      <c r="I37" s="23">
        <v>42466.762941897287</v>
      </c>
      <c r="J37" s="23">
        <v>43584.499763807791</v>
      </c>
      <c r="K37" s="23">
        <v>44705.034337421988</v>
      </c>
      <c r="L37" s="23">
        <v>45169.305523618219</v>
      </c>
      <c r="M37" s="23">
        <v>45963.708217819694</v>
      </c>
      <c r="N37" s="23">
        <v>45433.757612281486</v>
      </c>
      <c r="O37" s="23">
        <v>45051.636036344891</v>
      </c>
      <c r="P37" s="23">
        <v>44299.603010292667</v>
      </c>
      <c r="Q37" s="23">
        <v>43815.267123493126</v>
      </c>
      <c r="R37" s="23">
        <v>43773.860410059016</v>
      </c>
      <c r="S37" s="23">
        <v>43553.299999999996</v>
      </c>
      <c r="T37" s="23">
        <v>43083.547455445747</v>
      </c>
      <c r="U37" s="23">
        <v>42873.311067959126</v>
      </c>
      <c r="V37" s="23">
        <v>41230.628601678938</v>
      </c>
      <c r="W37" s="23">
        <v>40758.062678787486</v>
      </c>
      <c r="X37" s="23">
        <v>38223.343951059513</v>
      </c>
      <c r="Y37" s="23">
        <v>39556.516431405515</v>
      </c>
    </row>
    <row r="38" spans="1:25" ht="12.75" customHeight="1" x14ac:dyDescent="0.2">
      <c r="A38" s="151"/>
      <c r="B38" s="21" t="s">
        <v>85</v>
      </c>
      <c r="C38" s="22" t="s">
        <v>86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</row>
    <row r="39" spans="1:25" ht="12.75" customHeight="1" x14ac:dyDescent="0.2">
      <c r="A39" s="152"/>
      <c r="B39" s="28" t="s">
        <v>52</v>
      </c>
      <c r="C39" s="29" t="s">
        <v>53</v>
      </c>
      <c r="D39" s="30">
        <f>SUM(D18:D38)</f>
        <v>9022419.8859878909</v>
      </c>
      <c r="E39" s="30">
        <f t="shared" ref="E39:S39" si="2">SUM(E18:E38)</f>
        <v>9226375.3852223363</v>
      </c>
      <c r="F39" s="30">
        <f t="shared" si="2"/>
        <v>9333897.7281838972</v>
      </c>
      <c r="G39" s="30">
        <f t="shared" si="2"/>
        <v>9411092.8580607828</v>
      </c>
      <c r="H39" s="30">
        <f t="shared" si="2"/>
        <v>9666106.4431698285</v>
      </c>
      <c r="I39" s="30">
        <f t="shared" si="2"/>
        <v>9842613.6653549634</v>
      </c>
      <c r="J39" s="30">
        <f t="shared" si="2"/>
        <v>10190148.332772089</v>
      </c>
      <c r="K39" s="30">
        <f t="shared" si="2"/>
        <v>10538444.737170052</v>
      </c>
      <c r="L39" s="30">
        <f t="shared" si="2"/>
        <v>10632602.355734216</v>
      </c>
      <c r="M39" s="30">
        <f t="shared" si="2"/>
        <v>10167336.817002606</v>
      </c>
      <c r="N39" s="30">
        <f t="shared" si="2"/>
        <v>10393890.036259921</v>
      </c>
      <c r="O39" s="30">
        <f t="shared" si="2"/>
        <v>10602747.184085915</v>
      </c>
      <c r="P39" s="30">
        <f t="shared" si="2"/>
        <v>10540695.514068378</v>
      </c>
      <c r="Q39" s="30">
        <f t="shared" si="2"/>
        <v>10541968.37877983</v>
      </c>
      <c r="R39" s="30">
        <f t="shared" si="2"/>
        <v>10709785.547577605</v>
      </c>
      <c r="S39" s="30">
        <f t="shared" si="2"/>
        <v>10939170.300000001</v>
      </c>
      <c r="T39" s="30">
        <f t="shared" ref="T39:Y39" si="3">SUM(T18:T38)</f>
        <v>11143788.452489916</v>
      </c>
      <c r="U39" s="30">
        <f t="shared" si="3"/>
        <v>11458101.626214851</v>
      </c>
      <c r="V39" s="30">
        <f t="shared" si="3"/>
        <v>11696642.167195663</v>
      </c>
      <c r="W39" s="30">
        <f t="shared" si="3"/>
        <v>11902497.884713162</v>
      </c>
      <c r="X39" s="30">
        <f t="shared" si="3"/>
        <v>11239574.828479469</v>
      </c>
      <c r="Y39" s="30">
        <f t="shared" si="3"/>
        <v>11901957.095869793</v>
      </c>
    </row>
    <row r="40" spans="1:25" ht="12.75" customHeight="1" x14ac:dyDescent="0.2"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2.75" customHeight="1" x14ac:dyDescent="0.2">
      <c r="A41" s="150" t="s">
        <v>87</v>
      </c>
      <c r="B41" s="17" t="s">
        <v>88</v>
      </c>
      <c r="C41" s="18" t="s">
        <v>89</v>
      </c>
      <c r="D41" s="19">
        <v>208952.20180473244</v>
      </c>
      <c r="E41" s="19">
        <v>211827.24054880405</v>
      </c>
      <c r="F41" s="19">
        <v>215633.03696090935</v>
      </c>
      <c r="G41" s="19">
        <v>216594.91211557438</v>
      </c>
      <c r="H41" s="19">
        <v>219048.6263626393</v>
      </c>
      <c r="I41" s="19">
        <v>216546.27416766717</v>
      </c>
      <c r="J41" s="19">
        <v>213861.76983858109</v>
      </c>
      <c r="K41" s="19">
        <v>217217.69008836267</v>
      </c>
      <c r="L41" s="19">
        <v>214855.67562229143</v>
      </c>
      <c r="M41" s="19">
        <v>213807.58166139902</v>
      </c>
      <c r="N41" s="19">
        <v>214795.03596897528</v>
      </c>
      <c r="O41" s="19">
        <v>216449.20273077657</v>
      </c>
      <c r="P41" s="19">
        <v>217013.48570656113</v>
      </c>
      <c r="Q41" s="19">
        <v>217959.5205214422</v>
      </c>
      <c r="R41" s="19">
        <v>224040.60102170697</v>
      </c>
      <c r="S41" s="19">
        <v>229714.2</v>
      </c>
      <c r="T41" s="19">
        <v>234383.50473402272</v>
      </c>
      <c r="U41" s="19">
        <v>234928.49710076538</v>
      </c>
      <c r="V41" s="19">
        <v>236469.68500669984</v>
      </c>
      <c r="W41" s="19">
        <v>238194.58758428958</v>
      </c>
      <c r="X41" s="19">
        <v>232367.29321775431</v>
      </c>
      <c r="Y41" s="19">
        <v>229494.03909983646</v>
      </c>
    </row>
    <row r="42" spans="1:25" ht="12.75" customHeight="1" x14ac:dyDescent="0.2">
      <c r="A42" s="151"/>
      <c r="B42" s="21" t="s">
        <v>90</v>
      </c>
      <c r="C42" s="22" t="s">
        <v>91</v>
      </c>
      <c r="D42" s="23">
        <v>94515.906644736853</v>
      </c>
      <c r="E42" s="23">
        <v>94538.194791471469</v>
      </c>
      <c r="F42" s="23">
        <v>90429.905474966508</v>
      </c>
      <c r="G42" s="23">
        <v>85771.891854971051</v>
      </c>
      <c r="H42" s="23">
        <v>81650.685471928635</v>
      </c>
      <c r="I42" s="23">
        <v>76713.903599334211</v>
      </c>
      <c r="J42" s="23">
        <v>75545.395009004962</v>
      </c>
      <c r="K42" s="23">
        <v>76023.827745405797</v>
      </c>
      <c r="L42" s="23">
        <v>71876.526185114417</v>
      </c>
      <c r="M42" s="23">
        <v>61041.575758887913</v>
      </c>
      <c r="N42" s="23">
        <v>64075.639152276373</v>
      </c>
      <c r="O42" s="23">
        <v>68021.994407371283</v>
      </c>
      <c r="P42" s="23">
        <v>63786.417797252485</v>
      </c>
      <c r="Q42" s="23">
        <v>63159.849298623514</v>
      </c>
      <c r="R42" s="23">
        <v>64334.579840322011</v>
      </c>
      <c r="S42" s="23">
        <v>64583.499999999993</v>
      </c>
      <c r="T42" s="23">
        <v>65276.392469425809</v>
      </c>
      <c r="U42" s="23">
        <v>66106.467792740747</v>
      </c>
      <c r="V42" s="23">
        <v>65969.04869974649</v>
      </c>
      <c r="W42" s="23">
        <v>64965.127165543388</v>
      </c>
      <c r="X42" s="23">
        <v>55106.165529239552</v>
      </c>
      <c r="Y42" s="23">
        <v>60759.690924492344</v>
      </c>
    </row>
    <row r="43" spans="1:25" ht="12.75" customHeight="1" x14ac:dyDescent="0.2">
      <c r="A43" s="151"/>
      <c r="B43" s="21" t="s">
        <v>92</v>
      </c>
      <c r="C43" s="22" t="s">
        <v>93</v>
      </c>
      <c r="D43" s="23">
        <v>143846.55150054453</v>
      </c>
      <c r="E43" s="23">
        <v>143573.31698133503</v>
      </c>
      <c r="F43" s="23">
        <v>138341.81389415951</v>
      </c>
      <c r="G43" s="23">
        <v>131324.02180283598</v>
      </c>
      <c r="H43" s="23">
        <v>131295.21925626887</v>
      </c>
      <c r="I43" s="23">
        <v>128313.68114891447</v>
      </c>
      <c r="J43" s="23">
        <v>130004.39946081801</v>
      </c>
      <c r="K43" s="23">
        <v>131608.11666263558</v>
      </c>
      <c r="L43" s="23">
        <v>120699.75036392013</v>
      </c>
      <c r="M43" s="23">
        <v>107103.15887549013</v>
      </c>
      <c r="N43" s="23">
        <v>110120.76425262938</v>
      </c>
      <c r="O43" s="23">
        <v>109347.83457042802</v>
      </c>
      <c r="P43" s="23">
        <v>104309.26645330615</v>
      </c>
      <c r="Q43" s="23">
        <v>99975.644524521675</v>
      </c>
      <c r="R43" s="23">
        <v>101558.41893743786</v>
      </c>
      <c r="S43" s="23">
        <v>103231.99999999999</v>
      </c>
      <c r="T43" s="23">
        <v>104090.18137198937</v>
      </c>
      <c r="U43" s="23">
        <v>104730.62374690127</v>
      </c>
      <c r="V43" s="23">
        <v>106589.74427391631</v>
      </c>
      <c r="W43" s="23">
        <v>106359.16929005312</v>
      </c>
      <c r="X43" s="23">
        <v>100230.87049795166</v>
      </c>
      <c r="Y43" s="23">
        <v>108918.67511749682</v>
      </c>
    </row>
    <row r="44" spans="1:25" ht="12.75" customHeight="1" x14ac:dyDescent="0.2">
      <c r="A44" s="151"/>
      <c r="B44" s="21" t="s">
        <v>94</v>
      </c>
      <c r="C44" s="22" t="s">
        <v>95</v>
      </c>
      <c r="D44" s="23">
        <v>28192.827282002418</v>
      </c>
      <c r="E44" s="23">
        <v>28723.929043610347</v>
      </c>
      <c r="F44" s="23">
        <v>23637.433367635069</v>
      </c>
      <c r="G44" s="23">
        <v>23884.941133749478</v>
      </c>
      <c r="H44" s="23">
        <v>31118.315142106592</v>
      </c>
      <c r="I44" s="23">
        <v>32917.17984899407</v>
      </c>
      <c r="J44" s="23">
        <v>32320.239123305812</v>
      </c>
      <c r="K44" s="23">
        <v>30878.754345596048</v>
      </c>
      <c r="L44" s="23">
        <v>28785.231442546792</v>
      </c>
      <c r="M44" s="23">
        <v>20654.163239960159</v>
      </c>
      <c r="N44" s="23">
        <v>22989.357360669834</v>
      </c>
      <c r="O44" s="23">
        <v>24801.776224212746</v>
      </c>
      <c r="P44" s="23">
        <v>24376.125980623056</v>
      </c>
      <c r="Q44" s="23">
        <v>21712.180418561045</v>
      </c>
      <c r="R44" s="23">
        <v>18505.084752897637</v>
      </c>
      <c r="S44" s="23">
        <v>28510.199999999997</v>
      </c>
      <c r="T44" s="23">
        <v>28894.902281083436</v>
      </c>
      <c r="U44" s="23">
        <v>29487.19634367865</v>
      </c>
      <c r="V44" s="23">
        <v>24590.618320529513</v>
      </c>
      <c r="W44" s="23">
        <v>23870.617698723523</v>
      </c>
      <c r="X44" s="23">
        <v>8416.8921688069113</v>
      </c>
      <c r="Y44" s="23">
        <v>25582.825459889962</v>
      </c>
    </row>
    <row r="45" spans="1:25" ht="12.75" customHeight="1" x14ac:dyDescent="0.2">
      <c r="A45" s="151"/>
      <c r="B45" s="21" t="s">
        <v>96</v>
      </c>
      <c r="C45" s="22" t="s">
        <v>97</v>
      </c>
      <c r="D45" s="23">
        <v>121543.70300936492</v>
      </c>
      <c r="E45" s="23">
        <v>119299.9111560498</v>
      </c>
      <c r="F45" s="23">
        <v>117844.53886502949</v>
      </c>
      <c r="G45" s="23">
        <v>112861.28508959762</v>
      </c>
      <c r="H45" s="23">
        <v>114845.96735496116</v>
      </c>
      <c r="I45" s="23">
        <v>115491.4747595972</v>
      </c>
      <c r="J45" s="23">
        <v>116579.02376771242</v>
      </c>
      <c r="K45" s="23">
        <v>121236.8228369853</v>
      </c>
      <c r="L45" s="23">
        <v>117939.5396404217</v>
      </c>
      <c r="M45" s="23">
        <v>107176.37923375051</v>
      </c>
      <c r="N45" s="23">
        <v>117322.54629605167</v>
      </c>
      <c r="O45" s="23">
        <v>121794.10969618031</v>
      </c>
      <c r="P45" s="23">
        <v>118725.08349921883</v>
      </c>
      <c r="Q45" s="23">
        <v>118218.91858561759</v>
      </c>
      <c r="R45" s="23">
        <v>122028.60977480862</v>
      </c>
      <c r="S45" s="23">
        <v>131930.36950231061</v>
      </c>
      <c r="T45" s="23">
        <v>134766.76244998604</v>
      </c>
      <c r="U45" s="23">
        <v>139157.41945980614</v>
      </c>
      <c r="V45" s="23">
        <v>134251.95150430663</v>
      </c>
      <c r="W45" s="23">
        <v>133472.95045547382</v>
      </c>
      <c r="X45" s="23">
        <v>132019.14822609074</v>
      </c>
      <c r="Y45" s="23">
        <v>144635.87102440774</v>
      </c>
    </row>
    <row r="46" spans="1:25" ht="12.75" customHeight="1" x14ac:dyDescent="0.2">
      <c r="A46" s="151"/>
      <c r="B46" s="21" t="s">
        <v>98</v>
      </c>
      <c r="C46" s="22" t="s">
        <v>99</v>
      </c>
      <c r="D46" s="23">
        <v>72375.674515411694</v>
      </c>
      <c r="E46" s="23">
        <v>80616.94190548746</v>
      </c>
      <c r="F46" s="23">
        <v>87333.226933680839</v>
      </c>
      <c r="G46" s="23">
        <v>84729.822343863329</v>
      </c>
      <c r="H46" s="23">
        <v>81582.95564159783</v>
      </c>
      <c r="I46" s="23">
        <v>84983.071485710825</v>
      </c>
      <c r="J46" s="23">
        <v>85563.693800982772</v>
      </c>
      <c r="K46" s="23">
        <v>87878.037316180969</v>
      </c>
      <c r="L46" s="23">
        <v>87446.696248707536</v>
      </c>
      <c r="M46" s="23">
        <v>90864.808952317631</v>
      </c>
      <c r="N46" s="23">
        <v>92546.553350410759</v>
      </c>
      <c r="O46" s="23">
        <v>93434.807468735176</v>
      </c>
      <c r="P46" s="23">
        <v>93180.143713307247</v>
      </c>
      <c r="Q46" s="23">
        <v>91055.884175700819</v>
      </c>
      <c r="R46" s="23">
        <v>93689.679429286101</v>
      </c>
      <c r="S46" s="23">
        <v>145764.97474443165</v>
      </c>
      <c r="T46" s="23">
        <v>144844.29169693709</v>
      </c>
      <c r="U46" s="23">
        <v>145173.88194124558</v>
      </c>
      <c r="V46" s="23">
        <v>159098.08189066889</v>
      </c>
      <c r="W46" s="23">
        <v>163438.79388838747</v>
      </c>
      <c r="X46" s="23">
        <v>177659.30021517019</v>
      </c>
      <c r="Y46" s="23">
        <v>198463.99009192447</v>
      </c>
    </row>
    <row r="47" spans="1:25" ht="12.75" customHeight="1" x14ac:dyDescent="0.2">
      <c r="A47" s="151"/>
      <c r="B47" s="21" t="s">
        <v>100</v>
      </c>
      <c r="C47" s="22" t="s">
        <v>101</v>
      </c>
      <c r="D47" s="23">
        <v>162736.01854806702</v>
      </c>
      <c r="E47" s="23">
        <v>161544.73712465403</v>
      </c>
      <c r="F47" s="23">
        <v>162216.42211726142</v>
      </c>
      <c r="G47" s="23">
        <v>158188.03125788402</v>
      </c>
      <c r="H47" s="23">
        <v>158742.91122062065</v>
      </c>
      <c r="I47" s="23">
        <v>158241.18355127634</v>
      </c>
      <c r="J47" s="23">
        <v>163097.95051712292</v>
      </c>
      <c r="K47" s="23">
        <v>168822.75490706717</v>
      </c>
      <c r="L47" s="23">
        <v>160649.60670278818</v>
      </c>
      <c r="M47" s="23">
        <v>139478.18443655531</v>
      </c>
      <c r="N47" s="23">
        <v>139881.55373260917</v>
      </c>
      <c r="O47" s="23">
        <v>143497.07185932956</v>
      </c>
      <c r="P47" s="23">
        <v>140008.48167555701</v>
      </c>
      <c r="Q47" s="23">
        <v>139486.37966111585</v>
      </c>
      <c r="R47" s="23">
        <v>143904.21802863947</v>
      </c>
      <c r="S47" s="23">
        <v>147438.80000000005</v>
      </c>
      <c r="T47" s="23">
        <v>153661.87958890808</v>
      </c>
      <c r="U47" s="23">
        <v>153692.89606080743</v>
      </c>
      <c r="V47" s="23">
        <v>156595.06173895334</v>
      </c>
      <c r="W47" s="23">
        <v>158717.85977907517</v>
      </c>
      <c r="X47" s="23">
        <v>150395.53304075074</v>
      </c>
      <c r="Y47" s="23">
        <v>157705.97744371943</v>
      </c>
    </row>
    <row r="48" spans="1:25" ht="12.75" customHeight="1" x14ac:dyDescent="0.2">
      <c r="A48" s="151"/>
      <c r="B48" s="21" t="s">
        <v>102</v>
      </c>
      <c r="C48" s="22" t="s">
        <v>103</v>
      </c>
      <c r="D48" s="23">
        <v>223089.35620492324</v>
      </c>
      <c r="E48" s="23">
        <v>222123.46572607299</v>
      </c>
      <c r="F48" s="23">
        <v>214452.36662436917</v>
      </c>
      <c r="G48" s="23">
        <v>213955.79934465757</v>
      </c>
      <c r="H48" s="23">
        <v>223461.98364505311</v>
      </c>
      <c r="I48" s="23">
        <v>231366.88635720729</v>
      </c>
      <c r="J48" s="23">
        <v>248180.36221771149</v>
      </c>
      <c r="K48" s="23">
        <v>265300.41484529147</v>
      </c>
      <c r="L48" s="23">
        <v>257764.04107137493</v>
      </c>
      <c r="M48" s="23">
        <v>197726.01026072455</v>
      </c>
      <c r="N48" s="23">
        <v>215228.45545032469</v>
      </c>
      <c r="O48" s="23">
        <v>228551.04029507207</v>
      </c>
      <c r="P48" s="23">
        <v>222937.42045510354</v>
      </c>
      <c r="Q48" s="23">
        <v>218601.07097876779</v>
      </c>
      <c r="R48" s="23">
        <v>223718.60800537866</v>
      </c>
      <c r="S48" s="23">
        <v>227231.20000000004</v>
      </c>
      <c r="T48" s="23">
        <v>233208.39758272667</v>
      </c>
      <c r="U48" s="23">
        <v>238497.59307776071</v>
      </c>
      <c r="V48" s="23">
        <v>246181.38828672891</v>
      </c>
      <c r="W48" s="23">
        <v>237920.26917155279</v>
      </c>
      <c r="X48" s="23">
        <v>212497.83392502012</v>
      </c>
      <c r="Y48" s="23">
        <v>243817.43221116962</v>
      </c>
    </row>
    <row r="49" spans="1:25" ht="12.75" customHeight="1" x14ac:dyDescent="0.2">
      <c r="A49" s="151"/>
      <c r="B49" s="21" t="s">
        <v>104</v>
      </c>
      <c r="C49" s="22" t="s">
        <v>105</v>
      </c>
      <c r="D49" s="23">
        <v>118651.24006405313</v>
      </c>
      <c r="E49" s="23">
        <v>109352.10285286901</v>
      </c>
      <c r="F49" s="23">
        <v>105429.09284674418</v>
      </c>
      <c r="G49" s="23">
        <v>103586.26827559817</v>
      </c>
      <c r="H49" s="23">
        <v>107185.0611453388</v>
      </c>
      <c r="I49" s="23">
        <v>107630.84596305413</v>
      </c>
      <c r="J49" s="23">
        <v>110778.277664287</v>
      </c>
      <c r="K49" s="23">
        <v>114607.99150186853</v>
      </c>
      <c r="L49" s="23">
        <v>104042.83962588054</v>
      </c>
      <c r="M49" s="23">
        <v>84570.298689370771</v>
      </c>
      <c r="N49" s="23">
        <v>90716.934303141374</v>
      </c>
      <c r="O49" s="23">
        <v>90582.969518182741</v>
      </c>
      <c r="P49" s="23">
        <v>83987.960652891212</v>
      </c>
      <c r="Q49" s="23">
        <v>84471.69257042151</v>
      </c>
      <c r="R49" s="23">
        <v>85892.372737150101</v>
      </c>
      <c r="S49" s="23">
        <v>89901.847788077022</v>
      </c>
      <c r="T49" s="23">
        <v>92051.37331052206</v>
      </c>
      <c r="U49" s="23">
        <v>92948.8186133446</v>
      </c>
      <c r="V49" s="23">
        <v>95662.351710523784</v>
      </c>
      <c r="W49" s="23">
        <v>96984.644712991038</v>
      </c>
      <c r="X49" s="23">
        <v>94219.890386173749</v>
      </c>
      <c r="Y49" s="23">
        <v>100031.45656183088</v>
      </c>
    </row>
    <row r="50" spans="1:25" ht="12.75" customHeight="1" x14ac:dyDescent="0.2">
      <c r="A50" s="151"/>
      <c r="B50" s="21" t="s">
        <v>106</v>
      </c>
      <c r="C50" s="22" t="s">
        <v>107</v>
      </c>
      <c r="D50" s="23">
        <v>92110.936671662726</v>
      </c>
      <c r="E50" s="23">
        <v>86945.918960065173</v>
      </c>
      <c r="F50" s="23">
        <v>84616.413897140679</v>
      </c>
      <c r="G50" s="23">
        <v>83303.432876730483</v>
      </c>
      <c r="H50" s="23">
        <v>86085.057080346844</v>
      </c>
      <c r="I50" s="23">
        <v>84353.401725117437</v>
      </c>
      <c r="J50" s="23">
        <v>91221.147629221407</v>
      </c>
      <c r="K50" s="23">
        <v>92989.116472233116</v>
      </c>
      <c r="L50" s="23">
        <v>95518.171732900882</v>
      </c>
      <c r="M50" s="23">
        <v>83037.511696738584</v>
      </c>
      <c r="N50" s="23">
        <v>91731.995595188244</v>
      </c>
      <c r="O50" s="23">
        <v>93979.615214605627</v>
      </c>
      <c r="P50" s="23">
        <v>91477.043949841202</v>
      </c>
      <c r="Q50" s="23">
        <v>88592.483979077588</v>
      </c>
      <c r="R50" s="23">
        <v>89989.412737684805</v>
      </c>
      <c r="S50" s="23">
        <v>90335.3</v>
      </c>
      <c r="T50" s="23">
        <v>91794.714965049192</v>
      </c>
      <c r="U50" s="23">
        <v>93339.176440056122</v>
      </c>
      <c r="V50" s="23">
        <v>94218.432851410442</v>
      </c>
      <c r="W50" s="23">
        <v>91614.582941633562</v>
      </c>
      <c r="X50" s="23">
        <v>87017.515566062779</v>
      </c>
      <c r="Y50" s="23">
        <v>91750.016656372973</v>
      </c>
    </row>
    <row r="51" spans="1:25" ht="12.75" customHeight="1" x14ac:dyDescent="0.2">
      <c r="A51" s="151"/>
      <c r="B51" s="21" t="s">
        <v>108</v>
      </c>
      <c r="C51" s="22" t="s">
        <v>109</v>
      </c>
      <c r="D51" s="23">
        <v>168260.70621409506</v>
      </c>
      <c r="E51" s="23">
        <v>171779.70809953063</v>
      </c>
      <c r="F51" s="23">
        <v>167595.50764992114</v>
      </c>
      <c r="G51" s="23">
        <v>165379.4660851699</v>
      </c>
      <c r="H51" s="23">
        <v>172601.55359563109</v>
      </c>
      <c r="I51" s="23">
        <v>175635.94745813316</v>
      </c>
      <c r="J51" s="23">
        <v>189461.66848544014</v>
      </c>
      <c r="K51" s="23">
        <v>204433.08065165786</v>
      </c>
      <c r="L51" s="23">
        <v>206814.44045945254</v>
      </c>
      <c r="M51" s="23">
        <v>164065.85104539001</v>
      </c>
      <c r="N51" s="23">
        <v>182407.30000391914</v>
      </c>
      <c r="O51" s="23">
        <v>199929.43233420484</v>
      </c>
      <c r="P51" s="23">
        <v>199014.30119444217</v>
      </c>
      <c r="Q51" s="23">
        <v>196345.25058275808</v>
      </c>
      <c r="R51" s="23">
        <v>203030.01046000287</v>
      </c>
      <c r="S51" s="23">
        <v>203094.80000000005</v>
      </c>
      <c r="T51" s="23">
        <v>204773.26719101853</v>
      </c>
      <c r="U51" s="23">
        <v>215196.40766975161</v>
      </c>
      <c r="V51" s="23">
        <v>218744.92090063854</v>
      </c>
      <c r="W51" s="23">
        <v>218422.50535113405</v>
      </c>
      <c r="X51" s="23">
        <v>195824.51637874675</v>
      </c>
      <c r="Y51" s="23">
        <v>214435.87626756821</v>
      </c>
    </row>
    <row r="52" spans="1:25" ht="12.75" customHeight="1" x14ac:dyDescent="0.2">
      <c r="A52" s="151"/>
      <c r="B52" s="21" t="s">
        <v>110</v>
      </c>
      <c r="C52" s="22" t="s">
        <v>111</v>
      </c>
      <c r="D52" s="23">
        <v>184730.92965160124</v>
      </c>
      <c r="E52" s="23">
        <v>193947.10201477638</v>
      </c>
      <c r="F52" s="23">
        <v>194249.0323489455</v>
      </c>
      <c r="G52" s="23">
        <v>197587.54149659205</v>
      </c>
      <c r="H52" s="23">
        <v>196620.47119695201</v>
      </c>
      <c r="I52" s="23">
        <v>196350.57154811043</v>
      </c>
      <c r="J52" s="23">
        <v>210530.75708566819</v>
      </c>
      <c r="K52" s="23">
        <v>219816.87832345412</v>
      </c>
      <c r="L52" s="23">
        <v>205893.42301663529</v>
      </c>
      <c r="M52" s="23">
        <v>168487.09432379712</v>
      </c>
      <c r="N52" s="23">
        <v>206452.30823636462</v>
      </c>
      <c r="O52" s="23">
        <v>220702.89525825132</v>
      </c>
      <c r="P52" s="23">
        <v>216832.21509234159</v>
      </c>
      <c r="Q52" s="23">
        <v>220796.61239328308</v>
      </c>
      <c r="R52" s="23">
        <v>240376.3639571637</v>
      </c>
      <c r="S52" s="23">
        <v>254354.6</v>
      </c>
      <c r="T52" s="23">
        <v>272228.84896915709</v>
      </c>
      <c r="U52" s="23">
        <v>283808.11213137733</v>
      </c>
      <c r="V52" s="23">
        <v>281001.05896667216</v>
      </c>
      <c r="W52" s="23">
        <v>281001.04305100715</v>
      </c>
      <c r="X52" s="23">
        <v>230571.63993551998</v>
      </c>
      <c r="Y52" s="23">
        <v>245089.08485807193</v>
      </c>
    </row>
    <row r="53" spans="1:25" ht="12.75" customHeight="1" x14ac:dyDescent="0.2">
      <c r="A53" s="151"/>
      <c r="B53" s="21" t="s">
        <v>112</v>
      </c>
      <c r="C53" s="22" t="s">
        <v>113</v>
      </c>
      <c r="D53" s="23">
        <v>138346.19637372778</v>
      </c>
      <c r="E53" s="23">
        <v>139428.75819989885</v>
      </c>
      <c r="F53" s="23">
        <v>136313.7814449514</v>
      </c>
      <c r="G53" s="23">
        <v>133141.68901442873</v>
      </c>
      <c r="H53" s="23">
        <v>134628.44536872962</v>
      </c>
      <c r="I53" s="23">
        <v>137846.56059478552</v>
      </c>
      <c r="J53" s="23">
        <v>143454.75155092217</v>
      </c>
      <c r="K53" s="23">
        <v>148491.8960777692</v>
      </c>
      <c r="L53" s="23">
        <v>147876.27167290254</v>
      </c>
      <c r="M53" s="23">
        <v>139903.13145755508</v>
      </c>
      <c r="N53" s="23">
        <v>142976.76156871681</v>
      </c>
      <c r="O53" s="23">
        <v>149280.31718368386</v>
      </c>
      <c r="P53" s="23">
        <v>149382.05447395123</v>
      </c>
      <c r="Q53" s="23">
        <v>146172.96375824651</v>
      </c>
      <c r="R53" s="23">
        <v>150098.04380447019</v>
      </c>
      <c r="S53" s="23">
        <v>153249.40796518073</v>
      </c>
      <c r="T53" s="23">
        <v>155288.93980756641</v>
      </c>
      <c r="U53" s="23">
        <v>158258.95537977028</v>
      </c>
      <c r="V53" s="23">
        <v>157220.77420331058</v>
      </c>
      <c r="W53" s="23">
        <v>166236.44140134586</v>
      </c>
      <c r="X53" s="23">
        <v>153555.8628074587</v>
      </c>
      <c r="Y53" s="23">
        <v>158762.41420555383</v>
      </c>
    </row>
    <row r="54" spans="1:25" ht="12.75" customHeight="1" x14ac:dyDescent="0.2">
      <c r="A54" s="152"/>
      <c r="B54" s="28" t="s">
        <v>52</v>
      </c>
      <c r="C54" s="31" t="s">
        <v>58</v>
      </c>
      <c r="D54" s="30">
        <f>SUM(D41:D53)</f>
        <v>1757352.2484849233</v>
      </c>
      <c r="E54" s="30">
        <f t="shared" ref="E54:S54" si="4">SUM(E41:E53)</f>
        <v>1763701.327404625</v>
      </c>
      <c r="F54" s="30">
        <f t="shared" si="4"/>
        <v>1738092.5724257145</v>
      </c>
      <c r="G54" s="30">
        <f t="shared" si="4"/>
        <v>1710309.102691653</v>
      </c>
      <c r="H54" s="30">
        <f t="shared" si="4"/>
        <v>1738867.2524821744</v>
      </c>
      <c r="I54" s="30">
        <f t="shared" si="4"/>
        <v>1746390.982207902</v>
      </c>
      <c r="J54" s="30">
        <f t="shared" si="4"/>
        <v>1810599.4361507786</v>
      </c>
      <c r="K54" s="30">
        <f t="shared" si="4"/>
        <v>1879305.3817745077</v>
      </c>
      <c r="L54" s="30">
        <f t="shared" si="4"/>
        <v>1820162.213784937</v>
      </c>
      <c r="M54" s="30">
        <f t="shared" si="4"/>
        <v>1577915.7496319367</v>
      </c>
      <c r="N54" s="30">
        <f t="shared" si="4"/>
        <v>1691245.2052712771</v>
      </c>
      <c r="O54" s="30">
        <f t="shared" si="4"/>
        <v>1760373.0667610341</v>
      </c>
      <c r="P54" s="30">
        <f t="shared" si="4"/>
        <v>1725030.000644397</v>
      </c>
      <c r="Q54" s="30">
        <f t="shared" si="4"/>
        <v>1706548.4514481372</v>
      </c>
      <c r="R54" s="30">
        <f t="shared" si="4"/>
        <v>1761166.0034869488</v>
      </c>
      <c r="S54" s="30">
        <f t="shared" si="4"/>
        <v>1869341.2000000004</v>
      </c>
      <c r="T54" s="30">
        <f t="shared" ref="T54:Y54" si="5">SUM(T41:T53)</f>
        <v>1915263.4564183925</v>
      </c>
      <c r="U54" s="30">
        <f t="shared" si="5"/>
        <v>1955326.0457580059</v>
      </c>
      <c r="V54" s="30">
        <f t="shared" si="5"/>
        <v>1976593.1183541052</v>
      </c>
      <c r="W54" s="30">
        <f t="shared" si="5"/>
        <v>1981198.5924912109</v>
      </c>
      <c r="X54" s="30">
        <f t="shared" si="5"/>
        <v>1829882.4618947466</v>
      </c>
      <c r="Y54" s="30">
        <f t="shared" si="5"/>
        <v>1979447.3499223343</v>
      </c>
    </row>
    <row r="55" spans="1:25" ht="12.75" customHeight="1" x14ac:dyDescent="0.2"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2.75" customHeight="1" x14ac:dyDescent="0.2">
      <c r="A56" s="150" t="s">
        <v>114</v>
      </c>
      <c r="B56" s="17" t="s">
        <v>88</v>
      </c>
      <c r="C56" s="18" t="s">
        <v>89</v>
      </c>
      <c r="D56" s="19">
        <v>208952.20180473244</v>
      </c>
      <c r="E56" s="19">
        <v>211827.24054880405</v>
      </c>
      <c r="F56" s="19">
        <v>215633.03696090935</v>
      </c>
      <c r="G56" s="19">
        <v>216594.91211557438</v>
      </c>
      <c r="H56" s="19">
        <v>219048.6263626393</v>
      </c>
      <c r="I56" s="19">
        <v>216546.27416766717</v>
      </c>
      <c r="J56" s="19">
        <v>213861.76983858109</v>
      </c>
      <c r="K56" s="19">
        <v>217217.69008836267</v>
      </c>
      <c r="L56" s="19">
        <v>214855.67562229143</v>
      </c>
      <c r="M56" s="19">
        <v>213807.58166139902</v>
      </c>
      <c r="N56" s="19">
        <v>214795.03596897528</v>
      </c>
      <c r="O56" s="19">
        <v>216449.20273077657</v>
      </c>
      <c r="P56" s="19">
        <v>217013.48570656113</v>
      </c>
      <c r="Q56" s="19">
        <v>217959.5205214422</v>
      </c>
      <c r="R56" s="19">
        <v>224040.60102170697</v>
      </c>
      <c r="S56" s="19">
        <v>229714.2</v>
      </c>
      <c r="T56" s="19">
        <v>234383.50473402272</v>
      </c>
      <c r="U56" s="19">
        <v>234928.49710076538</v>
      </c>
      <c r="V56" s="19">
        <v>236469.68500669984</v>
      </c>
      <c r="W56" s="19">
        <v>238194.58758428958</v>
      </c>
      <c r="X56" s="19">
        <v>232367.29321775431</v>
      </c>
      <c r="Y56" s="19">
        <v>229494.03909983646</v>
      </c>
    </row>
    <row r="57" spans="1:25" ht="12.75" customHeight="1" x14ac:dyDescent="0.2">
      <c r="A57" s="151"/>
      <c r="B57" s="21" t="s">
        <v>90</v>
      </c>
      <c r="C57" s="22" t="s">
        <v>91</v>
      </c>
      <c r="D57" s="23">
        <v>94515.906644736853</v>
      </c>
      <c r="E57" s="23">
        <v>94538.194791471469</v>
      </c>
      <c r="F57" s="23">
        <v>90429.905474966508</v>
      </c>
      <c r="G57" s="23">
        <v>85771.891854971051</v>
      </c>
      <c r="H57" s="23">
        <v>81650.685471928635</v>
      </c>
      <c r="I57" s="23">
        <v>76713.903599334211</v>
      </c>
      <c r="J57" s="23">
        <v>75545.395009004962</v>
      </c>
      <c r="K57" s="23">
        <v>76023.827745405797</v>
      </c>
      <c r="L57" s="23">
        <v>71876.526185114417</v>
      </c>
      <c r="M57" s="23">
        <v>61041.575758887913</v>
      </c>
      <c r="N57" s="23">
        <v>64075.639152276373</v>
      </c>
      <c r="O57" s="23">
        <v>68021.994407371283</v>
      </c>
      <c r="P57" s="23">
        <v>63786.417797252485</v>
      </c>
      <c r="Q57" s="23">
        <v>63159.849298623514</v>
      </c>
      <c r="R57" s="23">
        <v>64334.579840322011</v>
      </c>
      <c r="S57" s="23">
        <v>64583.499999999993</v>
      </c>
      <c r="T57" s="23">
        <v>65276.392469425809</v>
      </c>
      <c r="U57" s="23">
        <v>66106.467792740747</v>
      </c>
      <c r="V57" s="23">
        <v>65969.04869974649</v>
      </c>
      <c r="W57" s="23">
        <v>64965.127165543388</v>
      </c>
      <c r="X57" s="23">
        <v>55106.165529239552</v>
      </c>
      <c r="Y57" s="23">
        <v>60759.690924492344</v>
      </c>
    </row>
    <row r="58" spans="1:25" ht="12.75" customHeight="1" x14ac:dyDescent="0.2">
      <c r="A58" s="151"/>
      <c r="B58" s="21" t="s">
        <v>115</v>
      </c>
      <c r="C58" s="22" t="s">
        <v>116</v>
      </c>
      <c r="D58" s="23">
        <v>41579.616756122385</v>
      </c>
      <c r="E58" s="23">
        <v>41349.592455131969</v>
      </c>
      <c r="F58" s="23">
        <v>39943.138773995619</v>
      </c>
      <c r="G58" s="23">
        <v>39695.905423708558</v>
      </c>
      <c r="H58" s="23">
        <v>40177.026455451414</v>
      </c>
      <c r="I58" s="23">
        <v>39527.931727599884</v>
      </c>
      <c r="J58" s="23">
        <v>41237.861454214908</v>
      </c>
      <c r="K58" s="23">
        <v>43287.784983568461</v>
      </c>
      <c r="L58" s="23">
        <v>38868.9891473561</v>
      </c>
      <c r="M58" s="23">
        <v>33416.85622909449</v>
      </c>
      <c r="N58" s="23">
        <v>35442.277410819835</v>
      </c>
      <c r="O58" s="23">
        <v>35090.781371396333</v>
      </c>
      <c r="P58" s="23">
        <v>32307.947823464197</v>
      </c>
      <c r="Q58" s="23">
        <v>31390.939389116858</v>
      </c>
      <c r="R58" s="23">
        <v>31970.545915821436</v>
      </c>
      <c r="S58" s="23">
        <v>33382.200000000004</v>
      </c>
      <c r="T58" s="23">
        <v>33467.603242009376</v>
      </c>
      <c r="U58" s="23">
        <v>34606.533339591813</v>
      </c>
      <c r="V58" s="23">
        <v>35147.647629453568</v>
      </c>
      <c r="W58" s="23">
        <v>35842.785478975748</v>
      </c>
      <c r="X58" s="23">
        <v>35642.34472863876</v>
      </c>
      <c r="Y58" s="23">
        <v>43921.250566485913</v>
      </c>
    </row>
    <row r="59" spans="1:25" ht="12.75" customHeight="1" x14ac:dyDescent="0.2">
      <c r="A59" s="151"/>
      <c r="B59" s="21" t="s">
        <v>117</v>
      </c>
      <c r="C59" s="22" t="s">
        <v>118</v>
      </c>
      <c r="D59" s="23">
        <v>54496.324258360954</v>
      </c>
      <c r="E59" s="23">
        <v>55333.322008490912</v>
      </c>
      <c r="F59" s="23">
        <v>52712.181920306277</v>
      </c>
      <c r="G59" s="23">
        <v>49386.272512908174</v>
      </c>
      <c r="H59" s="23">
        <v>48587.388651848669</v>
      </c>
      <c r="I59" s="23">
        <v>45777.639794017661</v>
      </c>
      <c r="J59" s="23">
        <v>45996.528053047288</v>
      </c>
      <c r="K59" s="23">
        <v>46590.944144358175</v>
      </c>
      <c r="L59" s="23">
        <v>42405.766532041227</v>
      </c>
      <c r="M59" s="23">
        <v>39046.62292143784</v>
      </c>
      <c r="N59" s="23">
        <v>40353.807940579849</v>
      </c>
      <c r="O59" s="23">
        <v>40995.984713403697</v>
      </c>
      <c r="P59" s="23">
        <v>40614.254440291574</v>
      </c>
      <c r="Q59" s="23">
        <v>39265.287103958915</v>
      </c>
      <c r="R59" s="23">
        <v>40974.983519870453</v>
      </c>
      <c r="S59" s="23">
        <v>42115.6</v>
      </c>
      <c r="T59" s="23">
        <v>42756.070734460969</v>
      </c>
      <c r="U59" s="23">
        <v>43107.466930509094</v>
      </c>
      <c r="V59" s="23">
        <v>45561.805345802575</v>
      </c>
      <c r="W59" s="23">
        <v>45313.556314934453</v>
      </c>
      <c r="X59" s="23">
        <v>41972.110327666647</v>
      </c>
      <c r="Y59" s="23">
        <v>42072.719196716527</v>
      </c>
    </row>
    <row r="60" spans="1:25" ht="12.75" customHeight="1" x14ac:dyDescent="0.2">
      <c r="A60" s="151"/>
      <c r="B60" s="21" t="s">
        <v>119</v>
      </c>
      <c r="C60" s="22" t="s">
        <v>7</v>
      </c>
      <c r="D60" s="23">
        <v>47770.610486061203</v>
      </c>
      <c r="E60" s="23">
        <v>46890.402517712173</v>
      </c>
      <c r="F60" s="23">
        <v>45686.493199857607</v>
      </c>
      <c r="G60" s="23">
        <v>42241.84386621922</v>
      </c>
      <c r="H60" s="23">
        <v>42530.80414896884</v>
      </c>
      <c r="I60" s="23">
        <v>43008.10962729693</v>
      </c>
      <c r="J60" s="23">
        <v>42770.009953555797</v>
      </c>
      <c r="K60" s="23">
        <v>41729.387534708912</v>
      </c>
      <c r="L60" s="23">
        <v>39424.994684522811</v>
      </c>
      <c r="M60" s="23">
        <v>34639.679724957787</v>
      </c>
      <c r="N60" s="23">
        <v>34324.678901229679</v>
      </c>
      <c r="O60" s="23">
        <v>33261.068485627999</v>
      </c>
      <c r="P60" s="23">
        <v>31387.06418955038</v>
      </c>
      <c r="Q60" s="23">
        <v>29319.418031445941</v>
      </c>
      <c r="R60" s="23">
        <v>28612.889501745998</v>
      </c>
      <c r="S60" s="23">
        <v>27734.199999999997</v>
      </c>
      <c r="T60" s="23">
        <v>27866.507395518991</v>
      </c>
      <c r="U60" s="23">
        <v>27016.62347680036</v>
      </c>
      <c r="V60" s="23">
        <v>25880.291298660199</v>
      </c>
      <c r="W60" s="23">
        <v>25202.827496142927</v>
      </c>
      <c r="X60" s="23">
        <v>22616.415441646281</v>
      </c>
      <c r="Y60" s="23">
        <v>22924.705354294376</v>
      </c>
    </row>
    <row r="61" spans="1:25" ht="12.75" customHeight="1" x14ac:dyDescent="0.2">
      <c r="A61" s="151"/>
      <c r="B61" s="21" t="s">
        <v>94</v>
      </c>
      <c r="C61" s="22" t="s">
        <v>95</v>
      </c>
      <c r="D61" s="23">
        <v>28192.827282002418</v>
      </c>
      <c r="E61" s="23">
        <v>28723.929043610347</v>
      </c>
      <c r="F61" s="23">
        <v>23637.433367635069</v>
      </c>
      <c r="G61" s="23">
        <v>23884.941133749478</v>
      </c>
      <c r="H61" s="23">
        <v>31118.315142106592</v>
      </c>
      <c r="I61" s="23">
        <v>32917.17984899407</v>
      </c>
      <c r="J61" s="23">
        <v>32320.239123305812</v>
      </c>
      <c r="K61" s="23">
        <v>30878.754345596048</v>
      </c>
      <c r="L61" s="23">
        <v>28785.231442546792</v>
      </c>
      <c r="M61" s="23">
        <v>20654.163239960159</v>
      </c>
      <c r="N61" s="23">
        <v>22989.357360669834</v>
      </c>
      <c r="O61" s="23">
        <v>24801.776224212746</v>
      </c>
      <c r="P61" s="23">
        <v>24376.125980623056</v>
      </c>
      <c r="Q61" s="23">
        <v>21712.180418561045</v>
      </c>
      <c r="R61" s="23">
        <v>18505.084752897637</v>
      </c>
      <c r="S61" s="23">
        <v>28510.199999999997</v>
      </c>
      <c r="T61" s="23">
        <v>28894.902281083436</v>
      </c>
      <c r="U61" s="23">
        <v>29487.19634367865</v>
      </c>
      <c r="V61" s="23">
        <v>24590.618320529513</v>
      </c>
      <c r="W61" s="23">
        <v>23870.617698723523</v>
      </c>
      <c r="X61" s="23">
        <v>8416.8921688069113</v>
      </c>
      <c r="Y61" s="23">
        <v>25582.825459889962</v>
      </c>
    </row>
    <row r="62" spans="1:25" ht="12.75" customHeight="1" x14ac:dyDescent="0.2">
      <c r="A62" s="151"/>
      <c r="B62" s="21" t="s">
        <v>96</v>
      </c>
      <c r="C62" s="22" t="s">
        <v>97</v>
      </c>
      <c r="D62" s="23">
        <v>121543.70300936492</v>
      </c>
      <c r="E62" s="23">
        <v>119299.9111560498</v>
      </c>
      <c r="F62" s="23">
        <v>117844.53886502949</v>
      </c>
      <c r="G62" s="23">
        <v>112861.28508959762</v>
      </c>
      <c r="H62" s="23">
        <v>114845.96735496116</v>
      </c>
      <c r="I62" s="23">
        <v>115491.4747595972</v>
      </c>
      <c r="J62" s="23">
        <v>116579.02376771242</v>
      </c>
      <c r="K62" s="23">
        <v>121236.8228369853</v>
      </c>
      <c r="L62" s="23">
        <v>117939.5396404217</v>
      </c>
      <c r="M62" s="23">
        <v>107176.37923375051</v>
      </c>
      <c r="N62" s="23">
        <v>117322.54629605167</v>
      </c>
      <c r="O62" s="23">
        <v>121794.10969618031</v>
      </c>
      <c r="P62" s="23">
        <v>118725.08349921883</v>
      </c>
      <c r="Q62" s="23">
        <v>118218.91858561759</v>
      </c>
      <c r="R62" s="23">
        <v>122028.60977480862</v>
      </c>
      <c r="S62" s="23">
        <v>131930.36950231061</v>
      </c>
      <c r="T62" s="23">
        <v>134766.76244998604</v>
      </c>
      <c r="U62" s="23">
        <v>139157.41945980614</v>
      </c>
      <c r="V62" s="23">
        <v>134251.95150430663</v>
      </c>
      <c r="W62" s="23">
        <v>133472.95045547382</v>
      </c>
      <c r="X62" s="23">
        <v>132019.14822609074</v>
      </c>
      <c r="Y62" s="23">
        <v>144635.87102440774</v>
      </c>
    </row>
    <row r="63" spans="1:25" ht="12.75" customHeight="1" x14ac:dyDescent="0.2">
      <c r="A63" s="151"/>
      <c r="B63" s="21" t="s">
        <v>98</v>
      </c>
      <c r="C63" s="22" t="s">
        <v>99</v>
      </c>
      <c r="D63" s="23">
        <v>72375.674515411694</v>
      </c>
      <c r="E63" s="23">
        <v>80616.94190548746</v>
      </c>
      <c r="F63" s="23">
        <v>87333.226933680839</v>
      </c>
      <c r="G63" s="23">
        <v>84729.822343863329</v>
      </c>
      <c r="H63" s="23">
        <v>81582.95564159783</v>
      </c>
      <c r="I63" s="23">
        <v>84983.071485710825</v>
      </c>
      <c r="J63" s="23">
        <v>85563.693800982772</v>
      </c>
      <c r="K63" s="23">
        <v>87878.037316180969</v>
      </c>
      <c r="L63" s="23">
        <v>87446.696248707536</v>
      </c>
      <c r="M63" s="23">
        <v>90864.808952317631</v>
      </c>
      <c r="N63" s="23">
        <v>92546.553350410759</v>
      </c>
      <c r="O63" s="23">
        <v>93434.807468735176</v>
      </c>
      <c r="P63" s="23">
        <v>93180.143713307247</v>
      </c>
      <c r="Q63" s="23">
        <v>91055.884175700819</v>
      </c>
      <c r="R63" s="23">
        <v>93689.679429286101</v>
      </c>
      <c r="S63" s="23">
        <v>145764.97474443165</v>
      </c>
      <c r="T63" s="23">
        <v>144844.29169693709</v>
      </c>
      <c r="U63" s="23">
        <v>145173.88194124558</v>
      </c>
      <c r="V63" s="23">
        <v>159098.08189066889</v>
      </c>
      <c r="W63" s="23">
        <v>163438.79388838747</v>
      </c>
      <c r="X63" s="23">
        <v>177659.30021517019</v>
      </c>
      <c r="Y63" s="23">
        <v>198463.99009192447</v>
      </c>
    </row>
    <row r="64" spans="1:25" ht="12.75" customHeight="1" x14ac:dyDescent="0.2">
      <c r="A64" s="151"/>
      <c r="B64" s="21" t="s">
        <v>120</v>
      </c>
      <c r="C64" s="22" t="s">
        <v>121</v>
      </c>
      <c r="D64" s="23">
        <v>79633.49552416637</v>
      </c>
      <c r="E64" s="23">
        <v>79644.583637349235</v>
      </c>
      <c r="F64" s="23">
        <v>81096.629996616917</v>
      </c>
      <c r="G64" s="23">
        <v>79873.936058432009</v>
      </c>
      <c r="H64" s="23">
        <v>80461.472980538601</v>
      </c>
      <c r="I64" s="23">
        <v>79715.182238675116</v>
      </c>
      <c r="J64" s="23">
        <v>81665.069878814887</v>
      </c>
      <c r="K64" s="23">
        <v>82982.951531607832</v>
      </c>
      <c r="L64" s="23">
        <v>80230.426616876866</v>
      </c>
      <c r="M64" s="23">
        <v>72646.832846149366</v>
      </c>
      <c r="N64" s="23">
        <v>74982.351688827126</v>
      </c>
      <c r="O64" s="23">
        <v>77957.139065036667</v>
      </c>
      <c r="P64" s="23">
        <v>78094.944963440255</v>
      </c>
      <c r="Q64" s="23">
        <v>79289.059710168774</v>
      </c>
      <c r="R64" s="23">
        <v>81667.382024552033</v>
      </c>
      <c r="S64" s="23">
        <v>85003.7</v>
      </c>
      <c r="T64" s="23">
        <v>88540.035210427275</v>
      </c>
      <c r="U64" s="23">
        <v>88086.633757309275</v>
      </c>
      <c r="V64" s="23">
        <v>89156.381475142465</v>
      </c>
      <c r="W64" s="23">
        <v>89498.55001422092</v>
      </c>
      <c r="X64" s="23">
        <v>84743.387116745769</v>
      </c>
      <c r="Y64" s="23">
        <v>88904.297121356678</v>
      </c>
    </row>
    <row r="65" spans="1:25" ht="12.75" customHeight="1" x14ac:dyDescent="0.2">
      <c r="A65" s="151"/>
      <c r="B65" s="21" t="s">
        <v>122</v>
      </c>
      <c r="C65" s="22" t="s">
        <v>123</v>
      </c>
      <c r="D65" s="23">
        <v>83102.523023900663</v>
      </c>
      <c r="E65" s="23">
        <v>81900.153487304793</v>
      </c>
      <c r="F65" s="23">
        <v>81119.792120644517</v>
      </c>
      <c r="G65" s="23">
        <v>78314.095199452044</v>
      </c>
      <c r="H65" s="23">
        <v>78281.43824008212</v>
      </c>
      <c r="I65" s="23">
        <v>78526.001312601249</v>
      </c>
      <c r="J65" s="23">
        <v>81432.880638308008</v>
      </c>
      <c r="K65" s="23">
        <v>85839.803375459363</v>
      </c>
      <c r="L65" s="23">
        <v>80419.180085911343</v>
      </c>
      <c r="M65" s="23">
        <v>66831.351590405917</v>
      </c>
      <c r="N65" s="23">
        <v>64899.202043782025</v>
      </c>
      <c r="O65" s="23">
        <v>65539.932794292879</v>
      </c>
      <c r="P65" s="23">
        <v>61913.536712116715</v>
      </c>
      <c r="Q65" s="23">
        <v>60197.31995094708</v>
      </c>
      <c r="R65" s="23">
        <v>62236.836004087454</v>
      </c>
      <c r="S65" s="23">
        <v>62435.099999999991</v>
      </c>
      <c r="T65" s="23">
        <v>65121.844378480782</v>
      </c>
      <c r="U65" s="23">
        <v>65606.262303498181</v>
      </c>
      <c r="V65" s="23">
        <v>67438.680263810849</v>
      </c>
      <c r="W65" s="23">
        <v>69219.309764854275</v>
      </c>
      <c r="X65" s="23">
        <v>65652.145924005046</v>
      </c>
      <c r="Y65" s="23">
        <v>68801.680322362809</v>
      </c>
    </row>
    <row r="66" spans="1:25" ht="12.75" customHeight="1" x14ac:dyDescent="0.2">
      <c r="A66" s="151"/>
      <c r="B66" s="21" t="s">
        <v>124</v>
      </c>
      <c r="C66" s="22" t="s">
        <v>125</v>
      </c>
      <c r="D66" s="23">
        <v>71759.143380527312</v>
      </c>
      <c r="E66" s="23">
        <v>68492.133709377274</v>
      </c>
      <c r="F66" s="23">
        <v>64744.940223439546</v>
      </c>
      <c r="G66" s="23">
        <v>64140.059305546849</v>
      </c>
      <c r="H66" s="23">
        <v>71641.571604322293</v>
      </c>
      <c r="I66" s="23">
        <v>75110.136832727047</v>
      </c>
      <c r="J66" s="23">
        <v>80703.650308730939</v>
      </c>
      <c r="K66" s="23">
        <v>89420.052242916921</v>
      </c>
      <c r="L66" s="23">
        <v>81818.203951887524</v>
      </c>
      <c r="M66" s="23">
        <v>53113.402948137482</v>
      </c>
      <c r="N66" s="23">
        <v>61517.275517037357</v>
      </c>
      <c r="O66" s="23">
        <v>67099.559163273807</v>
      </c>
      <c r="P66" s="23">
        <v>63135.960195584004</v>
      </c>
      <c r="Q66" s="23">
        <v>60505.23478592834</v>
      </c>
      <c r="R66" s="23">
        <v>62028.460903336178</v>
      </c>
      <c r="S66" s="23">
        <v>63902.999999999993</v>
      </c>
      <c r="T66" s="23">
        <v>63932.959200058591</v>
      </c>
      <c r="U66" s="23">
        <v>66696.754211452761</v>
      </c>
      <c r="V66" s="23">
        <v>69505.906667342279</v>
      </c>
      <c r="W66" s="23">
        <v>61631.876049766608</v>
      </c>
      <c r="X66" s="23">
        <v>52197.883667872142</v>
      </c>
      <c r="Y66" s="23">
        <v>67388.769346779198</v>
      </c>
    </row>
    <row r="67" spans="1:25" ht="12.75" customHeight="1" x14ac:dyDescent="0.2">
      <c r="A67" s="151"/>
      <c r="B67" s="21" t="s">
        <v>126</v>
      </c>
      <c r="C67" s="22" t="s">
        <v>127</v>
      </c>
      <c r="D67" s="23">
        <v>151330.21282439603</v>
      </c>
      <c r="E67" s="23">
        <v>153631.33201669573</v>
      </c>
      <c r="F67" s="23">
        <v>149707.42640092957</v>
      </c>
      <c r="G67" s="23">
        <v>149815.74003911077</v>
      </c>
      <c r="H67" s="23">
        <v>151820.41204073094</v>
      </c>
      <c r="I67" s="23">
        <v>156256.74952448026</v>
      </c>
      <c r="J67" s="23">
        <v>167476.71190898053</v>
      </c>
      <c r="K67" s="23">
        <v>175880.36260237455</v>
      </c>
      <c r="L67" s="23">
        <v>175945.83711948741</v>
      </c>
      <c r="M67" s="23">
        <v>144612.60731258703</v>
      </c>
      <c r="N67" s="23">
        <v>153711.17993328732</v>
      </c>
      <c r="O67" s="23">
        <v>161451.48113179821</v>
      </c>
      <c r="P67" s="23">
        <v>159801.46025951955</v>
      </c>
      <c r="Q67" s="23">
        <v>158095.83619283949</v>
      </c>
      <c r="R67" s="23">
        <v>161690.14710204254</v>
      </c>
      <c r="S67" s="23">
        <v>163328.20000000004</v>
      </c>
      <c r="T67" s="23">
        <v>169275.43838266813</v>
      </c>
      <c r="U67" s="23">
        <v>171800.83886630792</v>
      </c>
      <c r="V67" s="23">
        <v>176675.48161938664</v>
      </c>
      <c r="W67" s="23">
        <v>176288.39312178618</v>
      </c>
      <c r="X67" s="23">
        <v>160299.95025714801</v>
      </c>
      <c r="Y67" s="23">
        <v>176428.66286439044</v>
      </c>
    </row>
    <row r="68" spans="1:25" ht="12.75" customHeight="1" x14ac:dyDescent="0.2">
      <c r="A68" s="151"/>
      <c r="B68" s="21" t="s">
        <v>104</v>
      </c>
      <c r="C68" s="22" t="s">
        <v>105</v>
      </c>
      <c r="D68" s="23">
        <v>118651.24006405313</v>
      </c>
      <c r="E68" s="23">
        <v>109352.10285286901</v>
      </c>
      <c r="F68" s="23">
        <v>105429.09284674418</v>
      </c>
      <c r="G68" s="23">
        <v>103586.26827559817</v>
      </c>
      <c r="H68" s="23">
        <v>107185.0611453388</v>
      </c>
      <c r="I68" s="23">
        <v>107630.84596305413</v>
      </c>
      <c r="J68" s="23">
        <v>110778.277664287</v>
      </c>
      <c r="K68" s="23">
        <v>114607.99150186853</v>
      </c>
      <c r="L68" s="23">
        <v>104042.83962588054</v>
      </c>
      <c r="M68" s="23">
        <v>84570.298689370771</v>
      </c>
      <c r="N68" s="23">
        <v>90716.934303141374</v>
      </c>
      <c r="O68" s="23">
        <v>90582.969518182741</v>
      </c>
      <c r="P68" s="23">
        <v>83987.960652891212</v>
      </c>
      <c r="Q68" s="23">
        <v>84471.69257042151</v>
      </c>
      <c r="R68" s="23">
        <v>85892.372737150101</v>
      </c>
      <c r="S68" s="23">
        <v>89901.847788077022</v>
      </c>
      <c r="T68" s="23">
        <v>92051.37331052206</v>
      </c>
      <c r="U68" s="23">
        <v>92948.8186133446</v>
      </c>
      <c r="V68" s="23">
        <v>95662.351710523784</v>
      </c>
      <c r="W68" s="23">
        <v>96984.644712991038</v>
      </c>
      <c r="X68" s="23">
        <v>94219.890386173749</v>
      </c>
      <c r="Y68" s="23">
        <v>100031.45656183088</v>
      </c>
    </row>
    <row r="69" spans="1:25" ht="12.75" customHeight="1" x14ac:dyDescent="0.2">
      <c r="A69" s="151"/>
      <c r="B69" s="21" t="s">
        <v>106</v>
      </c>
      <c r="C69" s="22" t="s">
        <v>107</v>
      </c>
      <c r="D69" s="23">
        <v>92110.936671662726</v>
      </c>
      <c r="E69" s="23">
        <v>86945.918960065173</v>
      </c>
      <c r="F69" s="23">
        <v>84616.413897140679</v>
      </c>
      <c r="G69" s="23">
        <v>83303.432876730483</v>
      </c>
      <c r="H69" s="23">
        <v>86085.057080346844</v>
      </c>
      <c r="I69" s="23">
        <v>84353.401725117437</v>
      </c>
      <c r="J69" s="23">
        <v>91221.147629221407</v>
      </c>
      <c r="K69" s="23">
        <v>92989.116472233116</v>
      </c>
      <c r="L69" s="23">
        <v>95518.171732900882</v>
      </c>
      <c r="M69" s="23">
        <v>83037.511696738584</v>
      </c>
      <c r="N69" s="23">
        <v>91731.995595188244</v>
      </c>
      <c r="O69" s="23">
        <v>93979.615214605627</v>
      </c>
      <c r="P69" s="23">
        <v>91477.043949841202</v>
      </c>
      <c r="Q69" s="23">
        <v>88592.483979077588</v>
      </c>
      <c r="R69" s="23">
        <v>89989.412737684805</v>
      </c>
      <c r="S69" s="23">
        <v>90335.3</v>
      </c>
      <c r="T69" s="23">
        <v>91794.714965049192</v>
      </c>
      <c r="U69" s="23">
        <v>93339.176440056122</v>
      </c>
      <c r="V69" s="23">
        <v>94218.432851410442</v>
      </c>
      <c r="W69" s="23">
        <v>91614.582941633562</v>
      </c>
      <c r="X69" s="23">
        <v>87017.515566062779</v>
      </c>
      <c r="Y69" s="23">
        <v>91750.016656372973</v>
      </c>
    </row>
    <row r="70" spans="1:25" ht="12.75" customHeight="1" x14ac:dyDescent="0.2">
      <c r="A70" s="151"/>
      <c r="B70" s="21" t="s">
        <v>108</v>
      </c>
      <c r="C70" s="22" t="s">
        <v>109</v>
      </c>
      <c r="D70" s="23">
        <v>168260.70621409506</v>
      </c>
      <c r="E70" s="23">
        <v>171779.70809953063</v>
      </c>
      <c r="F70" s="23">
        <v>167595.50764992114</v>
      </c>
      <c r="G70" s="23">
        <v>165379.4660851699</v>
      </c>
      <c r="H70" s="23">
        <v>172601.55359563109</v>
      </c>
      <c r="I70" s="23">
        <v>175635.94745813316</v>
      </c>
      <c r="J70" s="23">
        <v>189461.66848544014</v>
      </c>
      <c r="K70" s="23">
        <v>204433.08065165786</v>
      </c>
      <c r="L70" s="23">
        <v>206814.44045945254</v>
      </c>
      <c r="M70" s="23">
        <v>164065.85104539001</v>
      </c>
      <c r="N70" s="23">
        <v>182407.30000391914</v>
      </c>
      <c r="O70" s="23">
        <v>199929.43233420484</v>
      </c>
      <c r="P70" s="23">
        <v>199014.30119444217</v>
      </c>
      <c r="Q70" s="23">
        <v>196345.25058275808</v>
      </c>
      <c r="R70" s="23">
        <v>203030.01046000287</v>
      </c>
      <c r="S70" s="23">
        <v>203094.80000000005</v>
      </c>
      <c r="T70" s="23">
        <v>204773.26719101853</v>
      </c>
      <c r="U70" s="23">
        <v>215196.40766975161</v>
      </c>
      <c r="V70" s="23">
        <v>218744.92090063854</v>
      </c>
      <c r="W70" s="23">
        <v>218422.50535113405</v>
      </c>
      <c r="X70" s="23">
        <v>195824.51637874675</v>
      </c>
      <c r="Y70" s="23">
        <v>214435.87626756821</v>
      </c>
    </row>
    <row r="71" spans="1:25" ht="12.75" customHeight="1" x14ac:dyDescent="0.2">
      <c r="A71" s="151"/>
      <c r="B71" s="21" t="s">
        <v>128</v>
      </c>
      <c r="C71" s="22" t="s">
        <v>129</v>
      </c>
      <c r="D71" s="23">
        <v>146873.46442777957</v>
      </c>
      <c r="E71" s="23">
        <v>153805.918706225</v>
      </c>
      <c r="F71" s="23">
        <v>153944.6366210673</v>
      </c>
      <c r="G71" s="23">
        <v>158961.50154565522</v>
      </c>
      <c r="H71" s="23">
        <v>161195.86623487642</v>
      </c>
      <c r="I71" s="23">
        <v>156828.00479276775</v>
      </c>
      <c r="J71" s="23">
        <v>168460.59939120457</v>
      </c>
      <c r="K71" s="23">
        <v>176218.90865281643</v>
      </c>
      <c r="L71" s="23">
        <v>159643.02276760121</v>
      </c>
      <c r="M71" s="23">
        <v>125880.33391015619</v>
      </c>
      <c r="N71" s="23">
        <v>163709.31235253345</v>
      </c>
      <c r="O71" s="23">
        <v>177857.21355656735</v>
      </c>
      <c r="P71" s="23">
        <v>171072.71171421991</v>
      </c>
      <c r="Q71" s="23">
        <v>173885.26651677742</v>
      </c>
      <c r="R71" s="23">
        <v>190477.10105588831</v>
      </c>
      <c r="S71" s="23">
        <v>203009.67156599948</v>
      </c>
      <c r="T71" s="23">
        <v>219450.03657296198</v>
      </c>
      <c r="U71" s="23">
        <v>227343.60980779922</v>
      </c>
      <c r="V71" s="23">
        <v>224225.09702412217</v>
      </c>
      <c r="W71" s="23">
        <v>220973.46474470597</v>
      </c>
      <c r="X71" s="23">
        <v>184642.08642462641</v>
      </c>
      <c r="Y71" s="23">
        <v>194790.24307296166</v>
      </c>
    </row>
    <row r="72" spans="1:25" ht="12.75" customHeight="1" x14ac:dyDescent="0.2">
      <c r="A72" s="151"/>
      <c r="B72" s="21" t="s">
        <v>130</v>
      </c>
      <c r="C72" s="22" t="s">
        <v>131</v>
      </c>
      <c r="D72" s="23">
        <v>37857.46522382171</v>
      </c>
      <c r="E72" s="23">
        <v>40141.183308551357</v>
      </c>
      <c r="F72" s="23">
        <v>40304.395727878131</v>
      </c>
      <c r="G72" s="23">
        <v>38626.039950936851</v>
      </c>
      <c r="H72" s="23">
        <v>35424.604962075602</v>
      </c>
      <c r="I72" s="23">
        <v>39522.566755342705</v>
      </c>
      <c r="J72" s="23">
        <v>42070.157694463654</v>
      </c>
      <c r="K72" s="23">
        <v>43597.969670637664</v>
      </c>
      <c r="L72" s="23">
        <v>46250.400249034072</v>
      </c>
      <c r="M72" s="23">
        <v>42606.760413640965</v>
      </c>
      <c r="N72" s="23">
        <v>42742.995883831216</v>
      </c>
      <c r="O72" s="23">
        <v>42845.681701683978</v>
      </c>
      <c r="P72" s="23">
        <v>45759.503378121663</v>
      </c>
      <c r="Q72" s="23">
        <v>46911.345876505708</v>
      </c>
      <c r="R72" s="23">
        <v>49899.26290127539</v>
      </c>
      <c r="S72" s="23">
        <v>51344.928434000518</v>
      </c>
      <c r="T72" s="23">
        <v>52778.812396195186</v>
      </c>
      <c r="U72" s="23">
        <v>56464.502323578054</v>
      </c>
      <c r="V72" s="23">
        <v>56775.961942550042</v>
      </c>
      <c r="W72" s="23">
        <v>60027.578306301133</v>
      </c>
      <c r="X72" s="23">
        <v>45929.553510893653</v>
      </c>
      <c r="Y72" s="23">
        <v>50298.841785110279</v>
      </c>
    </row>
    <row r="73" spans="1:25" ht="12.75" customHeight="1" x14ac:dyDescent="0.2">
      <c r="A73" s="151"/>
      <c r="B73" s="21" t="s">
        <v>132</v>
      </c>
      <c r="C73" s="22" t="s">
        <v>133</v>
      </c>
      <c r="D73" s="23">
        <v>82372.525734774361</v>
      </c>
      <c r="E73" s="23">
        <v>83680.275784015263</v>
      </c>
      <c r="F73" s="23">
        <v>81271.187665805861</v>
      </c>
      <c r="G73" s="23">
        <v>79492.845909202617</v>
      </c>
      <c r="H73" s="23">
        <v>80276.06467217613</v>
      </c>
      <c r="I73" s="23">
        <v>80574.643124334194</v>
      </c>
      <c r="J73" s="23">
        <v>84152.276902917045</v>
      </c>
      <c r="K73" s="23">
        <v>84475.005006533116</v>
      </c>
      <c r="L73" s="23">
        <v>82934.068438827875</v>
      </c>
      <c r="M73" s="23">
        <v>76482.324987301719</v>
      </c>
      <c r="N73" s="23">
        <v>76701.572646529996</v>
      </c>
      <c r="O73" s="23">
        <v>80383.189464389041</v>
      </c>
      <c r="P73" s="23">
        <v>77387.757737345513</v>
      </c>
      <c r="Q73" s="23">
        <v>75477.798662106245</v>
      </c>
      <c r="R73" s="23">
        <v>78772.147910286716</v>
      </c>
      <c r="S73" s="23">
        <v>78733.867047308318</v>
      </c>
      <c r="T73" s="23">
        <v>80463.734374656458</v>
      </c>
      <c r="U73" s="23">
        <v>83303.685922587014</v>
      </c>
      <c r="V73" s="23">
        <v>81811.481616812482</v>
      </c>
      <c r="W73" s="23">
        <v>87229.521163196579</v>
      </c>
      <c r="X73" s="23">
        <v>82180.599398224382</v>
      </c>
      <c r="Y73" s="23">
        <v>87550.698841437843</v>
      </c>
    </row>
    <row r="74" spans="1:25" ht="12.75" customHeight="1" x14ac:dyDescent="0.2">
      <c r="A74" s="151"/>
      <c r="B74" s="21" t="s">
        <v>134</v>
      </c>
      <c r="C74" s="22" t="s">
        <v>135</v>
      </c>
      <c r="D74" s="23">
        <v>55973.670638953459</v>
      </c>
      <c r="E74" s="23">
        <v>55748.482415883613</v>
      </c>
      <c r="F74" s="23">
        <v>55042.593779145493</v>
      </c>
      <c r="G74" s="23">
        <v>53648.843105226057</v>
      </c>
      <c r="H74" s="23">
        <v>54352.380696553482</v>
      </c>
      <c r="I74" s="23">
        <v>57271.917470451386</v>
      </c>
      <c r="J74" s="23">
        <v>59302.474648005154</v>
      </c>
      <c r="K74" s="23">
        <v>64016.891071236147</v>
      </c>
      <c r="L74" s="23">
        <v>64942.203234074594</v>
      </c>
      <c r="M74" s="23">
        <v>63420.806470253367</v>
      </c>
      <c r="N74" s="23">
        <v>66275.188922186804</v>
      </c>
      <c r="O74" s="23">
        <v>68897.127719294833</v>
      </c>
      <c r="P74" s="23">
        <v>71994.296736605698</v>
      </c>
      <c r="Q74" s="23">
        <v>70695.165096140292</v>
      </c>
      <c r="R74" s="23">
        <v>71325.895894183457</v>
      </c>
      <c r="S74" s="23">
        <v>74515.540917872451</v>
      </c>
      <c r="T74" s="23">
        <v>74825.205432909992</v>
      </c>
      <c r="U74" s="23">
        <v>74955.269457183269</v>
      </c>
      <c r="V74" s="23">
        <v>75409.292586498093</v>
      </c>
      <c r="W74" s="23">
        <v>79006.920238149265</v>
      </c>
      <c r="X74" s="23">
        <v>71375.263409234351</v>
      </c>
      <c r="Y74" s="23">
        <v>71211.715364115968</v>
      </c>
    </row>
    <row r="75" spans="1:25" ht="12.75" customHeight="1" x14ac:dyDescent="0.2">
      <c r="A75" s="152"/>
      <c r="B75" s="28" t="s">
        <v>52</v>
      </c>
      <c r="C75" s="31" t="s">
        <v>58</v>
      </c>
      <c r="D75" s="30">
        <f>SUM(D56:D74)</f>
        <v>1757352.2484849235</v>
      </c>
      <c r="E75" s="30">
        <f t="shared" ref="E75:S75" si="6">SUM(E56:E74)</f>
        <v>1763701.327404625</v>
      </c>
      <c r="F75" s="30">
        <f t="shared" si="6"/>
        <v>1738092.5724257142</v>
      </c>
      <c r="G75" s="30">
        <f t="shared" si="6"/>
        <v>1710309.1026916527</v>
      </c>
      <c r="H75" s="30">
        <f t="shared" si="6"/>
        <v>1738867.2524821747</v>
      </c>
      <c r="I75" s="30">
        <f t="shared" si="6"/>
        <v>1746390.9822079022</v>
      </c>
      <c r="J75" s="30">
        <f t="shared" si="6"/>
        <v>1810599.4361507783</v>
      </c>
      <c r="K75" s="30">
        <f t="shared" si="6"/>
        <v>1879305.3817745079</v>
      </c>
      <c r="L75" s="30">
        <f t="shared" si="6"/>
        <v>1820162.2137849373</v>
      </c>
      <c r="M75" s="30">
        <f t="shared" si="6"/>
        <v>1577915.7496319364</v>
      </c>
      <c r="N75" s="30">
        <f t="shared" si="6"/>
        <v>1691245.2052712776</v>
      </c>
      <c r="O75" s="30">
        <f t="shared" si="6"/>
        <v>1760373.0667610341</v>
      </c>
      <c r="P75" s="30">
        <f t="shared" si="6"/>
        <v>1725030.000644397</v>
      </c>
      <c r="Q75" s="30">
        <f t="shared" si="6"/>
        <v>1706548.4514481374</v>
      </c>
      <c r="R75" s="30">
        <f t="shared" si="6"/>
        <v>1761166.0034869488</v>
      </c>
      <c r="S75" s="30">
        <f t="shared" si="6"/>
        <v>1869341.2000000002</v>
      </c>
      <c r="T75" s="30">
        <f t="shared" ref="T75:Y75" si="7">SUM(T56:T74)</f>
        <v>1915263.4564183927</v>
      </c>
      <c r="U75" s="30">
        <f t="shared" si="7"/>
        <v>1955326.0457580059</v>
      </c>
      <c r="V75" s="30">
        <f t="shared" si="7"/>
        <v>1976593.1183541056</v>
      </c>
      <c r="W75" s="30">
        <f t="shared" si="7"/>
        <v>1981198.5924912107</v>
      </c>
      <c r="X75" s="30">
        <f t="shared" si="7"/>
        <v>1829882.4618947469</v>
      </c>
      <c r="Y75" s="30">
        <f t="shared" si="7"/>
        <v>1979447.3499223348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Y122"/>
  <sheetViews>
    <sheetView showGridLines="0" zoomScaleNormal="10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ColWidth="9.140625" defaultRowHeight="11.25" x14ac:dyDescent="0.25"/>
  <cols>
    <col min="1" max="1" width="35.28515625" style="1" customWidth="1"/>
    <col min="2" max="2" width="14.5703125" style="1" hidden="1" customWidth="1"/>
    <col min="3" max="3" width="7.7109375" style="1" hidden="1" customWidth="1"/>
    <col min="4" max="25" width="9.28515625" style="1" customWidth="1"/>
    <col min="26" max="16384" width="9.140625" style="1"/>
  </cols>
  <sheetData>
    <row r="1" spans="1:25" x14ac:dyDescent="0.2">
      <c r="A1" s="14" t="s">
        <v>265</v>
      </c>
      <c r="B1" s="15" t="s">
        <v>245</v>
      </c>
      <c r="C1" s="39"/>
      <c r="D1" s="32">
        <v>2000</v>
      </c>
      <c r="E1" s="32">
        <v>2001</v>
      </c>
      <c r="F1" s="32">
        <v>2002</v>
      </c>
      <c r="G1" s="32">
        <v>2003</v>
      </c>
      <c r="H1" s="32">
        <v>2004</v>
      </c>
      <c r="I1" s="32">
        <v>2005</v>
      </c>
      <c r="J1" s="32">
        <v>2006</v>
      </c>
      <c r="K1" s="32">
        <v>2007</v>
      </c>
      <c r="L1" s="32">
        <v>2008</v>
      </c>
      <c r="M1" s="32">
        <v>2009</v>
      </c>
      <c r="N1" s="32">
        <v>2010</v>
      </c>
      <c r="O1" s="32">
        <v>2011</v>
      </c>
      <c r="P1" s="32">
        <v>2012</v>
      </c>
      <c r="Q1" s="32">
        <v>2013</v>
      </c>
      <c r="R1" s="32">
        <v>2014</v>
      </c>
      <c r="S1" s="32">
        <v>2015</v>
      </c>
      <c r="T1" s="32">
        <v>2016</v>
      </c>
      <c r="U1" s="32">
        <v>2017</v>
      </c>
      <c r="V1" s="32">
        <v>2018</v>
      </c>
      <c r="W1" s="32">
        <v>2019</v>
      </c>
      <c r="X1" s="32">
        <v>2020</v>
      </c>
      <c r="Y1" s="32">
        <v>2021</v>
      </c>
    </row>
    <row r="2" spans="1:25" x14ac:dyDescent="0.2">
      <c r="A2" s="49" t="s">
        <v>237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5">
      <c r="A3" s="40" t="s">
        <v>238</v>
      </c>
      <c r="B3" s="41"/>
      <c r="C3" s="41"/>
      <c r="D3" s="42">
        <v>428473834</v>
      </c>
      <c r="E3" s="42">
        <v>429240746</v>
      </c>
      <c r="F3" s="42">
        <v>429723142</v>
      </c>
      <c r="G3" s="42">
        <v>431190184</v>
      </c>
      <c r="H3" s="42">
        <v>432762039</v>
      </c>
      <c r="I3" s="42">
        <v>434416272</v>
      </c>
      <c r="J3" s="42">
        <v>435816236</v>
      </c>
      <c r="K3" s="42">
        <v>437227496</v>
      </c>
      <c r="L3" s="42">
        <v>438725386</v>
      </c>
      <c r="M3" s="42">
        <v>440047892</v>
      </c>
      <c r="N3" s="42">
        <v>440660421</v>
      </c>
      <c r="O3" s="42">
        <v>439942305</v>
      </c>
      <c r="P3" s="42">
        <v>440552661</v>
      </c>
      <c r="Q3" s="42">
        <v>441257711</v>
      </c>
      <c r="R3" s="42">
        <v>442883888</v>
      </c>
      <c r="S3" s="42">
        <v>443666812</v>
      </c>
      <c r="T3" s="42">
        <v>444802830</v>
      </c>
      <c r="U3" s="42">
        <v>445534430</v>
      </c>
      <c r="V3" s="42">
        <v>446208557</v>
      </c>
      <c r="W3" s="42">
        <v>446446444</v>
      </c>
      <c r="X3" s="42">
        <v>447319916</v>
      </c>
      <c r="Y3" s="42">
        <v>447000548</v>
      </c>
    </row>
    <row r="4" spans="1:25" x14ac:dyDescent="0.25">
      <c r="A4" s="43" t="s">
        <v>239</v>
      </c>
      <c r="B4" s="44"/>
      <c r="C4" s="44"/>
      <c r="D4" s="45">
        <v>172570215</v>
      </c>
      <c r="E4" s="45">
        <v>173703130</v>
      </c>
      <c r="F4" s="45">
        <v>174811631</v>
      </c>
      <c r="G4" s="45">
        <v>176278469</v>
      </c>
      <c r="H4" s="45">
        <v>177784895</v>
      </c>
      <c r="I4" s="45">
        <v>178896272</v>
      </c>
      <c r="J4" s="45">
        <v>180455557</v>
      </c>
      <c r="K4" s="45">
        <v>181981304</v>
      </c>
      <c r="L4" s="45">
        <v>184238226</v>
      </c>
      <c r="M4" s="45">
        <v>185643107</v>
      </c>
      <c r="N4" s="45">
        <v>186941803</v>
      </c>
      <c r="O4" s="45">
        <v>187397359</v>
      </c>
      <c r="P4" s="45">
        <v>188884506</v>
      </c>
      <c r="Q4" s="45">
        <v>189866340</v>
      </c>
      <c r="R4" s="45">
        <v>191536576</v>
      </c>
      <c r="S4" s="45">
        <v>192965236</v>
      </c>
      <c r="T4" s="45">
        <v>193816523</v>
      </c>
      <c r="U4" s="45">
        <v>194697320</v>
      </c>
      <c r="V4" s="45">
        <v>195606928</v>
      </c>
      <c r="W4" s="45">
        <v>196352269</v>
      </c>
      <c r="X4" s="45">
        <v>196867325</v>
      </c>
      <c r="Y4" s="45">
        <v>197298408</v>
      </c>
    </row>
    <row r="5" spans="1:25" x14ac:dyDescent="0.25">
      <c r="A5" s="46" t="s">
        <v>240</v>
      </c>
      <c r="B5" s="47"/>
      <c r="C5" s="47"/>
      <c r="D5" s="48">
        <f>D3/D4</f>
        <v>2.4828956375814912</v>
      </c>
      <c r="E5" s="48">
        <f t="shared" ref="E5:S5" si="0">E3/E4</f>
        <v>2.4711169338169094</v>
      </c>
      <c r="F5" s="48">
        <f t="shared" si="0"/>
        <v>2.4582068111932438</v>
      </c>
      <c r="G5" s="48">
        <f t="shared" si="0"/>
        <v>2.4460740239353904</v>
      </c>
      <c r="H5" s="48">
        <f t="shared" si="0"/>
        <v>2.4341890181390271</v>
      </c>
      <c r="I5" s="48">
        <f t="shared" si="0"/>
        <v>2.428313721372573</v>
      </c>
      <c r="J5" s="48">
        <f t="shared" si="0"/>
        <v>2.4150890293724787</v>
      </c>
      <c r="K5" s="48">
        <f t="shared" si="0"/>
        <v>2.4025956864228206</v>
      </c>
      <c r="L5" s="48">
        <f t="shared" si="0"/>
        <v>2.3812940209270144</v>
      </c>
      <c r="M5" s="48">
        <f t="shared" si="0"/>
        <v>2.3703971513469662</v>
      </c>
      <c r="N5" s="48">
        <f t="shared" si="0"/>
        <v>2.357206434988754</v>
      </c>
      <c r="O5" s="48">
        <f t="shared" si="0"/>
        <v>2.3476441042053318</v>
      </c>
      <c r="P5" s="48">
        <f t="shared" si="0"/>
        <v>2.3323917367790878</v>
      </c>
      <c r="Q5" s="48">
        <f t="shared" si="0"/>
        <v>2.324043908994085</v>
      </c>
      <c r="R5" s="48">
        <f t="shared" si="0"/>
        <v>2.3122679607679735</v>
      </c>
      <c r="S5" s="48">
        <f t="shared" si="0"/>
        <v>2.2992059149970414</v>
      </c>
      <c r="T5" s="48">
        <f t="shared" ref="T5:Y5" si="1">T3/T4</f>
        <v>2.294968577059862</v>
      </c>
      <c r="U5" s="48">
        <f t="shared" si="1"/>
        <v>2.288343927897929</v>
      </c>
      <c r="V5" s="48">
        <f t="shared" si="1"/>
        <v>2.2811490449867913</v>
      </c>
      <c r="W5" s="48">
        <f t="shared" si="1"/>
        <v>2.2737014768085007</v>
      </c>
      <c r="X5" s="48">
        <f t="shared" si="1"/>
        <v>2.2721897399682756</v>
      </c>
      <c r="Y5" s="48">
        <f t="shared" si="1"/>
        <v>2.2656064614571041</v>
      </c>
    </row>
    <row r="6" spans="1:25" x14ac:dyDescent="0.25">
      <c r="A6" s="35"/>
      <c r="B6" s="34"/>
      <c r="C6" s="34"/>
      <c r="D6" s="34"/>
      <c r="E6" s="34"/>
      <c r="F6" s="34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1:25" x14ac:dyDescent="0.2">
      <c r="A7" s="49" t="s">
        <v>248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spans="1:25" x14ac:dyDescent="0.25">
      <c r="A8" s="40" t="s">
        <v>249</v>
      </c>
      <c r="B8" s="41"/>
      <c r="C8" s="41"/>
      <c r="D8" s="42">
        <v>2960.77</v>
      </c>
      <c r="E8" s="42">
        <v>3210.04</v>
      </c>
      <c r="F8" s="42">
        <v>3063.01</v>
      </c>
      <c r="G8" s="42">
        <v>3225.75</v>
      </c>
      <c r="H8" s="42">
        <v>3215.73</v>
      </c>
      <c r="I8" s="42">
        <v>3209.72</v>
      </c>
      <c r="J8" s="42">
        <v>3084.51</v>
      </c>
      <c r="K8" s="42">
        <v>2985.9</v>
      </c>
      <c r="L8" s="42">
        <v>3036.39</v>
      </c>
      <c r="M8" s="42">
        <v>3113.25</v>
      </c>
      <c r="N8" s="42">
        <v>3497.41</v>
      </c>
      <c r="O8" s="42">
        <v>2968.15</v>
      </c>
      <c r="P8" s="42">
        <v>3237.86</v>
      </c>
      <c r="Q8" s="42">
        <v>3160.09</v>
      </c>
      <c r="R8" s="42">
        <v>2815.53</v>
      </c>
      <c r="S8" s="42">
        <v>2901.23</v>
      </c>
      <c r="T8" s="42">
        <v>3033.05</v>
      </c>
      <c r="U8" s="42">
        <v>3044.85</v>
      </c>
      <c r="V8" s="42">
        <v>2940.9</v>
      </c>
      <c r="W8" s="42">
        <v>2909.29</v>
      </c>
      <c r="X8" s="42">
        <v>2758.95</v>
      </c>
      <c r="Y8" s="42">
        <v>3126.31</v>
      </c>
    </row>
    <row r="9" spans="1:25" x14ac:dyDescent="0.25">
      <c r="A9" s="43" t="s">
        <v>261</v>
      </c>
      <c r="B9" s="44"/>
      <c r="C9" s="44"/>
      <c r="D9" s="45">
        <f t="shared" ref="D9:W9" si="2">AVERAGE($D8:$X8)</f>
        <v>3065.3514285714286</v>
      </c>
      <c r="E9" s="45">
        <f t="shared" si="2"/>
        <v>3065.3514285714286</v>
      </c>
      <c r="F9" s="45">
        <f t="shared" si="2"/>
        <v>3065.3514285714286</v>
      </c>
      <c r="G9" s="45">
        <f t="shared" si="2"/>
        <v>3065.3514285714286</v>
      </c>
      <c r="H9" s="45">
        <f t="shared" si="2"/>
        <v>3065.3514285714286</v>
      </c>
      <c r="I9" s="45">
        <f t="shared" si="2"/>
        <v>3065.3514285714286</v>
      </c>
      <c r="J9" s="45">
        <f t="shared" si="2"/>
        <v>3065.3514285714286</v>
      </c>
      <c r="K9" s="45">
        <f t="shared" si="2"/>
        <v>3065.3514285714286</v>
      </c>
      <c r="L9" s="45">
        <f t="shared" si="2"/>
        <v>3065.3514285714286</v>
      </c>
      <c r="M9" s="45">
        <f t="shared" si="2"/>
        <v>3065.3514285714286</v>
      </c>
      <c r="N9" s="45">
        <f t="shared" si="2"/>
        <v>3065.3514285714286</v>
      </c>
      <c r="O9" s="45">
        <f t="shared" si="2"/>
        <v>3065.3514285714286</v>
      </c>
      <c r="P9" s="45">
        <f t="shared" si="2"/>
        <v>3065.3514285714286</v>
      </c>
      <c r="Q9" s="45">
        <f t="shared" si="2"/>
        <v>3065.3514285714286</v>
      </c>
      <c r="R9" s="45">
        <f t="shared" si="2"/>
        <v>3065.3514285714286</v>
      </c>
      <c r="S9" s="45">
        <f t="shared" si="2"/>
        <v>3065.3514285714286</v>
      </c>
      <c r="T9" s="45">
        <f t="shared" si="2"/>
        <v>3065.3514285714286</v>
      </c>
      <c r="U9" s="45">
        <f t="shared" si="2"/>
        <v>3065.3514285714286</v>
      </c>
      <c r="V9" s="45">
        <f t="shared" si="2"/>
        <v>3065.3514285714286</v>
      </c>
      <c r="W9" s="45">
        <f t="shared" si="2"/>
        <v>3065.3514285714286</v>
      </c>
      <c r="X9" s="45">
        <f>AVERAGE($D8:$X8)</f>
        <v>3065.3514285714286</v>
      </c>
      <c r="Y9" s="45">
        <f t="shared" ref="Y9" si="3">AVERAGE($D8:$X8)</f>
        <v>3065.3514285714286</v>
      </c>
    </row>
    <row r="10" spans="1:25" x14ac:dyDescent="0.25">
      <c r="A10" s="51" t="s">
        <v>250</v>
      </c>
      <c r="B10" s="52"/>
      <c r="C10" s="52"/>
      <c r="D10" s="53">
        <f t="shared" ref="D10:S10" si="4">IF(D8=0,0,D8/D9)</f>
        <v>0.96588272796500607</v>
      </c>
      <c r="E10" s="53">
        <f t="shared" si="4"/>
        <v>1.0472012996878475</v>
      </c>
      <c r="F10" s="53">
        <f t="shared" si="4"/>
        <v>0.99923616308733654</v>
      </c>
      <c r="G10" s="53">
        <f t="shared" si="4"/>
        <v>1.052326323805334</v>
      </c>
      <c r="H10" s="53">
        <f t="shared" si="4"/>
        <v>1.0490575305744483</v>
      </c>
      <c r="I10" s="53">
        <f t="shared" si="4"/>
        <v>1.0470969070896554</v>
      </c>
      <c r="J10" s="53">
        <f t="shared" si="4"/>
        <v>1.0062500407783588</v>
      </c>
      <c r="K10" s="53">
        <f t="shared" si="4"/>
        <v>0.97408080919176832</v>
      </c>
      <c r="L10" s="53">
        <f t="shared" si="4"/>
        <v>0.990552003825243</v>
      </c>
      <c r="M10" s="53">
        <f t="shared" si="4"/>
        <v>1.0156258010034738</v>
      </c>
      <c r="N10" s="53">
        <f t="shared" si="4"/>
        <v>1.1409491151329187</v>
      </c>
      <c r="O10" s="53">
        <f t="shared" si="4"/>
        <v>0.96829028226080816</v>
      </c>
      <c r="P10" s="53">
        <f t="shared" si="4"/>
        <v>1.0562769311931608</v>
      </c>
      <c r="Q10" s="53">
        <f t="shared" si="4"/>
        <v>1.0309062675638216</v>
      </c>
      <c r="R10" s="53">
        <f t="shared" si="4"/>
        <v>0.91850153746063146</v>
      </c>
      <c r="S10" s="53">
        <f t="shared" si="4"/>
        <v>0.94645918016391506</v>
      </c>
      <c r="T10" s="53">
        <f t="shared" ref="T10:Y10" si="5">IF(T8=0,0,T8/T9)</f>
        <v>0.98946240608161451</v>
      </c>
      <c r="U10" s="53">
        <f t="shared" si="5"/>
        <v>0.9933118831399429</v>
      </c>
      <c r="V10" s="53">
        <f t="shared" si="5"/>
        <v>0.95940060007102423</v>
      </c>
      <c r="W10" s="53">
        <f t="shared" si="5"/>
        <v>0.94908856873087488</v>
      </c>
      <c r="X10" s="53">
        <f t="shared" si="5"/>
        <v>0.90004362119281589</v>
      </c>
      <c r="Y10" s="53">
        <f t="shared" si="5"/>
        <v>1.0198863239171831</v>
      </c>
    </row>
    <row r="11" spans="1:25" x14ac:dyDescent="0.25">
      <c r="A11" s="43" t="s">
        <v>251</v>
      </c>
      <c r="B11" s="44"/>
      <c r="C11" s="44"/>
      <c r="D11" s="45">
        <v>71.48</v>
      </c>
      <c r="E11" s="45">
        <v>79.59</v>
      </c>
      <c r="F11" s="45">
        <v>62.02</v>
      </c>
      <c r="G11" s="45">
        <v>128.79</v>
      </c>
      <c r="H11" s="45">
        <v>63.43</v>
      </c>
      <c r="I11" s="45">
        <v>71.739999999999995</v>
      </c>
      <c r="J11" s="45">
        <v>96.17</v>
      </c>
      <c r="K11" s="45">
        <v>78.06</v>
      </c>
      <c r="L11" s="45">
        <v>73.5</v>
      </c>
      <c r="M11" s="45">
        <v>82.81</v>
      </c>
      <c r="N11" s="45">
        <v>96.73</v>
      </c>
      <c r="O11" s="45">
        <v>76.89</v>
      </c>
      <c r="P11" s="45">
        <v>114.81</v>
      </c>
      <c r="Q11" s="45">
        <v>85.09</v>
      </c>
      <c r="R11" s="45">
        <v>58.96</v>
      </c>
      <c r="S11" s="45">
        <v>121.61</v>
      </c>
      <c r="T11" s="45">
        <v>93.49</v>
      </c>
      <c r="U11" s="45">
        <v>111.79</v>
      </c>
      <c r="V11" s="45">
        <v>97.85</v>
      </c>
      <c r="W11" s="45">
        <v>110.54</v>
      </c>
      <c r="X11" s="45">
        <v>98.53</v>
      </c>
      <c r="Y11" s="45">
        <v>100.15</v>
      </c>
    </row>
    <row r="12" spans="1:25" x14ac:dyDescent="0.25">
      <c r="A12" s="43" t="s">
        <v>262</v>
      </c>
      <c r="B12" s="44"/>
      <c r="C12" s="44"/>
      <c r="D12" s="45">
        <f t="shared" ref="D12" si="6">AVERAGE($D11:$X11)</f>
        <v>89.232380952380936</v>
      </c>
      <c r="E12" s="45">
        <f t="shared" ref="E12" si="7">AVERAGE($D11:$X11)</f>
        <v>89.232380952380936</v>
      </c>
      <c r="F12" s="45">
        <f t="shared" ref="F12" si="8">AVERAGE($D11:$X11)</f>
        <v>89.232380952380936</v>
      </c>
      <c r="G12" s="45">
        <f t="shared" ref="G12" si="9">AVERAGE($D11:$X11)</f>
        <v>89.232380952380936</v>
      </c>
      <c r="H12" s="45">
        <f t="shared" ref="H12" si="10">AVERAGE($D11:$X11)</f>
        <v>89.232380952380936</v>
      </c>
      <c r="I12" s="45">
        <f t="shared" ref="I12" si="11">AVERAGE($D11:$X11)</f>
        <v>89.232380952380936</v>
      </c>
      <c r="J12" s="45">
        <f t="shared" ref="J12" si="12">AVERAGE($D11:$X11)</f>
        <v>89.232380952380936</v>
      </c>
      <c r="K12" s="45">
        <f t="shared" ref="K12" si="13">AVERAGE($D11:$X11)</f>
        <v>89.232380952380936</v>
      </c>
      <c r="L12" s="45">
        <f t="shared" ref="L12" si="14">AVERAGE($D11:$X11)</f>
        <v>89.232380952380936</v>
      </c>
      <c r="M12" s="45">
        <f t="shared" ref="M12" si="15">AVERAGE($D11:$X11)</f>
        <v>89.232380952380936</v>
      </c>
      <c r="N12" s="45">
        <f t="shared" ref="N12" si="16">AVERAGE($D11:$X11)</f>
        <v>89.232380952380936</v>
      </c>
      <c r="O12" s="45">
        <f t="shared" ref="O12" si="17">AVERAGE($D11:$X11)</f>
        <v>89.232380952380936</v>
      </c>
      <c r="P12" s="45">
        <f t="shared" ref="P12" si="18">AVERAGE($D11:$X11)</f>
        <v>89.232380952380936</v>
      </c>
      <c r="Q12" s="45">
        <f t="shared" ref="Q12" si="19">AVERAGE($D11:$X11)</f>
        <v>89.232380952380936</v>
      </c>
      <c r="R12" s="45">
        <f t="shared" ref="R12" si="20">AVERAGE($D11:$X11)</f>
        <v>89.232380952380936</v>
      </c>
      <c r="S12" s="45">
        <f t="shared" ref="S12" si="21">AVERAGE($D11:$X11)</f>
        <v>89.232380952380936</v>
      </c>
      <c r="T12" s="45">
        <f t="shared" ref="T12" si="22">AVERAGE($D11:$X11)</f>
        <v>89.232380952380936</v>
      </c>
      <c r="U12" s="45">
        <f t="shared" ref="U12" si="23">AVERAGE($D11:$X11)</f>
        <v>89.232380952380936</v>
      </c>
      <c r="V12" s="45">
        <f t="shared" ref="V12" si="24">AVERAGE($D11:$X11)</f>
        <v>89.232380952380936</v>
      </c>
      <c r="W12" s="45">
        <f t="shared" ref="W12" si="25">AVERAGE($D11:$X11)</f>
        <v>89.232380952380936</v>
      </c>
      <c r="X12" s="45">
        <f>AVERAGE($D11:$X11)</f>
        <v>89.232380952380936</v>
      </c>
      <c r="Y12" s="45">
        <f t="shared" ref="Y12" si="26">AVERAGE($D11:$X11)</f>
        <v>89.232380952380936</v>
      </c>
    </row>
    <row r="13" spans="1:25" x14ac:dyDescent="0.25">
      <c r="A13" s="54" t="s">
        <v>252</v>
      </c>
      <c r="B13" s="47"/>
      <c r="C13" s="47"/>
      <c r="D13" s="55">
        <f t="shared" ref="D13:E13" si="27">IF(D11=0,0,D11/D12)</f>
        <v>0.80105449655260763</v>
      </c>
      <c r="E13" s="55">
        <f t="shared" si="27"/>
        <v>0.89194078596281534</v>
      </c>
      <c r="F13" s="55">
        <f t="shared" ref="F13" si="28">IF(F11=0,0,F11/F12)</f>
        <v>0.69503917006425187</v>
      </c>
      <c r="G13" s="55">
        <f t="shared" ref="G13" si="29">IF(G11=0,0,G11/G12)</f>
        <v>1.4433101372553208</v>
      </c>
      <c r="H13" s="55">
        <f t="shared" ref="H13" si="30">IF(H11=0,0,H11/H12)</f>
        <v>0.71084060879031752</v>
      </c>
      <c r="I13" s="55">
        <f t="shared" ref="I13" si="31">IF(I11=0,0,I11/I12)</f>
        <v>0.80396823702691755</v>
      </c>
      <c r="J13" s="55">
        <f t="shared" ref="J13" si="32">IF(J11=0,0,J11/J12)</f>
        <v>1.0777477746707369</v>
      </c>
      <c r="K13" s="55">
        <f t="shared" ref="K13" si="33">IF(K11=0,0,K11/K12)</f>
        <v>0.87479454394091427</v>
      </c>
      <c r="L13" s="55">
        <f t="shared" ref="L13" si="34">IF(L11=0,0,L11/L12)</f>
        <v>0.82369201869916975</v>
      </c>
      <c r="M13" s="55">
        <f t="shared" ref="M13" si="35">IF(M11=0,0,M11/M12)</f>
        <v>0.9280263410677313</v>
      </c>
      <c r="N13" s="55">
        <f t="shared" ref="N13" si="36">IF(N11=0,0,N11/N12)</f>
        <v>1.0840235233846354</v>
      </c>
      <c r="O13" s="55">
        <f t="shared" ref="O13" si="37">IF(O11=0,0,O11/O12)</f>
        <v>0.86168271180651923</v>
      </c>
      <c r="P13" s="55">
        <f t="shared" ref="P13" si="38">IF(P11=0,0,P11/P12)</f>
        <v>1.2866405532904992</v>
      </c>
      <c r="Q13" s="55">
        <f t="shared" ref="Q13" si="39">IF(Q11=0,0,Q11/Q12)</f>
        <v>0.95357760368860356</v>
      </c>
      <c r="R13" s="55">
        <f t="shared" ref="R13" si="40">IF(R11=0,0,R11/R12)</f>
        <v>0.66074668602044972</v>
      </c>
      <c r="S13" s="55">
        <f t="shared" ref="S13:Y13" si="41">IF(S11=0,0,S11/S12)</f>
        <v>1.3628460733878371</v>
      </c>
      <c r="T13" s="55">
        <f t="shared" si="41"/>
        <v>1.04771383439708</v>
      </c>
      <c r="U13" s="55">
        <f t="shared" si="41"/>
        <v>1.2527963370119755</v>
      </c>
      <c r="V13" s="55">
        <f t="shared" si="41"/>
        <v>1.0965750208124321</v>
      </c>
      <c r="W13" s="55">
        <f t="shared" si="41"/>
        <v>1.2387879693470236</v>
      </c>
      <c r="X13" s="55">
        <f t="shared" si="41"/>
        <v>1.104195572822166</v>
      </c>
      <c r="Y13" s="55">
        <f t="shared" si="41"/>
        <v>1.1223504173159438</v>
      </c>
    </row>
    <row r="14" spans="1:25" x14ac:dyDescent="0.25">
      <c r="A14" s="35"/>
      <c r="B14" s="34"/>
      <c r="C14" s="34"/>
      <c r="D14" s="34"/>
      <c r="E14" s="34"/>
      <c r="F14" s="34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</row>
    <row r="15" spans="1:25" x14ac:dyDescent="0.2">
      <c r="A15" s="49" t="s">
        <v>267</v>
      </c>
      <c r="B15" s="50"/>
      <c r="C15" s="50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</row>
    <row r="16" spans="1:25" x14ac:dyDescent="0.25">
      <c r="A16" s="40" t="s">
        <v>139</v>
      </c>
      <c r="B16" s="41"/>
      <c r="C16" s="41"/>
      <c r="D16" s="42">
        <v>10149647.625304706</v>
      </c>
      <c r="E16" s="42">
        <v>10370467.08195441</v>
      </c>
      <c r="F16" s="42">
        <v>10485663.401678825</v>
      </c>
      <c r="G16" s="42">
        <v>10580877.30888617</v>
      </c>
      <c r="H16" s="42">
        <v>10855167.724524308</v>
      </c>
      <c r="I16" s="42">
        <v>11064102.719466712</v>
      </c>
      <c r="J16" s="42">
        <v>11450718.989194838</v>
      </c>
      <c r="K16" s="42">
        <v>11812094.311427915</v>
      </c>
      <c r="L16" s="42">
        <v>11887814.663265401</v>
      </c>
      <c r="M16" s="42">
        <v>11370854.271879369</v>
      </c>
      <c r="N16" s="42">
        <v>11623905.50092696</v>
      </c>
      <c r="O16" s="42">
        <v>11844852.969446588</v>
      </c>
      <c r="P16" s="42">
        <v>11761728.396122908</v>
      </c>
      <c r="Q16" s="42">
        <v>11751970.686122227</v>
      </c>
      <c r="R16" s="42">
        <v>11940020.980584633</v>
      </c>
      <c r="S16" s="42">
        <v>12215764.899999999</v>
      </c>
      <c r="T16" s="42">
        <v>12456639.608444333</v>
      </c>
      <c r="U16" s="42">
        <v>12811036.57435957</v>
      </c>
      <c r="V16" s="42">
        <v>13075734.379385611</v>
      </c>
      <c r="W16" s="42">
        <v>13311753.263671426</v>
      </c>
      <c r="X16" s="42">
        <v>12559363.885361839</v>
      </c>
      <c r="Y16" s="42">
        <v>13314105.696881104</v>
      </c>
    </row>
    <row r="17" spans="1:25" x14ac:dyDescent="0.25">
      <c r="A17" s="46" t="s">
        <v>141</v>
      </c>
      <c r="B17" s="47"/>
      <c r="C17" s="47"/>
      <c r="D17" s="57">
        <v>5644459.2103787409</v>
      </c>
      <c r="E17" s="57">
        <v>5752178.4360326994</v>
      </c>
      <c r="F17" s="57">
        <v>5815256.798314346</v>
      </c>
      <c r="G17" s="57">
        <v>5896444.7133892355</v>
      </c>
      <c r="H17" s="57">
        <v>6020130.8692681277</v>
      </c>
      <c r="I17" s="57">
        <v>6152352.5036582546</v>
      </c>
      <c r="J17" s="57">
        <v>6294081.5215139259</v>
      </c>
      <c r="K17" s="57">
        <v>6433310.4926311728</v>
      </c>
      <c r="L17" s="57">
        <v>6473684.3700997019</v>
      </c>
      <c r="M17" s="57">
        <v>6401260.1741696093</v>
      </c>
      <c r="N17" s="57">
        <v>6462548.4437530413</v>
      </c>
      <c r="O17" s="57">
        <v>6486659.5756593216</v>
      </c>
      <c r="P17" s="57">
        <v>6433613.5597696025</v>
      </c>
      <c r="Q17" s="57">
        <v>6395287.4162360579</v>
      </c>
      <c r="R17" s="57">
        <v>6464408.6277187299</v>
      </c>
      <c r="S17" s="57">
        <v>6600850.9000000013</v>
      </c>
      <c r="T17" s="57">
        <v>6745763.0191046195</v>
      </c>
      <c r="U17" s="57">
        <v>6895586.1555588925</v>
      </c>
      <c r="V17" s="57">
        <v>7025011.3822864918</v>
      </c>
      <c r="W17" s="57">
        <v>7132449.546690465</v>
      </c>
      <c r="X17" s="57">
        <v>6624624.6616328312</v>
      </c>
      <c r="Y17" s="57">
        <v>6930955.740693951</v>
      </c>
    </row>
    <row r="18" spans="1:25" x14ac:dyDescent="0.25">
      <c r="A18" s="35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 spans="1:25" x14ac:dyDescent="0.2">
      <c r="A19" s="49" t="s">
        <v>268</v>
      </c>
      <c r="B19" s="50"/>
      <c r="C19" s="50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</row>
    <row r="20" spans="1:25" x14ac:dyDescent="0.25">
      <c r="A20" s="40" t="s">
        <v>139</v>
      </c>
      <c r="B20" s="41"/>
      <c r="C20" s="41"/>
      <c r="D20" s="42">
        <f>1000000*D16/D$3</f>
        <v>23687.90535130952</v>
      </c>
      <c r="E20" s="42">
        <f t="shared" ref="E20:S20" si="42">1000000*E16/E$3</f>
        <v>24160.024831273615</v>
      </c>
      <c r="F20" s="42">
        <f t="shared" si="42"/>
        <v>24400.974434089992</v>
      </c>
      <c r="G20" s="42">
        <f t="shared" si="42"/>
        <v>24538.771292822774</v>
      </c>
      <c r="H20" s="42">
        <f t="shared" si="42"/>
        <v>25083.456371561067</v>
      </c>
      <c r="I20" s="42">
        <f t="shared" si="42"/>
        <v>25468.895694281713</v>
      </c>
      <c r="J20" s="42">
        <f t="shared" si="42"/>
        <v>26274.19091654685</v>
      </c>
      <c r="K20" s="42">
        <f t="shared" si="42"/>
        <v>27015.900005126659</v>
      </c>
      <c r="L20" s="42">
        <f t="shared" si="42"/>
        <v>27096.254382839386</v>
      </c>
      <c r="M20" s="42">
        <f t="shared" si="42"/>
        <v>25840.038047220936</v>
      </c>
      <c r="N20" s="42">
        <f t="shared" si="42"/>
        <v>26378.374246882864</v>
      </c>
      <c r="O20" s="42">
        <f t="shared" si="42"/>
        <v>26923.65074881032</v>
      </c>
      <c r="P20" s="42">
        <f t="shared" si="42"/>
        <v>26697.667355873509</v>
      </c>
      <c r="Q20" s="42">
        <f t="shared" si="42"/>
        <v>26632.895909035404</v>
      </c>
      <c r="R20" s="42">
        <f t="shared" si="42"/>
        <v>26959.709540358428</v>
      </c>
      <c r="S20" s="42">
        <f t="shared" si="42"/>
        <v>27533.645901825981</v>
      </c>
      <c r="T20" s="42">
        <f t="shared" ref="T20:Y20" si="43">1000000*T16/T$3</f>
        <v>28004.856912543328</v>
      </c>
      <c r="U20" s="42">
        <f t="shared" si="43"/>
        <v>28754.313273520904</v>
      </c>
      <c r="V20" s="42">
        <f t="shared" si="43"/>
        <v>29304.087011010888</v>
      </c>
      <c r="W20" s="42">
        <f t="shared" si="43"/>
        <v>29817.133594800063</v>
      </c>
      <c r="X20" s="42">
        <f t="shared" si="43"/>
        <v>28076.916399496597</v>
      </c>
      <c r="Y20" s="42">
        <f t="shared" si="43"/>
        <v>29785.43484219868</v>
      </c>
    </row>
    <row r="21" spans="1:25" x14ac:dyDescent="0.25">
      <c r="A21" s="46" t="s">
        <v>141</v>
      </c>
      <c r="B21" s="47"/>
      <c r="C21" s="47"/>
      <c r="D21" s="57">
        <f>1000000*D17/D$3</f>
        <v>13173.404680713225</v>
      </c>
      <c r="E21" s="57">
        <f t="shared" ref="E21:S21" si="44">1000000*E17/E$3</f>
        <v>13400.821076833883</v>
      </c>
      <c r="F21" s="57">
        <f t="shared" si="44"/>
        <v>13532.566040658676</v>
      </c>
      <c r="G21" s="57">
        <f t="shared" si="44"/>
        <v>13674.812025380512</v>
      </c>
      <c r="H21" s="57">
        <f t="shared" si="44"/>
        <v>13910.94949820247</v>
      </c>
      <c r="I21" s="57">
        <f t="shared" si="44"/>
        <v>14162.343586564029</v>
      </c>
      <c r="J21" s="57">
        <f t="shared" si="44"/>
        <v>14442.053786894543</v>
      </c>
      <c r="K21" s="57">
        <f t="shared" si="44"/>
        <v>14713.874473784634</v>
      </c>
      <c r="L21" s="57">
        <f t="shared" si="44"/>
        <v>14755.663968119916</v>
      </c>
      <c r="M21" s="57">
        <f t="shared" si="44"/>
        <v>14546.735231649762</v>
      </c>
      <c r="N21" s="57">
        <f t="shared" si="44"/>
        <v>14665.597670622297</v>
      </c>
      <c r="O21" s="57">
        <f t="shared" si="44"/>
        <v>14744.341478274797</v>
      </c>
      <c r="P21" s="57">
        <f t="shared" si="44"/>
        <v>14603.506298579825</v>
      </c>
      <c r="Q21" s="57">
        <f t="shared" si="44"/>
        <v>14493.315939437618</v>
      </c>
      <c r="R21" s="57">
        <f t="shared" si="44"/>
        <v>14596.170244329885</v>
      </c>
      <c r="S21" s="57">
        <f t="shared" si="44"/>
        <v>14877.94606552631</v>
      </c>
      <c r="T21" s="57">
        <f t="shared" ref="T21:Y21" si="45">1000000*T17/T$3</f>
        <v>15165.737635042968</v>
      </c>
      <c r="U21" s="57">
        <f t="shared" si="45"/>
        <v>15477.111736479923</v>
      </c>
      <c r="V21" s="57">
        <f t="shared" si="45"/>
        <v>15743.784542183246</v>
      </c>
      <c r="W21" s="57">
        <f t="shared" si="45"/>
        <v>15976.047390558821</v>
      </c>
      <c r="X21" s="57">
        <f t="shared" si="45"/>
        <v>14809.590238841123</v>
      </c>
      <c r="Y21" s="57">
        <f t="shared" si="45"/>
        <v>15505.474818106824</v>
      </c>
    </row>
    <row r="22" spans="1:25" x14ac:dyDescent="0.25">
      <c r="A22" s="35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 x14ac:dyDescent="0.25">
      <c r="A23" s="58" t="s">
        <v>269</v>
      </c>
      <c r="B23" s="59"/>
      <c r="C23" s="59"/>
      <c r="D23" s="60">
        <v>9022419.8859878909</v>
      </c>
      <c r="E23" s="60">
        <v>9226375.3852223344</v>
      </c>
      <c r="F23" s="60">
        <v>9333897.7281839009</v>
      </c>
      <c r="G23" s="60">
        <v>9411092.8580607828</v>
      </c>
      <c r="H23" s="60">
        <v>9666106.4431698285</v>
      </c>
      <c r="I23" s="60">
        <v>9842613.6653549653</v>
      </c>
      <c r="J23" s="60">
        <v>10190148.332772089</v>
      </c>
      <c r="K23" s="60">
        <v>10538444.737170052</v>
      </c>
      <c r="L23" s="60">
        <v>10632602.355734216</v>
      </c>
      <c r="M23" s="60">
        <v>10167336.817002608</v>
      </c>
      <c r="N23" s="60">
        <v>10393890.036259921</v>
      </c>
      <c r="O23" s="60">
        <v>10602747.184085915</v>
      </c>
      <c r="P23" s="60">
        <v>10540695.514068376</v>
      </c>
      <c r="Q23" s="60">
        <v>10541968.37877983</v>
      </c>
      <c r="R23" s="60">
        <v>10709785.547577603</v>
      </c>
      <c r="S23" s="60">
        <v>10939170.300000003</v>
      </c>
      <c r="T23" s="60">
        <v>11143788.45248992</v>
      </c>
      <c r="U23" s="60">
        <v>11458101.626214849</v>
      </c>
      <c r="V23" s="60">
        <v>11696642.167195665</v>
      </c>
      <c r="W23" s="60">
        <v>11902497.884713158</v>
      </c>
      <c r="X23" s="60">
        <v>11239574.828479473</v>
      </c>
      <c r="Y23" s="60">
        <v>11901957.095869796</v>
      </c>
    </row>
    <row r="24" spans="1:25" x14ac:dyDescent="0.25">
      <c r="A24" s="61" t="s">
        <v>33</v>
      </c>
      <c r="B24" s="62"/>
      <c r="C24" s="62"/>
      <c r="D24" s="63">
        <v>230259.05628372441</v>
      </c>
      <c r="E24" s="63">
        <v>236498.19064770098</v>
      </c>
      <c r="F24" s="63">
        <v>221364.71560194873</v>
      </c>
      <c r="G24" s="63">
        <v>216022.82685481472</v>
      </c>
      <c r="H24" s="63">
        <v>223068.73752372997</v>
      </c>
      <c r="I24" s="63">
        <v>196689.63810031986</v>
      </c>
      <c r="J24" s="63">
        <v>191758.35762928161</v>
      </c>
      <c r="K24" s="63">
        <v>199737.96248374259</v>
      </c>
      <c r="L24" s="63">
        <v>194164.83483114684</v>
      </c>
      <c r="M24" s="63">
        <v>170262.80639000094</v>
      </c>
      <c r="N24" s="63">
        <v>189084.23621165843</v>
      </c>
      <c r="O24" s="63">
        <v>201680.08074786441</v>
      </c>
      <c r="P24" s="63">
        <v>198467.67173547205</v>
      </c>
      <c r="Q24" s="63">
        <v>204388.96165826111</v>
      </c>
      <c r="R24" s="63">
        <v>203877.17505896807</v>
      </c>
      <c r="S24" s="63">
        <v>200179.80000000002</v>
      </c>
      <c r="T24" s="63">
        <v>198891.6712072498</v>
      </c>
      <c r="U24" s="63">
        <v>218078.3060005056</v>
      </c>
      <c r="V24" s="63">
        <v>211772.59628045239</v>
      </c>
      <c r="W24" s="63">
        <v>211728.93442240788</v>
      </c>
      <c r="X24" s="63">
        <v>204620.27537091752</v>
      </c>
      <c r="Y24" s="63">
        <v>213486.99124107388</v>
      </c>
    </row>
    <row r="25" spans="1:25" x14ac:dyDescent="0.25">
      <c r="A25" s="64" t="s">
        <v>56</v>
      </c>
      <c r="B25" s="65"/>
      <c r="C25" s="65"/>
      <c r="D25" s="66">
        <v>51578.361935609893</v>
      </c>
      <c r="E25" s="66">
        <v>51377.898649637282</v>
      </c>
      <c r="F25" s="66">
        <v>49951.160358702764</v>
      </c>
      <c r="G25" s="66">
        <v>47891.474916777304</v>
      </c>
      <c r="H25" s="66">
        <v>51731.942967569885</v>
      </c>
      <c r="I25" s="66">
        <v>56679.932833939951</v>
      </c>
      <c r="J25" s="66">
        <v>64467.159929492474</v>
      </c>
      <c r="K25" s="66">
        <v>63485.591402882128</v>
      </c>
      <c r="L25" s="66">
        <v>72732.642335254131</v>
      </c>
      <c r="M25" s="66">
        <v>56291.98003615495</v>
      </c>
      <c r="N25" s="66">
        <v>62592.86049472211</v>
      </c>
      <c r="O25" s="66">
        <v>67243.39146283282</v>
      </c>
      <c r="P25" s="66">
        <v>70557.194835076312</v>
      </c>
      <c r="Q25" s="66">
        <v>64974.254474069276</v>
      </c>
      <c r="R25" s="66">
        <v>55213.886874782882</v>
      </c>
      <c r="S25" s="66">
        <v>45401.8</v>
      </c>
      <c r="T25" s="66">
        <v>37799.304116583451</v>
      </c>
      <c r="U25" s="66">
        <v>41388.048099539439</v>
      </c>
      <c r="V25" s="66">
        <v>42730.255694627114</v>
      </c>
      <c r="W25" s="66">
        <v>39829.722914824539</v>
      </c>
      <c r="X25" s="66">
        <v>31480.311163966478</v>
      </c>
      <c r="Y25" s="66">
        <v>42145.17466995227</v>
      </c>
    </row>
    <row r="26" spans="1:25" x14ac:dyDescent="0.25">
      <c r="A26" s="67" t="s">
        <v>146</v>
      </c>
      <c r="B26" s="44"/>
      <c r="C26" s="44"/>
      <c r="D26" s="45">
        <v>6361947.3940308234</v>
      </c>
      <c r="E26" s="45">
        <v>6536447.7929709563</v>
      </c>
      <c r="F26" s="45">
        <v>6669996.6686178707</v>
      </c>
      <c r="G26" s="45">
        <v>6766267.2627629498</v>
      </c>
      <c r="H26" s="45">
        <v>6951051.2519532787</v>
      </c>
      <c r="I26" s="45">
        <v>7119612.0706398217</v>
      </c>
      <c r="J26" s="45">
        <v>7350557.978800335</v>
      </c>
      <c r="K26" s="45">
        <v>7601635.5042223316</v>
      </c>
      <c r="L26" s="45">
        <v>7728914.8859528545</v>
      </c>
      <c r="M26" s="45">
        <v>7578613.9570418242</v>
      </c>
      <c r="N26" s="45">
        <v>7698145.7751874113</v>
      </c>
      <c r="O26" s="45">
        <v>7835025.334094001</v>
      </c>
      <c r="P26" s="45">
        <v>7825245.4511647858</v>
      </c>
      <c r="Q26" s="45">
        <v>7866010.0095635578</v>
      </c>
      <c r="R26" s="45">
        <v>7998176.4085101569</v>
      </c>
      <c r="S26" s="45">
        <v>8130586.5409178715</v>
      </c>
      <c r="T26" s="45">
        <v>8283181.9066669792</v>
      </c>
      <c r="U26" s="45">
        <v>8513275.8668597452</v>
      </c>
      <c r="V26" s="45">
        <v>8704991.5343386438</v>
      </c>
      <c r="W26" s="45">
        <v>8876582.9835122637</v>
      </c>
      <c r="X26" s="45">
        <v>8397141.5081182625</v>
      </c>
      <c r="Y26" s="45">
        <v>8839473.354465466</v>
      </c>
    </row>
    <row r="27" spans="1:25" x14ac:dyDescent="0.25">
      <c r="A27" s="68" t="s">
        <v>148</v>
      </c>
      <c r="B27" s="69"/>
      <c r="C27" s="69"/>
      <c r="D27" s="70">
        <v>2397497.9532838422</v>
      </c>
      <c r="E27" s="70">
        <v>2456972.6009791442</v>
      </c>
      <c r="F27" s="70">
        <v>2519009.2706105001</v>
      </c>
      <c r="G27" s="70">
        <v>2563677.4784751269</v>
      </c>
      <c r="H27" s="70">
        <v>2625233.7077773437</v>
      </c>
      <c r="I27" s="70">
        <v>2684673.2237172737</v>
      </c>
      <c r="J27" s="70">
        <v>2747786.2456457564</v>
      </c>
      <c r="K27" s="70">
        <v>2810922.8572847005</v>
      </c>
      <c r="L27" s="70">
        <v>2868908.6723635588</v>
      </c>
      <c r="M27" s="70">
        <v>2880231.5876694494</v>
      </c>
      <c r="N27" s="70">
        <v>2933815.7371978997</v>
      </c>
      <c r="O27" s="70">
        <v>2958539.0810716632</v>
      </c>
      <c r="P27" s="70">
        <v>2961058.6372640813</v>
      </c>
      <c r="Q27" s="70">
        <v>2981856.5956185046</v>
      </c>
      <c r="R27" s="70">
        <v>3027982.9771252228</v>
      </c>
      <c r="S27" s="70">
        <v>3061288.9999999995</v>
      </c>
      <c r="T27" s="70">
        <v>3117943.7144955378</v>
      </c>
      <c r="U27" s="70">
        <v>3202607.5114939506</v>
      </c>
      <c r="V27" s="70">
        <v>3263530.4311192189</v>
      </c>
      <c r="W27" s="70">
        <v>3333921.0880288691</v>
      </c>
      <c r="X27" s="70">
        <v>3045757.8649346549</v>
      </c>
      <c r="Y27" s="70">
        <v>3211418.6035224833</v>
      </c>
    </row>
    <row r="28" spans="1:25" x14ac:dyDescent="0.25">
      <c r="A28" s="68" t="s">
        <v>150</v>
      </c>
      <c r="B28" s="71"/>
      <c r="C28" s="71"/>
      <c r="D28" s="70">
        <v>2775884.9347849805</v>
      </c>
      <c r="E28" s="70">
        <v>2857453.4717075466</v>
      </c>
      <c r="F28" s="70">
        <v>2916471.2867057314</v>
      </c>
      <c r="G28" s="70">
        <v>2959993.7553285314</v>
      </c>
      <c r="H28" s="70">
        <v>3061499.6256868155</v>
      </c>
      <c r="I28" s="70">
        <v>3151642.7965478473</v>
      </c>
      <c r="J28" s="70">
        <v>3287386.899924045</v>
      </c>
      <c r="K28" s="70">
        <v>3434851.0673629595</v>
      </c>
      <c r="L28" s="70">
        <v>3478905.5592540978</v>
      </c>
      <c r="M28" s="70">
        <v>3372974.0550882076</v>
      </c>
      <c r="N28" s="70">
        <v>3436416.00325217</v>
      </c>
      <c r="O28" s="70">
        <v>3511124.1277056918</v>
      </c>
      <c r="P28" s="70">
        <v>3506393.5240605334</v>
      </c>
      <c r="Q28" s="70">
        <v>3535187.9883717801</v>
      </c>
      <c r="R28" s="70">
        <v>3601629.8808161397</v>
      </c>
      <c r="S28" s="70">
        <v>3663763.0999999996</v>
      </c>
      <c r="T28" s="70">
        <v>3723991.3972648331</v>
      </c>
      <c r="U28" s="70">
        <v>3825922.2258692607</v>
      </c>
      <c r="V28" s="70">
        <v>3933654.4093779242</v>
      </c>
      <c r="W28" s="70">
        <v>4004804.5911103771</v>
      </c>
      <c r="X28" s="70">
        <v>3875904.3907115329</v>
      </c>
      <c r="Y28" s="70">
        <v>4034960.143318445</v>
      </c>
    </row>
    <row r="29" spans="1:25" x14ac:dyDescent="0.25">
      <c r="A29" s="68" t="s">
        <v>152</v>
      </c>
      <c r="B29" s="71"/>
      <c r="C29" s="71"/>
      <c r="D29" s="70">
        <v>1188564.5059619995</v>
      </c>
      <c r="E29" s="70">
        <v>1222021.7202842643</v>
      </c>
      <c r="F29" s="70">
        <v>1234516.1113016407</v>
      </c>
      <c r="G29" s="70">
        <v>1242596.0289592925</v>
      </c>
      <c r="H29" s="70">
        <v>1264317.9184891202</v>
      </c>
      <c r="I29" s="70">
        <v>1283296.0503746979</v>
      </c>
      <c r="J29" s="70">
        <v>1315384.8332305306</v>
      </c>
      <c r="K29" s="70">
        <v>1355861.5795746704</v>
      </c>
      <c r="L29" s="70">
        <v>1381100.6543351968</v>
      </c>
      <c r="M29" s="70">
        <v>1325408.3142841682</v>
      </c>
      <c r="N29" s="70">
        <v>1327914.0347373411</v>
      </c>
      <c r="O29" s="70">
        <v>1365362.125316645</v>
      </c>
      <c r="P29" s="70">
        <v>1357793.2898401723</v>
      </c>
      <c r="Q29" s="70">
        <v>1348965.4255732705</v>
      </c>
      <c r="R29" s="70">
        <v>1368563.550568793</v>
      </c>
      <c r="S29" s="70">
        <v>1405534.4409178726</v>
      </c>
      <c r="T29" s="70">
        <v>1441246.7949066102</v>
      </c>
      <c r="U29" s="70">
        <v>1484746.1294965341</v>
      </c>
      <c r="V29" s="70">
        <v>1507806.6938415025</v>
      </c>
      <c r="W29" s="70">
        <v>1537857.304373015</v>
      </c>
      <c r="X29" s="70">
        <v>1475479.2524720749</v>
      </c>
      <c r="Y29" s="70">
        <v>1593094.6076245359</v>
      </c>
    </row>
    <row r="30" spans="1:25" x14ac:dyDescent="0.25">
      <c r="A30" s="64" t="s">
        <v>154</v>
      </c>
      <c r="B30" s="65"/>
      <c r="C30" s="65"/>
      <c r="D30" s="66">
        <v>185086.84379150425</v>
      </c>
      <c r="E30" s="66">
        <v>190549.14861627473</v>
      </c>
      <c r="F30" s="66">
        <v>193344.58475634403</v>
      </c>
      <c r="G30" s="66">
        <v>196418.29298676207</v>
      </c>
      <c r="H30" s="66">
        <v>213039.89519640079</v>
      </c>
      <c r="I30" s="66">
        <v>219948.79574668754</v>
      </c>
      <c r="J30" s="66">
        <v>228203.6461715636</v>
      </c>
      <c r="K30" s="66">
        <v>226991.11037865974</v>
      </c>
      <c r="L30" s="66">
        <v>237955.61613046718</v>
      </c>
      <c r="M30" s="66">
        <v>238429.14517144399</v>
      </c>
      <c r="N30" s="66">
        <v>244545.19997685996</v>
      </c>
      <c r="O30" s="66">
        <v>239542.07693902831</v>
      </c>
      <c r="P30" s="66">
        <v>249241.42240640463</v>
      </c>
      <c r="Q30" s="66">
        <v>243460.10155545277</v>
      </c>
      <c r="R30" s="66">
        <v>232129.38264152419</v>
      </c>
      <c r="S30" s="66">
        <v>239952.80000000002</v>
      </c>
      <c r="T30" s="66">
        <v>243110.99348284889</v>
      </c>
      <c r="U30" s="66">
        <v>245789.98357051663</v>
      </c>
      <c r="V30" s="66">
        <v>244931.157514736</v>
      </c>
      <c r="W30" s="66">
        <v>257653.36200950289</v>
      </c>
      <c r="X30" s="66">
        <v>241023.4613662943</v>
      </c>
      <c r="Y30" s="66">
        <v>277887.61162014905</v>
      </c>
    </row>
    <row r="31" spans="1:25" x14ac:dyDescent="0.25">
      <c r="A31" s="64" t="s">
        <v>37</v>
      </c>
      <c r="B31" s="65"/>
      <c r="C31" s="65"/>
      <c r="D31" s="66">
        <v>520362.47938226251</v>
      </c>
      <c r="E31" s="66">
        <v>532273.43839263893</v>
      </c>
      <c r="F31" s="66">
        <v>539828.05357009731</v>
      </c>
      <c r="G31" s="66">
        <v>551717.68208680057</v>
      </c>
      <c r="H31" s="66">
        <v>573818.05888533441</v>
      </c>
      <c r="I31" s="66">
        <v>593481.34314573987</v>
      </c>
      <c r="J31" s="66">
        <v>636184.46786195051</v>
      </c>
      <c r="K31" s="66">
        <v>662184.83232476178</v>
      </c>
      <c r="L31" s="66">
        <v>672399.59737617883</v>
      </c>
      <c r="M31" s="66">
        <v>629898.14844145707</v>
      </c>
      <c r="N31" s="66">
        <v>597541.30540084816</v>
      </c>
      <c r="O31" s="66">
        <v>592582.13802466029</v>
      </c>
      <c r="P31" s="66">
        <v>568524.1959994724</v>
      </c>
      <c r="Q31" s="66">
        <v>548993.94559505652</v>
      </c>
      <c r="R31" s="66">
        <v>549053.67165230378</v>
      </c>
      <c r="S31" s="66">
        <v>556733.89999999991</v>
      </c>
      <c r="T31" s="66">
        <v>569261.22831185721</v>
      </c>
      <c r="U31" s="66">
        <v>588685.84172739962</v>
      </c>
      <c r="V31" s="66">
        <v>615623.41592012451</v>
      </c>
      <c r="W31" s="66">
        <v>638381.82729982527</v>
      </c>
      <c r="X31" s="66">
        <v>615218.96614332427</v>
      </c>
      <c r="Y31" s="66">
        <v>646311.15477482532</v>
      </c>
    </row>
    <row r="32" spans="1:25" x14ac:dyDescent="0.25">
      <c r="A32" s="64" t="s">
        <v>58</v>
      </c>
      <c r="B32" s="65"/>
      <c r="C32" s="65"/>
      <c r="D32" s="66">
        <v>1673185.7505639673</v>
      </c>
      <c r="E32" s="66">
        <v>1679228.9159451313</v>
      </c>
      <c r="F32" s="66">
        <v>1659412.5452789345</v>
      </c>
      <c r="G32" s="66">
        <v>1632775.318452677</v>
      </c>
      <c r="H32" s="66">
        <v>1653396.5566435144</v>
      </c>
      <c r="I32" s="66">
        <v>1656201.8848884569</v>
      </c>
      <c r="J32" s="66">
        <v>1718976.7223794675</v>
      </c>
      <c r="K32" s="66">
        <v>1784409.7363576754</v>
      </c>
      <c r="L32" s="66">
        <v>1726434.7791083152</v>
      </c>
      <c r="M32" s="66">
        <v>1493840.7799217231</v>
      </c>
      <c r="N32" s="66">
        <v>1601980.6589884211</v>
      </c>
      <c r="O32" s="66">
        <v>1666674.1628175266</v>
      </c>
      <c r="P32" s="66">
        <v>1628659.5779271685</v>
      </c>
      <c r="Q32" s="66">
        <v>1614141.1059334357</v>
      </c>
      <c r="R32" s="66">
        <v>1671335.022839868</v>
      </c>
      <c r="S32" s="66">
        <v>1766315.4590821273</v>
      </c>
      <c r="T32" s="66">
        <v>1811543.3487043993</v>
      </c>
      <c r="U32" s="66">
        <v>1850883.5799571439</v>
      </c>
      <c r="V32" s="66">
        <v>1876593.2074470781</v>
      </c>
      <c r="W32" s="66">
        <v>1878321.0545543374</v>
      </c>
      <c r="X32" s="66">
        <v>1750090.306316705</v>
      </c>
      <c r="Y32" s="66">
        <v>1882652.8090983285</v>
      </c>
    </row>
    <row r="33" spans="1:25" x14ac:dyDescent="0.25">
      <c r="A33" s="72" t="s">
        <v>158</v>
      </c>
      <c r="B33" s="65"/>
      <c r="C33" s="65"/>
      <c r="D33" s="66">
        <v>71743.305994319555</v>
      </c>
      <c r="E33" s="66">
        <v>68476.10729006787</v>
      </c>
      <c r="F33" s="66">
        <v>64730.231659651785</v>
      </c>
      <c r="G33" s="66">
        <v>64122.454090596686</v>
      </c>
      <c r="H33" s="66">
        <v>71620.511869139737</v>
      </c>
      <c r="I33" s="66">
        <v>75088.504872074453</v>
      </c>
      <c r="J33" s="66">
        <v>80678.216552607482</v>
      </c>
      <c r="K33" s="66">
        <v>89386.767337133802</v>
      </c>
      <c r="L33" s="66">
        <v>81793.36194290698</v>
      </c>
      <c r="M33" s="66">
        <v>53092.528247256669</v>
      </c>
      <c r="N33" s="66">
        <v>61491.455558907553</v>
      </c>
      <c r="O33" s="66">
        <v>67071.916032202542</v>
      </c>
      <c r="P33" s="66">
        <v>63108.721647283535</v>
      </c>
      <c r="Q33" s="66">
        <v>60483.98080080613</v>
      </c>
      <c r="R33" s="66">
        <v>62012.56959985201</v>
      </c>
      <c r="S33" s="66">
        <v>63890.499999999993</v>
      </c>
      <c r="T33" s="66">
        <v>63916.962258593318</v>
      </c>
      <c r="U33" s="66">
        <v>66679.483054285229</v>
      </c>
      <c r="V33" s="66">
        <v>69483.320110306275</v>
      </c>
      <c r="W33" s="66">
        <v>61608.914160664746</v>
      </c>
      <c r="X33" s="66">
        <v>52172.142516999862</v>
      </c>
      <c r="Y33" s="66">
        <v>67353.443415069647</v>
      </c>
    </row>
    <row r="34" spans="1:25" x14ac:dyDescent="0.25">
      <c r="A34" s="73" t="s">
        <v>5</v>
      </c>
      <c r="B34" s="65"/>
      <c r="C34" s="65"/>
      <c r="D34" s="66">
        <v>53100.419656599464</v>
      </c>
      <c r="E34" s="66">
        <v>50746.225506592222</v>
      </c>
      <c r="F34" s="66">
        <v>47887.083446499491</v>
      </c>
      <c r="G34" s="66">
        <v>47437.720770678898</v>
      </c>
      <c r="H34" s="66">
        <v>53122.137257005896</v>
      </c>
      <c r="I34" s="66">
        <v>55745.288087968176</v>
      </c>
      <c r="J34" s="66">
        <v>59782.024797566963</v>
      </c>
      <c r="K34" s="66">
        <v>66292.465976633859</v>
      </c>
      <c r="L34" s="66">
        <v>60374.61964731726</v>
      </c>
      <c r="M34" s="66">
        <v>35516.382412286468</v>
      </c>
      <c r="N34" s="66">
        <v>40666.649467418436</v>
      </c>
      <c r="O34" s="66">
        <v>45327.562040446275</v>
      </c>
      <c r="P34" s="66">
        <v>41404.429230928079</v>
      </c>
      <c r="Q34" s="66">
        <v>40039.803512912069</v>
      </c>
      <c r="R34" s="66">
        <v>41160.173718232516</v>
      </c>
      <c r="S34" s="66">
        <v>41367.781277122202</v>
      </c>
      <c r="T34" s="66">
        <v>41197.912183258224</v>
      </c>
      <c r="U34" s="66">
        <v>43500.388391352884</v>
      </c>
      <c r="V34" s="66">
        <v>46474.803984483886</v>
      </c>
      <c r="W34" s="66">
        <v>39226.370328419085</v>
      </c>
      <c r="X34" s="66">
        <v>32459.21958988301</v>
      </c>
      <c r="Y34" s="66">
        <v>42717.513105451675</v>
      </c>
    </row>
    <row r="35" spans="1:25" x14ac:dyDescent="0.25">
      <c r="A35" s="74" t="s">
        <v>272</v>
      </c>
      <c r="B35" s="44"/>
      <c r="C35" s="44"/>
      <c r="D35" s="45">
        <v>71743.305994319555</v>
      </c>
      <c r="E35" s="45">
        <v>68476.10729006787</v>
      </c>
      <c r="F35" s="45">
        <v>64730.231659651785</v>
      </c>
      <c r="G35" s="45">
        <v>64122.454090596686</v>
      </c>
      <c r="H35" s="45">
        <v>71620.511869139737</v>
      </c>
      <c r="I35" s="45">
        <v>75088.504872074453</v>
      </c>
      <c r="J35" s="45">
        <v>80678.216552607482</v>
      </c>
      <c r="K35" s="45">
        <v>89386.767337133802</v>
      </c>
      <c r="L35" s="45">
        <v>81793.36194290698</v>
      </c>
      <c r="M35" s="45">
        <v>53092.528247256669</v>
      </c>
      <c r="N35" s="45">
        <v>61491.455558907553</v>
      </c>
      <c r="O35" s="45">
        <v>67071.916032202542</v>
      </c>
      <c r="P35" s="45">
        <v>63108.721647283535</v>
      </c>
      <c r="Q35" s="45">
        <v>60483.98080080613</v>
      </c>
      <c r="R35" s="45">
        <v>62012.56959985201</v>
      </c>
      <c r="S35" s="45">
        <v>63890.499999999993</v>
      </c>
      <c r="T35" s="45">
        <v>63916.962258593318</v>
      </c>
      <c r="U35" s="45">
        <v>66679.483054285229</v>
      </c>
      <c r="V35" s="45">
        <v>69483.320110306275</v>
      </c>
      <c r="W35" s="45">
        <v>61608.914160664746</v>
      </c>
      <c r="X35" s="45">
        <v>52172.142516999862</v>
      </c>
      <c r="Y35" s="45">
        <v>67353.443415069647</v>
      </c>
    </row>
    <row r="36" spans="1:25" x14ac:dyDescent="0.25">
      <c r="A36" s="74" t="s">
        <v>15</v>
      </c>
      <c r="B36" s="44"/>
      <c r="C36" s="44"/>
      <c r="D36" s="45">
        <v>53100.419656599464</v>
      </c>
      <c r="E36" s="45">
        <v>50746.225506592222</v>
      </c>
      <c r="F36" s="45">
        <v>47887.083446499491</v>
      </c>
      <c r="G36" s="45">
        <v>47437.720770678898</v>
      </c>
      <c r="H36" s="45">
        <v>53122.137257005896</v>
      </c>
      <c r="I36" s="45">
        <v>55745.288087968176</v>
      </c>
      <c r="J36" s="45">
        <v>59782.024797566963</v>
      </c>
      <c r="K36" s="45">
        <v>66292.465976633859</v>
      </c>
      <c r="L36" s="45">
        <v>60374.61964731726</v>
      </c>
      <c r="M36" s="45">
        <v>35516.382412286468</v>
      </c>
      <c r="N36" s="45">
        <v>40666.649467418436</v>
      </c>
      <c r="O36" s="45">
        <v>45327.562040446275</v>
      </c>
      <c r="P36" s="45">
        <v>41404.429230928079</v>
      </c>
      <c r="Q36" s="45">
        <v>40039.803512912069</v>
      </c>
      <c r="R36" s="45">
        <v>41160.173718232516</v>
      </c>
      <c r="S36" s="45">
        <v>41367.781277122202</v>
      </c>
      <c r="T36" s="45">
        <v>41197.912183258224</v>
      </c>
      <c r="U36" s="45">
        <v>43500.388391352884</v>
      </c>
      <c r="V36" s="45">
        <v>46474.803984483886</v>
      </c>
      <c r="W36" s="45">
        <v>39226.370328419085</v>
      </c>
      <c r="X36" s="45">
        <v>32459.21958988301</v>
      </c>
      <c r="Y36" s="45">
        <v>42717.513105451675</v>
      </c>
    </row>
    <row r="37" spans="1:25" x14ac:dyDescent="0.25">
      <c r="A37" s="73" t="s">
        <v>271</v>
      </c>
      <c r="B37" s="65"/>
      <c r="C37" s="65"/>
      <c r="D37" s="66">
        <v>18642.886337720098</v>
      </c>
      <c r="E37" s="66">
        <v>17729.881783475645</v>
      </c>
      <c r="F37" s="66">
        <v>16843.148213152301</v>
      </c>
      <c r="G37" s="66">
        <v>16684.733319917788</v>
      </c>
      <c r="H37" s="66">
        <v>18498.374612133848</v>
      </c>
      <c r="I37" s="66">
        <v>19343.216784106255</v>
      </c>
      <c r="J37" s="66">
        <v>20896.191755040491</v>
      </c>
      <c r="K37" s="66">
        <v>23094.301360499965</v>
      </c>
      <c r="L37" s="66">
        <v>21418.742295589713</v>
      </c>
      <c r="M37" s="66">
        <v>17576.145834970204</v>
      </c>
      <c r="N37" s="66">
        <v>20824.806091489125</v>
      </c>
      <c r="O37" s="66">
        <v>21744.35399175627</v>
      </c>
      <c r="P37" s="66">
        <v>21704.292416355467</v>
      </c>
      <c r="Q37" s="66">
        <v>20444.177287894068</v>
      </c>
      <c r="R37" s="66">
        <v>20852.395881619475</v>
      </c>
      <c r="S37" s="66">
        <v>22522.718722877806</v>
      </c>
      <c r="T37" s="66">
        <v>22719.050075335083</v>
      </c>
      <c r="U37" s="66">
        <v>23179.09466293233</v>
      </c>
      <c r="V37" s="66">
        <v>23008.5161258224</v>
      </c>
      <c r="W37" s="66">
        <v>22382.543832245658</v>
      </c>
      <c r="X37" s="66">
        <v>19712.922927116859</v>
      </c>
      <c r="Y37" s="66">
        <v>24635.930309618001</v>
      </c>
    </row>
    <row r="38" spans="1:25" x14ac:dyDescent="0.25">
      <c r="A38" s="74" t="s">
        <v>14</v>
      </c>
      <c r="B38" s="44"/>
      <c r="C38" s="44"/>
      <c r="D38" s="45">
        <v>1878.1418391953835</v>
      </c>
      <c r="E38" s="45">
        <v>1841.0586847338604</v>
      </c>
      <c r="F38" s="45">
        <v>1717.3534337489714</v>
      </c>
      <c r="G38" s="45">
        <v>1758.1091515460864</v>
      </c>
      <c r="H38" s="45">
        <v>1862.1894104493645</v>
      </c>
      <c r="I38" s="45">
        <v>1930.9328777977998</v>
      </c>
      <c r="J38" s="45">
        <v>2143.4983872839357</v>
      </c>
      <c r="K38" s="45">
        <v>2141.8636741707292</v>
      </c>
      <c r="L38" s="45">
        <v>2020.0983794278154</v>
      </c>
      <c r="M38" s="45">
        <v>1247.3083538115366</v>
      </c>
      <c r="N38" s="45">
        <v>1537.6138191449959</v>
      </c>
      <c r="O38" s="45">
        <v>1559.1248808437067</v>
      </c>
      <c r="P38" s="45">
        <v>1383.6971411751692</v>
      </c>
      <c r="Q38" s="45">
        <v>1372.314121723105</v>
      </c>
      <c r="R38" s="45">
        <v>1418.1431038974597</v>
      </c>
      <c r="S38" s="45">
        <v>1343.1855668065562</v>
      </c>
      <c r="T38" s="45">
        <v>1305.2655698797303</v>
      </c>
      <c r="U38" s="45">
        <v>1650.5154022559436</v>
      </c>
      <c r="V38" s="45">
        <v>1684.4722789676121</v>
      </c>
      <c r="W38" s="45">
        <v>1549.3565057143257</v>
      </c>
      <c r="X38" s="45">
        <v>1398.4916867192933</v>
      </c>
      <c r="Y38" s="45">
        <v>1611.217754624591</v>
      </c>
    </row>
    <row r="39" spans="1:25" x14ac:dyDescent="0.25">
      <c r="A39" s="74" t="s">
        <v>19</v>
      </c>
      <c r="B39" s="44"/>
      <c r="C39" s="44"/>
      <c r="D39" s="45">
        <v>8075.7262174621919</v>
      </c>
      <c r="E39" s="45">
        <v>7673.7919043596166</v>
      </c>
      <c r="F39" s="45">
        <v>7211.7122920148604</v>
      </c>
      <c r="G39" s="45">
        <v>7087.1667312934214</v>
      </c>
      <c r="H39" s="45">
        <v>7802.7863183109876</v>
      </c>
      <c r="I39" s="45">
        <v>8172.9446666553131</v>
      </c>
      <c r="J39" s="45">
        <v>8775.4439632610593</v>
      </c>
      <c r="K39" s="45">
        <v>9672.3500817757449</v>
      </c>
      <c r="L39" s="45">
        <v>9115.9531785493346</v>
      </c>
      <c r="M39" s="45">
        <v>7153.1209411680693</v>
      </c>
      <c r="N39" s="45">
        <v>9544.2524205248719</v>
      </c>
      <c r="O39" s="45">
        <v>10072.35109159173</v>
      </c>
      <c r="P39" s="45">
        <v>9345.2876903794167</v>
      </c>
      <c r="Q39" s="45">
        <v>9205.2546789200132</v>
      </c>
      <c r="R39" s="45">
        <v>8600.535687498812</v>
      </c>
      <c r="S39" s="45">
        <v>9041.8774577705444</v>
      </c>
      <c r="T39" s="45">
        <v>9305.5918321321587</v>
      </c>
      <c r="U39" s="45">
        <v>9807.1644785746266</v>
      </c>
      <c r="V39" s="45">
        <v>9806.8749229627574</v>
      </c>
      <c r="W39" s="45">
        <v>9434.9940224867059</v>
      </c>
      <c r="X39" s="45">
        <v>8263.2264068386794</v>
      </c>
      <c r="Y39" s="45">
        <v>9630.8992073587815</v>
      </c>
    </row>
    <row r="40" spans="1:25" x14ac:dyDescent="0.25">
      <c r="A40" s="75" t="s">
        <v>275</v>
      </c>
      <c r="B40" s="76"/>
      <c r="C40" s="76"/>
      <c r="D40" s="45">
        <v>1878.1418391953835</v>
      </c>
      <c r="E40" s="45">
        <v>1841.0586847338604</v>
      </c>
      <c r="F40" s="45">
        <v>1717.3534337489714</v>
      </c>
      <c r="G40" s="45">
        <v>1758.1091515460864</v>
      </c>
      <c r="H40" s="45">
        <v>1862.1894104493645</v>
      </c>
      <c r="I40" s="45">
        <v>1930.9328777977998</v>
      </c>
      <c r="J40" s="45">
        <v>2143.4983872839357</v>
      </c>
      <c r="K40" s="45">
        <v>2141.8636741707292</v>
      </c>
      <c r="L40" s="45">
        <v>2020.0983794278154</v>
      </c>
      <c r="M40" s="45">
        <v>1247.3083538115366</v>
      </c>
      <c r="N40" s="45">
        <v>1537.6138191449959</v>
      </c>
      <c r="O40" s="45">
        <v>1559.1248808437067</v>
      </c>
      <c r="P40" s="45">
        <v>1383.6971411751692</v>
      </c>
      <c r="Q40" s="45">
        <v>1372.314121723105</v>
      </c>
      <c r="R40" s="45">
        <v>1418.1431038974597</v>
      </c>
      <c r="S40" s="45">
        <v>1343.1855668065562</v>
      </c>
      <c r="T40" s="45">
        <v>1305.2655698797303</v>
      </c>
      <c r="U40" s="45">
        <v>1650.5154022559436</v>
      </c>
      <c r="V40" s="45">
        <v>1684.4722789676121</v>
      </c>
      <c r="W40" s="45">
        <v>1549.3565057143257</v>
      </c>
      <c r="X40" s="45">
        <v>1398.4916867192933</v>
      </c>
      <c r="Y40" s="45">
        <v>1611.217754624591</v>
      </c>
    </row>
    <row r="41" spans="1:25" x14ac:dyDescent="0.25">
      <c r="A41" s="75" t="s">
        <v>276</v>
      </c>
      <c r="B41" s="76"/>
      <c r="C41" s="76"/>
      <c r="D41" s="45">
        <v>8075.7262174621919</v>
      </c>
      <c r="E41" s="45">
        <v>7673.7919043596166</v>
      </c>
      <c r="F41" s="45">
        <v>7211.7122920148604</v>
      </c>
      <c r="G41" s="45">
        <v>7087.1667312934214</v>
      </c>
      <c r="H41" s="45">
        <v>7802.7863183109876</v>
      </c>
      <c r="I41" s="45">
        <v>8172.9446666553131</v>
      </c>
      <c r="J41" s="45">
        <v>8775.4439632610593</v>
      </c>
      <c r="K41" s="45">
        <v>9672.3500817757449</v>
      </c>
      <c r="L41" s="45">
        <v>9115.9531785493346</v>
      </c>
      <c r="M41" s="45">
        <v>7153.1209411680693</v>
      </c>
      <c r="N41" s="45">
        <v>9544.2524205248719</v>
      </c>
      <c r="O41" s="45">
        <v>10072.35109159173</v>
      </c>
      <c r="P41" s="45">
        <v>9345.2876903794167</v>
      </c>
      <c r="Q41" s="45">
        <v>9205.2546789200132</v>
      </c>
      <c r="R41" s="45">
        <v>8600.535687498812</v>
      </c>
      <c r="S41" s="45">
        <v>9041.8774577705444</v>
      </c>
      <c r="T41" s="45">
        <v>9305.5918321321587</v>
      </c>
      <c r="U41" s="45">
        <v>9807.1644785746266</v>
      </c>
      <c r="V41" s="45">
        <v>9806.8749229627574</v>
      </c>
      <c r="W41" s="45">
        <v>9434.9940224867059</v>
      </c>
      <c r="X41" s="45">
        <v>8263.2264068386794</v>
      </c>
      <c r="Y41" s="45">
        <v>9630.8992073587815</v>
      </c>
    </row>
    <row r="42" spans="1:25" x14ac:dyDescent="0.25">
      <c r="A42" s="74" t="s">
        <v>13</v>
      </c>
      <c r="B42" s="44"/>
      <c r="C42" s="44"/>
      <c r="D42" s="45">
        <v>8689.0182810625229</v>
      </c>
      <c r="E42" s="45">
        <v>8215.0311943821653</v>
      </c>
      <c r="F42" s="45">
        <v>7914.0824873884649</v>
      </c>
      <c r="G42" s="45">
        <v>7839.4574370782784</v>
      </c>
      <c r="H42" s="45">
        <v>8833.3988833734966</v>
      </c>
      <c r="I42" s="45">
        <v>9239.3392396531472</v>
      </c>
      <c r="J42" s="45">
        <v>9977.2494044954947</v>
      </c>
      <c r="K42" s="45">
        <v>11280.087604553499</v>
      </c>
      <c r="L42" s="45">
        <v>10282.690737612564</v>
      </c>
      <c r="M42" s="45">
        <v>9175.7165399906007</v>
      </c>
      <c r="N42" s="45">
        <v>9742.939851819252</v>
      </c>
      <c r="O42" s="45">
        <v>10112.878019320831</v>
      </c>
      <c r="P42" s="45">
        <v>10975.307584800874</v>
      </c>
      <c r="Q42" s="45">
        <v>9866.6084872509437</v>
      </c>
      <c r="R42" s="45">
        <v>10833.717090223203</v>
      </c>
      <c r="S42" s="45">
        <v>12137.655698300707</v>
      </c>
      <c r="T42" s="45">
        <v>12108.192673323196</v>
      </c>
      <c r="U42" s="45">
        <v>11721.414782101763</v>
      </c>
      <c r="V42" s="45">
        <v>11517.168923892021</v>
      </c>
      <c r="W42" s="45">
        <v>11398.193304044626</v>
      </c>
      <c r="X42" s="45">
        <v>10051.204833558881</v>
      </c>
      <c r="Y42" s="45">
        <v>13393.81334763463</v>
      </c>
    </row>
    <row r="43" spans="1:25" x14ac:dyDescent="0.25">
      <c r="A43" s="72" t="s">
        <v>273</v>
      </c>
      <c r="B43" s="65"/>
      <c r="C43" s="65"/>
      <c r="D43" s="66">
        <v>193919.37752477662</v>
      </c>
      <c r="E43" s="66">
        <v>199916.85306153723</v>
      </c>
      <c r="F43" s="66">
        <v>205177.76579871032</v>
      </c>
      <c r="G43" s="66">
        <v>197591.10743346091</v>
      </c>
      <c r="H43" s="66">
        <v>196428.92299655903</v>
      </c>
      <c r="I43" s="66">
        <v>200474.54624530795</v>
      </c>
      <c r="J43" s="66">
        <v>202142.71756869525</v>
      </c>
      <c r="K43" s="66">
        <v>209114.86015316626</v>
      </c>
      <c r="L43" s="66">
        <v>205386.23588912928</v>
      </c>
      <c r="M43" s="66">
        <v>198041.18818606809</v>
      </c>
      <c r="N43" s="66">
        <v>209869.09964646239</v>
      </c>
      <c r="O43" s="66">
        <v>215228.9171649155</v>
      </c>
      <c r="P43" s="66">
        <v>211905.22721252605</v>
      </c>
      <c r="Q43" s="66">
        <v>209274.80276131842</v>
      </c>
      <c r="R43" s="66">
        <v>215718.2892040947</v>
      </c>
      <c r="S43" s="66">
        <v>277695.34424674237</v>
      </c>
      <c r="T43" s="66">
        <v>279611.05414692318</v>
      </c>
      <c r="U43" s="66">
        <v>284331.30140105169</v>
      </c>
      <c r="V43" s="66">
        <v>293350.03339497559</v>
      </c>
      <c r="W43" s="66">
        <v>296911.74434386124</v>
      </c>
      <c r="X43" s="66">
        <v>309678.4484412609</v>
      </c>
      <c r="Y43" s="66">
        <v>343099.86111633212</v>
      </c>
    </row>
    <row r="44" spans="1:25" x14ac:dyDescent="0.25">
      <c r="A44" s="73" t="s">
        <v>274</v>
      </c>
      <c r="B44" s="65"/>
      <c r="C44" s="65"/>
      <c r="D44" s="66">
        <v>121543.70300936492</v>
      </c>
      <c r="E44" s="66">
        <v>119299.9111560498</v>
      </c>
      <c r="F44" s="66">
        <v>117844.53886502949</v>
      </c>
      <c r="G44" s="66">
        <v>112861.28508959762</v>
      </c>
      <c r="H44" s="66">
        <v>114845.96735496116</v>
      </c>
      <c r="I44" s="66">
        <v>115491.4747595972</v>
      </c>
      <c r="J44" s="66">
        <v>116579.02376771242</v>
      </c>
      <c r="K44" s="66">
        <v>121236.8228369853</v>
      </c>
      <c r="L44" s="66">
        <v>117939.5396404217</v>
      </c>
      <c r="M44" s="66">
        <v>107176.37923375051</v>
      </c>
      <c r="N44" s="66">
        <v>117322.54629605167</v>
      </c>
      <c r="O44" s="66">
        <v>121794.10969618031</v>
      </c>
      <c r="P44" s="66">
        <v>118725.08349921883</v>
      </c>
      <c r="Q44" s="66">
        <v>118218.91858561759</v>
      </c>
      <c r="R44" s="66">
        <v>122028.60977480862</v>
      </c>
      <c r="S44" s="66">
        <v>131930.36950231061</v>
      </c>
      <c r="T44" s="66">
        <v>134766.76244998604</v>
      </c>
      <c r="U44" s="66">
        <v>139157.41945980614</v>
      </c>
      <c r="V44" s="66">
        <v>134251.95150430663</v>
      </c>
      <c r="W44" s="66">
        <v>133472.95045547382</v>
      </c>
      <c r="X44" s="66">
        <v>132019.14822609074</v>
      </c>
      <c r="Y44" s="66">
        <v>144635.87102440774</v>
      </c>
    </row>
    <row r="45" spans="1:25" x14ac:dyDescent="0.25">
      <c r="A45" s="74" t="s">
        <v>20</v>
      </c>
      <c r="B45" s="44"/>
      <c r="C45" s="44"/>
      <c r="D45" s="45">
        <v>46231.891836254217</v>
      </c>
      <c r="E45" s="45">
        <v>47451.230221916492</v>
      </c>
      <c r="F45" s="45">
        <v>48230.988271586022</v>
      </c>
      <c r="G45" s="45">
        <v>48337.567610988175</v>
      </c>
      <c r="H45" s="45">
        <v>48758.350017214361</v>
      </c>
      <c r="I45" s="45">
        <v>49158.515895756544</v>
      </c>
      <c r="J45" s="45">
        <v>51309.175602457915</v>
      </c>
      <c r="K45" s="45">
        <v>53506.921361537563</v>
      </c>
      <c r="L45" s="45">
        <v>57080.994670163731</v>
      </c>
      <c r="M45" s="45">
        <v>50889.831397604925</v>
      </c>
      <c r="N45" s="45">
        <v>59162.077743336442</v>
      </c>
      <c r="O45" s="45">
        <v>62238.898559649788</v>
      </c>
      <c r="P45" s="45">
        <v>58915.241424511849</v>
      </c>
      <c r="Q45" s="45">
        <v>57836.648610250682</v>
      </c>
      <c r="R45" s="45">
        <v>56972.610257210559</v>
      </c>
      <c r="S45" s="45">
        <v>66213.425538715994</v>
      </c>
      <c r="T45" s="45">
        <v>64912.300749086404</v>
      </c>
      <c r="U45" s="45">
        <v>71702.508905105249</v>
      </c>
      <c r="V45" s="45">
        <v>67004.756206716818</v>
      </c>
      <c r="W45" s="45">
        <v>64029.532512620404</v>
      </c>
      <c r="X45" s="45">
        <v>59559.569032262603</v>
      </c>
      <c r="Y45" s="45">
        <v>66143.799386523227</v>
      </c>
    </row>
    <row r="46" spans="1:25" x14ac:dyDescent="0.25">
      <c r="A46" s="74" t="s">
        <v>12</v>
      </c>
      <c r="B46" s="44"/>
      <c r="C46" s="44"/>
      <c r="D46" s="45">
        <v>75311.81117311072</v>
      </c>
      <c r="E46" s="45">
        <v>71848.680934133343</v>
      </c>
      <c r="F46" s="45">
        <v>69613.550593443491</v>
      </c>
      <c r="G46" s="45">
        <v>64523.71747860944</v>
      </c>
      <c r="H46" s="45">
        <v>66087.617337746837</v>
      </c>
      <c r="I46" s="45">
        <v>66332.958863840628</v>
      </c>
      <c r="J46" s="45">
        <v>65269.848165254487</v>
      </c>
      <c r="K46" s="45">
        <v>67729.901475447739</v>
      </c>
      <c r="L46" s="45">
        <v>60858.544970257964</v>
      </c>
      <c r="M46" s="45">
        <v>56286.547836145597</v>
      </c>
      <c r="N46" s="45">
        <v>58160.468552715225</v>
      </c>
      <c r="O46" s="45">
        <v>59555.211136530546</v>
      </c>
      <c r="P46" s="45">
        <v>59809.842074706983</v>
      </c>
      <c r="Q46" s="45">
        <v>60382.269975366908</v>
      </c>
      <c r="R46" s="45">
        <v>65055.999517598044</v>
      </c>
      <c r="S46" s="45">
        <v>65716.943963594662</v>
      </c>
      <c r="T46" s="45">
        <v>69854.461700899701</v>
      </c>
      <c r="U46" s="45">
        <v>67454.910554700924</v>
      </c>
      <c r="V46" s="45">
        <v>67247.195297589846</v>
      </c>
      <c r="W46" s="45">
        <v>69443.417942853455</v>
      </c>
      <c r="X46" s="45">
        <v>72459.579193828147</v>
      </c>
      <c r="Y46" s="45">
        <v>78492.071637884481</v>
      </c>
    </row>
    <row r="47" spans="1:25" x14ac:dyDescent="0.25">
      <c r="A47" s="73" t="s">
        <v>11</v>
      </c>
      <c r="B47" s="65"/>
      <c r="C47" s="65"/>
      <c r="D47" s="66">
        <v>72375.674515411694</v>
      </c>
      <c r="E47" s="66">
        <v>80616.94190548746</v>
      </c>
      <c r="F47" s="66">
        <v>87333.226933680839</v>
      </c>
      <c r="G47" s="66">
        <v>84729.822343863329</v>
      </c>
      <c r="H47" s="66">
        <v>81582.95564159783</v>
      </c>
      <c r="I47" s="66">
        <v>84983.071485710825</v>
      </c>
      <c r="J47" s="66">
        <v>85563.693800982772</v>
      </c>
      <c r="K47" s="66">
        <v>87878.037316180969</v>
      </c>
      <c r="L47" s="66">
        <v>87446.696248707536</v>
      </c>
      <c r="M47" s="66">
        <v>90864.808952317631</v>
      </c>
      <c r="N47" s="66">
        <v>92546.553350410759</v>
      </c>
      <c r="O47" s="66">
        <v>93434.807468735176</v>
      </c>
      <c r="P47" s="66">
        <v>93180.143713307247</v>
      </c>
      <c r="Q47" s="66">
        <v>91055.884175700819</v>
      </c>
      <c r="R47" s="66">
        <v>93689.679429286101</v>
      </c>
      <c r="S47" s="66">
        <v>145764.97474443165</v>
      </c>
      <c r="T47" s="66">
        <v>144844.29169693709</v>
      </c>
      <c r="U47" s="66">
        <v>145173.88194124558</v>
      </c>
      <c r="V47" s="66">
        <v>159098.08189066889</v>
      </c>
      <c r="W47" s="66">
        <v>163438.79388838747</v>
      </c>
      <c r="X47" s="66">
        <v>177659.30021517019</v>
      </c>
      <c r="Y47" s="66">
        <v>198463.99009192447</v>
      </c>
    </row>
    <row r="48" spans="1:25" x14ac:dyDescent="0.25">
      <c r="A48" s="72" t="s">
        <v>4</v>
      </c>
      <c r="B48" s="65"/>
      <c r="C48" s="65"/>
      <c r="D48" s="66">
        <v>83102.523023900663</v>
      </c>
      <c r="E48" s="66">
        <v>81900.153487304793</v>
      </c>
      <c r="F48" s="66">
        <v>81119.792120644517</v>
      </c>
      <c r="G48" s="66">
        <v>78314.095199452044</v>
      </c>
      <c r="H48" s="66">
        <v>78281.43824008212</v>
      </c>
      <c r="I48" s="66">
        <v>78526.001312601249</v>
      </c>
      <c r="J48" s="66">
        <v>81432.880638308008</v>
      </c>
      <c r="K48" s="66">
        <v>85839.803375459363</v>
      </c>
      <c r="L48" s="66">
        <v>80419.180085911343</v>
      </c>
      <c r="M48" s="66">
        <v>66831.351590405917</v>
      </c>
      <c r="N48" s="66">
        <v>64899.202043782025</v>
      </c>
      <c r="O48" s="66">
        <v>65539.932794292879</v>
      </c>
      <c r="P48" s="66">
        <v>61913.536712116715</v>
      </c>
      <c r="Q48" s="66">
        <v>60197.31995094708</v>
      </c>
      <c r="R48" s="66">
        <v>62236.836004087454</v>
      </c>
      <c r="S48" s="66">
        <v>62435.099999999991</v>
      </c>
      <c r="T48" s="66">
        <v>65121.844378480782</v>
      </c>
      <c r="U48" s="66">
        <v>65606.262303498181</v>
      </c>
      <c r="V48" s="66">
        <v>67438.680263810849</v>
      </c>
      <c r="W48" s="66">
        <v>69219.309764854275</v>
      </c>
      <c r="X48" s="66">
        <v>65652.145924005046</v>
      </c>
      <c r="Y48" s="66">
        <v>68801.680322362809</v>
      </c>
    </row>
    <row r="49" spans="1:25" x14ac:dyDescent="0.25">
      <c r="A49" s="77" t="s">
        <v>10</v>
      </c>
      <c r="B49" s="44"/>
      <c r="C49" s="44"/>
      <c r="D49" s="45">
        <v>35196.743127138361</v>
      </c>
      <c r="E49" s="45">
        <v>34087.492210248864</v>
      </c>
      <c r="F49" s="45">
        <v>34295.295941851065</v>
      </c>
      <c r="G49" s="45">
        <v>32659.044641054781</v>
      </c>
      <c r="H49" s="45">
        <v>32888.344302408252</v>
      </c>
      <c r="I49" s="45">
        <v>32140.666703245424</v>
      </c>
      <c r="J49" s="45">
        <v>37443.880459033331</v>
      </c>
      <c r="K49" s="45">
        <v>38496.600132115564</v>
      </c>
      <c r="L49" s="45">
        <v>35289.131067512208</v>
      </c>
      <c r="M49" s="45">
        <v>30345.833905075167</v>
      </c>
      <c r="N49" s="45">
        <v>26604.077790568488</v>
      </c>
      <c r="O49" s="45">
        <v>26736.202180668759</v>
      </c>
      <c r="P49" s="45">
        <v>24830.912387259454</v>
      </c>
      <c r="Q49" s="45">
        <v>23673.554182705833</v>
      </c>
      <c r="R49" s="45">
        <v>24642.291510152372</v>
      </c>
      <c r="S49" s="45">
        <v>24464.929474676577</v>
      </c>
      <c r="T49" s="45">
        <v>25179.112401502833</v>
      </c>
      <c r="U49" s="45">
        <v>25756.70491742995</v>
      </c>
      <c r="V49" s="45">
        <v>26657.578286546912</v>
      </c>
      <c r="W49" s="45">
        <v>27761.769542894886</v>
      </c>
      <c r="X49" s="45">
        <v>27876.163385500287</v>
      </c>
      <c r="Y49" s="45">
        <v>28724.579746854462</v>
      </c>
    </row>
    <row r="50" spans="1:25" x14ac:dyDescent="0.25">
      <c r="A50" s="77" t="s">
        <v>18</v>
      </c>
      <c r="B50" s="44"/>
      <c r="C50" s="44"/>
      <c r="D50" s="45">
        <v>18979.731087149259</v>
      </c>
      <c r="E50" s="45">
        <v>18948.958259699026</v>
      </c>
      <c r="F50" s="45">
        <v>19000.874639245932</v>
      </c>
      <c r="G50" s="45">
        <v>17834.947845604129</v>
      </c>
      <c r="H50" s="45">
        <v>17486.504759649481</v>
      </c>
      <c r="I50" s="45">
        <v>17056.252238979072</v>
      </c>
      <c r="J50" s="45">
        <v>18097.952190359734</v>
      </c>
      <c r="K50" s="45">
        <v>18591.307153780497</v>
      </c>
      <c r="L50" s="45">
        <v>17463.729663683891</v>
      </c>
      <c r="M50" s="45">
        <v>14199.675382584463</v>
      </c>
      <c r="N50" s="45">
        <v>15377.819808471299</v>
      </c>
      <c r="O50" s="45">
        <v>15633.942325581818</v>
      </c>
      <c r="P50" s="45">
        <v>14911.226818016903</v>
      </c>
      <c r="Q50" s="45">
        <v>14654.37532313285</v>
      </c>
      <c r="R50" s="45">
        <v>14800.967542003307</v>
      </c>
      <c r="S50" s="45">
        <v>15155.736032794832</v>
      </c>
      <c r="T50" s="45">
        <v>15970.820402553949</v>
      </c>
      <c r="U50" s="45">
        <v>16348.970489628127</v>
      </c>
      <c r="V50" s="45">
        <v>17077.714227444503</v>
      </c>
      <c r="W50" s="45">
        <v>17088.988877126154</v>
      </c>
      <c r="X50" s="45">
        <v>15337.093183077939</v>
      </c>
      <c r="Y50" s="45">
        <v>16129.843814492999</v>
      </c>
    </row>
    <row r="51" spans="1:25" x14ac:dyDescent="0.25">
      <c r="A51" s="77" t="s">
        <v>9</v>
      </c>
      <c r="B51" s="44"/>
      <c r="C51" s="44"/>
      <c r="D51" s="45">
        <v>28926.048809613058</v>
      </c>
      <c r="E51" s="45">
        <v>28863.703017356904</v>
      </c>
      <c r="F51" s="45">
        <v>27823.621539547526</v>
      </c>
      <c r="G51" s="45">
        <v>27820.102712793156</v>
      </c>
      <c r="H51" s="45">
        <v>27906.58917802434</v>
      </c>
      <c r="I51" s="45">
        <v>29329.08237037676</v>
      </c>
      <c r="J51" s="45">
        <v>25891.047988914965</v>
      </c>
      <c r="K51" s="45">
        <v>28751.896089563303</v>
      </c>
      <c r="L51" s="45">
        <v>27666.319354715259</v>
      </c>
      <c r="M51" s="45">
        <v>22285.842302746289</v>
      </c>
      <c r="N51" s="45">
        <v>22917.30444474224</v>
      </c>
      <c r="O51" s="45">
        <v>23169.788288042291</v>
      </c>
      <c r="P51" s="45">
        <v>22171.397506840352</v>
      </c>
      <c r="Q51" s="45">
        <v>21869.390445108402</v>
      </c>
      <c r="R51" s="45">
        <v>22793.57695193178</v>
      </c>
      <c r="S51" s="45">
        <v>22814.434492528591</v>
      </c>
      <c r="T51" s="45">
        <v>23971.911574424012</v>
      </c>
      <c r="U51" s="45">
        <v>23500.586896440105</v>
      </c>
      <c r="V51" s="45">
        <v>23703.387749819452</v>
      </c>
      <c r="W51" s="45">
        <v>24368.55134483322</v>
      </c>
      <c r="X51" s="45">
        <v>22438.889355426822</v>
      </c>
      <c r="Y51" s="45">
        <v>23947.256761015342</v>
      </c>
    </row>
    <row r="52" spans="1:25" x14ac:dyDescent="0.25">
      <c r="A52" s="72" t="s">
        <v>3</v>
      </c>
      <c r="B52" s="65"/>
      <c r="C52" s="65"/>
      <c r="D52" s="66">
        <v>102266.93474442213</v>
      </c>
      <c r="E52" s="66">
        <v>102223.72452620305</v>
      </c>
      <c r="F52" s="66">
        <v>98398.675120163913</v>
      </c>
      <c r="G52" s="66">
        <v>91628.116379127416</v>
      </c>
      <c r="H52" s="66">
        <v>91118.192800817473</v>
      </c>
      <c r="I52" s="66">
        <v>88785.749421314569</v>
      </c>
      <c r="J52" s="66">
        <v>88766.538006603078</v>
      </c>
      <c r="K52" s="66">
        <v>88320.331679067094</v>
      </c>
      <c r="L52" s="66">
        <v>81830.761216564031</v>
      </c>
      <c r="M52" s="66">
        <v>73686.302646395634</v>
      </c>
      <c r="N52" s="66">
        <v>74678.486841809528</v>
      </c>
      <c r="O52" s="66">
        <v>74257.053199031667</v>
      </c>
      <c r="P52" s="66">
        <v>72001.318629841931</v>
      </c>
      <c r="Q52" s="66">
        <v>68584.705135404845</v>
      </c>
      <c r="R52" s="66">
        <v>69587.87302161644</v>
      </c>
      <c r="S52" s="66">
        <v>69849.8</v>
      </c>
      <c r="T52" s="66">
        <v>70622.578129979956</v>
      </c>
      <c r="U52" s="66">
        <v>70124.090407309443</v>
      </c>
      <c r="V52" s="66">
        <v>71442.09664446277</v>
      </c>
      <c r="W52" s="66">
        <v>70516.38381107738</v>
      </c>
      <c r="X52" s="66">
        <v>64588.525769312917</v>
      </c>
      <c r="Y52" s="66">
        <v>64997.424551010903</v>
      </c>
    </row>
    <row r="53" spans="1:25" x14ac:dyDescent="0.25">
      <c r="A53" s="73" t="s">
        <v>21</v>
      </c>
      <c r="B53" s="65"/>
      <c r="C53" s="65"/>
      <c r="D53" s="66">
        <v>54496.324258360954</v>
      </c>
      <c r="E53" s="66">
        <v>55333.322008490912</v>
      </c>
      <c r="F53" s="66">
        <v>52712.181920306277</v>
      </c>
      <c r="G53" s="66">
        <v>49386.272512908174</v>
      </c>
      <c r="H53" s="66">
        <v>48587.388651848669</v>
      </c>
      <c r="I53" s="66">
        <v>45777.639794017661</v>
      </c>
      <c r="J53" s="66">
        <v>45996.528053047288</v>
      </c>
      <c r="K53" s="66">
        <v>46590.944144358175</v>
      </c>
      <c r="L53" s="66">
        <v>42405.766532041227</v>
      </c>
      <c r="M53" s="66">
        <v>39046.62292143784</v>
      </c>
      <c r="N53" s="66">
        <v>40353.807940579849</v>
      </c>
      <c r="O53" s="66">
        <v>40995.984713403697</v>
      </c>
      <c r="P53" s="66">
        <v>40614.254440291574</v>
      </c>
      <c r="Q53" s="66">
        <v>39265.287103958915</v>
      </c>
      <c r="R53" s="66">
        <v>40974.983519870453</v>
      </c>
      <c r="S53" s="66">
        <v>42115.6</v>
      </c>
      <c r="T53" s="66">
        <v>42756.070734460969</v>
      </c>
      <c r="U53" s="66">
        <v>43107.466930509094</v>
      </c>
      <c r="V53" s="66">
        <v>45561.805345802575</v>
      </c>
      <c r="W53" s="66">
        <v>45313.556314934453</v>
      </c>
      <c r="X53" s="66">
        <v>41972.110327666647</v>
      </c>
      <c r="Y53" s="66">
        <v>42072.719196716527</v>
      </c>
    </row>
    <row r="54" spans="1:25" x14ac:dyDescent="0.25">
      <c r="A54" s="74" t="s">
        <v>8</v>
      </c>
      <c r="B54" s="44"/>
      <c r="C54" s="44"/>
      <c r="D54" s="45">
        <v>3836.0168956676248</v>
      </c>
      <c r="E54" s="45">
        <v>3726.9417361073847</v>
      </c>
      <c r="F54" s="45">
        <v>3451.5806651715084</v>
      </c>
      <c r="G54" s="45">
        <v>3226.4194969961045</v>
      </c>
      <c r="H54" s="45">
        <v>3027.5179943753533</v>
      </c>
      <c r="I54" s="45">
        <v>2838.9293087774763</v>
      </c>
      <c r="J54" s="45">
        <v>2864.5393752805062</v>
      </c>
      <c r="K54" s="45">
        <v>2872.6666217941925</v>
      </c>
      <c r="L54" s="45">
        <v>2492.3242571084261</v>
      </c>
      <c r="M54" s="45">
        <v>1639.2081101001345</v>
      </c>
      <c r="N54" s="45">
        <v>2900.972987869749</v>
      </c>
      <c r="O54" s="45">
        <v>2611.8313743315825</v>
      </c>
      <c r="P54" s="45">
        <v>2235.775977911695</v>
      </c>
      <c r="Q54" s="45">
        <v>2327.0318024450744</v>
      </c>
      <c r="R54" s="45">
        <v>2579.5008171484474</v>
      </c>
      <c r="S54" s="45">
        <v>2892.5080319003368</v>
      </c>
      <c r="T54" s="45">
        <v>2800.4038210180252</v>
      </c>
      <c r="U54" s="45">
        <v>2927.7432227534296</v>
      </c>
      <c r="V54" s="45">
        <v>3444.2698515978882</v>
      </c>
      <c r="W54" s="45">
        <v>2808.590377691864</v>
      </c>
      <c r="X54" s="45">
        <v>2331.8587262536735</v>
      </c>
      <c r="Y54" s="45">
        <v>2312.9137658340833</v>
      </c>
    </row>
    <row r="55" spans="1:25" x14ac:dyDescent="0.25">
      <c r="A55" s="74" t="s">
        <v>17</v>
      </c>
      <c r="B55" s="44"/>
      <c r="C55" s="44"/>
      <c r="D55" s="45">
        <v>50660.307362693326</v>
      </c>
      <c r="E55" s="45">
        <v>51606.380272383511</v>
      </c>
      <c r="F55" s="45">
        <v>49260.601255134774</v>
      </c>
      <c r="G55" s="45">
        <v>46159.853015912071</v>
      </c>
      <c r="H55" s="45">
        <v>45559.870657473293</v>
      </c>
      <c r="I55" s="45">
        <v>42938.71048524019</v>
      </c>
      <c r="J55" s="45">
        <v>43131.988677766778</v>
      </c>
      <c r="K55" s="45">
        <v>43718.277522563985</v>
      </c>
      <c r="L55" s="45">
        <v>39913.442274932801</v>
      </c>
      <c r="M55" s="45">
        <v>37407.414811337716</v>
      </c>
      <c r="N55" s="45">
        <v>37452.834952710095</v>
      </c>
      <c r="O55" s="45">
        <v>38384.153339072116</v>
      </c>
      <c r="P55" s="45">
        <v>38378.47846237987</v>
      </c>
      <c r="Q55" s="45">
        <v>36938.255301513833</v>
      </c>
      <c r="R55" s="45">
        <v>38395.482702722002</v>
      </c>
      <c r="S55" s="45">
        <v>39223.091968099674</v>
      </c>
      <c r="T55" s="45">
        <v>39955.666913442947</v>
      </c>
      <c r="U55" s="45">
        <v>40179.723707755664</v>
      </c>
      <c r="V55" s="45">
        <v>42117.535494204683</v>
      </c>
      <c r="W55" s="45">
        <v>42504.965937242589</v>
      </c>
      <c r="X55" s="45">
        <v>39640.251601412965</v>
      </c>
      <c r="Y55" s="45">
        <v>39759.80543088245</v>
      </c>
    </row>
    <row r="56" spans="1:25" x14ac:dyDescent="0.25">
      <c r="A56" s="73" t="s">
        <v>16</v>
      </c>
      <c r="B56" s="65"/>
      <c r="C56" s="65"/>
      <c r="D56" s="66">
        <v>47770.610486061203</v>
      </c>
      <c r="E56" s="66">
        <v>46890.402517712173</v>
      </c>
      <c r="F56" s="66">
        <v>45686.493199857607</v>
      </c>
      <c r="G56" s="66">
        <v>42241.84386621922</v>
      </c>
      <c r="H56" s="66">
        <v>42530.80414896884</v>
      </c>
      <c r="I56" s="66">
        <v>43008.10962729693</v>
      </c>
      <c r="J56" s="66">
        <v>42770.009953555797</v>
      </c>
      <c r="K56" s="66">
        <v>41729.387534708912</v>
      </c>
      <c r="L56" s="66">
        <v>39424.994684522811</v>
      </c>
      <c r="M56" s="66">
        <v>34639.679724957787</v>
      </c>
      <c r="N56" s="66">
        <v>34324.678901229679</v>
      </c>
      <c r="O56" s="66">
        <v>33261.068485627999</v>
      </c>
      <c r="P56" s="66">
        <v>31387.06418955038</v>
      </c>
      <c r="Q56" s="66">
        <v>29319.418031445941</v>
      </c>
      <c r="R56" s="66">
        <v>28612.889501745998</v>
      </c>
      <c r="S56" s="66">
        <v>27734.199999999997</v>
      </c>
      <c r="T56" s="66">
        <v>27866.507395518991</v>
      </c>
      <c r="U56" s="66">
        <v>27016.62347680036</v>
      </c>
      <c r="V56" s="66">
        <v>25880.291298660199</v>
      </c>
      <c r="W56" s="66">
        <v>25202.827496142927</v>
      </c>
      <c r="X56" s="66">
        <v>22616.415441646281</v>
      </c>
      <c r="Y56" s="66">
        <v>22924.705354294376</v>
      </c>
    </row>
    <row r="57" spans="1:25" x14ac:dyDescent="0.25">
      <c r="A57" s="72" t="s">
        <v>2</v>
      </c>
      <c r="B57" s="65"/>
      <c r="C57" s="65"/>
      <c r="D57" s="66">
        <v>208952.20180473244</v>
      </c>
      <c r="E57" s="66">
        <v>211827.24054880405</v>
      </c>
      <c r="F57" s="66">
        <v>215633.03696090935</v>
      </c>
      <c r="G57" s="66">
        <v>216594.91211557438</v>
      </c>
      <c r="H57" s="66">
        <v>219048.6263626393</v>
      </c>
      <c r="I57" s="66">
        <v>216546.27416766717</v>
      </c>
      <c r="J57" s="66">
        <v>213861.76983858109</v>
      </c>
      <c r="K57" s="66">
        <v>217217.69008836267</v>
      </c>
      <c r="L57" s="66">
        <v>214855.67562229143</v>
      </c>
      <c r="M57" s="66">
        <v>213807.58166139902</v>
      </c>
      <c r="N57" s="66">
        <v>214795.03596897528</v>
      </c>
      <c r="O57" s="66">
        <v>216449.20273077657</v>
      </c>
      <c r="P57" s="66">
        <v>217013.48570656113</v>
      </c>
      <c r="Q57" s="66">
        <v>217959.5205214422</v>
      </c>
      <c r="R57" s="66">
        <v>224040.60102170697</v>
      </c>
      <c r="S57" s="66">
        <v>229714.2</v>
      </c>
      <c r="T57" s="66">
        <v>234383.50473402272</v>
      </c>
      <c r="U57" s="66">
        <v>234928.49710076538</v>
      </c>
      <c r="V57" s="66">
        <v>236469.68500669984</v>
      </c>
      <c r="W57" s="66">
        <v>238194.58758428958</v>
      </c>
      <c r="X57" s="66">
        <v>232367.29321775431</v>
      </c>
      <c r="Y57" s="66">
        <v>229494.03909983646</v>
      </c>
    </row>
    <row r="58" spans="1:25" x14ac:dyDescent="0.25">
      <c r="A58" s="72" t="s">
        <v>277</v>
      </c>
      <c r="B58" s="65"/>
      <c r="C58" s="65"/>
      <c r="D58" s="66">
        <v>184730.92965160124</v>
      </c>
      <c r="E58" s="66">
        <v>193947.10201477638</v>
      </c>
      <c r="F58" s="66">
        <v>194249.0323489455</v>
      </c>
      <c r="G58" s="66">
        <v>197587.54149659205</v>
      </c>
      <c r="H58" s="66">
        <v>196620.47119695201</v>
      </c>
      <c r="I58" s="66">
        <v>196350.57154811043</v>
      </c>
      <c r="J58" s="66">
        <v>210530.75708566819</v>
      </c>
      <c r="K58" s="66">
        <v>219816.87832345412</v>
      </c>
      <c r="L58" s="66">
        <v>205893.42301663529</v>
      </c>
      <c r="M58" s="66">
        <v>168487.09432379712</v>
      </c>
      <c r="N58" s="66">
        <v>206452.30823636462</v>
      </c>
      <c r="O58" s="66">
        <v>220702.89525825132</v>
      </c>
      <c r="P58" s="66">
        <v>216832.21509234159</v>
      </c>
      <c r="Q58" s="66">
        <v>220796.61239328308</v>
      </c>
      <c r="R58" s="66">
        <v>240376.3639571637</v>
      </c>
      <c r="S58" s="66">
        <v>254354.6</v>
      </c>
      <c r="T58" s="66">
        <v>272228.84896915709</v>
      </c>
      <c r="U58" s="66">
        <v>283808.11213137733</v>
      </c>
      <c r="V58" s="66">
        <v>281001.05896667216</v>
      </c>
      <c r="W58" s="66">
        <v>281001.04305100715</v>
      </c>
      <c r="X58" s="66">
        <v>230571.63993551998</v>
      </c>
      <c r="Y58" s="66">
        <v>245089.08485807193</v>
      </c>
    </row>
    <row r="59" spans="1:25" x14ac:dyDescent="0.25">
      <c r="A59" s="72" t="s">
        <v>278</v>
      </c>
      <c r="B59" s="65"/>
      <c r="C59" s="65"/>
      <c r="D59" s="66">
        <v>530368.93316041469</v>
      </c>
      <c r="E59" s="66">
        <v>521725.08834847005</v>
      </c>
      <c r="F59" s="66">
        <v>507363.14935852349</v>
      </c>
      <c r="G59" s="66">
        <v>502102.51249155949</v>
      </c>
      <c r="H59" s="66">
        <v>517713.14359723008</v>
      </c>
      <c r="I59" s="66">
        <v>523898.57663143764</v>
      </c>
      <c r="J59" s="66">
        <v>558963.23944405245</v>
      </c>
      <c r="K59" s="66">
        <v>587943.8361339171</v>
      </c>
      <c r="L59" s="66">
        <v>582346.13094670197</v>
      </c>
      <c r="M59" s="66">
        <v>476307.14344496722</v>
      </c>
      <c r="N59" s="66">
        <v>518593.22979366581</v>
      </c>
      <c r="O59" s="66">
        <v>545971.14132986253</v>
      </c>
      <c r="P59" s="66">
        <v>534308.00460499455</v>
      </c>
      <c r="Q59" s="66">
        <v>527526.51731021865</v>
      </c>
      <c r="R59" s="66">
        <v>540617.83434036444</v>
      </c>
      <c r="S59" s="66">
        <v>546672.64778807689</v>
      </c>
      <c r="T59" s="66">
        <v>557910.79079072329</v>
      </c>
      <c r="U59" s="66">
        <v>573302.51274662779</v>
      </c>
      <c r="V59" s="66">
        <v>585323.77363899536</v>
      </c>
      <c r="W59" s="66">
        <v>583333.08801664691</v>
      </c>
      <c r="X59" s="66">
        <v>537387.61373900354</v>
      </c>
      <c r="Y59" s="66">
        <v>582681.33828187198</v>
      </c>
    </row>
    <row r="60" spans="1:25" x14ac:dyDescent="0.25">
      <c r="A60" s="72" t="s">
        <v>1</v>
      </c>
      <c r="B60" s="65"/>
      <c r="C60" s="65"/>
      <c r="D60" s="66">
        <v>94515.906644736853</v>
      </c>
      <c r="E60" s="66">
        <v>94538.194791471469</v>
      </c>
      <c r="F60" s="66">
        <v>90429.905474966508</v>
      </c>
      <c r="G60" s="66">
        <v>85771.891854971051</v>
      </c>
      <c r="H60" s="66">
        <v>81650.685471928635</v>
      </c>
      <c r="I60" s="66">
        <v>76713.903599334211</v>
      </c>
      <c r="J60" s="66">
        <v>75545.395009004962</v>
      </c>
      <c r="K60" s="66">
        <v>76023.827745405797</v>
      </c>
      <c r="L60" s="66">
        <v>71876.526185114417</v>
      </c>
      <c r="M60" s="66">
        <v>61041.575758887913</v>
      </c>
      <c r="N60" s="66">
        <v>64075.639152276373</v>
      </c>
      <c r="O60" s="66">
        <v>68021.994407371283</v>
      </c>
      <c r="P60" s="66">
        <v>63786.417797252485</v>
      </c>
      <c r="Q60" s="66">
        <v>63159.849298623514</v>
      </c>
      <c r="R60" s="66">
        <v>64334.579840322011</v>
      </c>
      <c r="S60" s="66">
        <v>64583.499999999993</v>
      </c>
      <c r="T60" s="66">
        <v>65276.392469425809</v>
      </c>
      <c r="U60" s="66">
        <v>66106.467792740747</v>
      </c>
      <c r="V60" s="66">
        <v>65969.04869974649</v>
      </c>
      <c r="W60" s="66">
        <v>64965.127165543388</v>
      </c>
      <c r="X60" s="66">
        <v>55106.165529239552</v>
      </c>
      <c r="Y60" s="66">
        <v>60759.690924492344</v>
      </c>
    </row>
    <row r="61" spans="1:25" x14ac:dyDescent="0.25">
      <c r="A61" s="72" t="s">
        <v>0</v>
      </c>
      <c r="B61" s="65"/>
      <c r="C61" s="65"/>
      <c r="D61" s="66">
        <v>41579.616756122385</v>
      </c>
      <c r="E61" s="66">
        <v>41349.592455131969</v>
      </c>
      <c r="F61" s="66">
        <v>39943.138773995619</v>
      </c>
      <c r="G61" s="66">
        <v>39695.905423708558</v>
      </c>
      <c r="H61" s="66">
        <v>40177.026455451414</v>
      </c>
      <c r="I61" s="66">
        <v>39527.931727599884</v>
      </c>
      <c r="J61" s="66">
        <v>41237.861454214908</v>
      </c>
      <c r="K61" s="66">
        <v>43287.784983568461</v>
      </c>
      <c r="L61" s="66">
        <v>38868.9891473561</v>
      </c>
      <c r="M61" s="66">
        <v>33416.85622909449</v>
      </c>
      <c r="N61" s="66">
        <v>35442.277410819835</v>
      </c>
      <c r="O61" s="66">
        <v>35090.781371396333</v>
      </c>
      <c r="P61" s="66">
        <v>32307.947823464197</v>
      </c>
      <c r="Q61" s="66">
        <v>31390.939389116858</v>
      </c>
      <c r="R61" s="66">
        <v>31970.545915821436</v>
      </c>
      <c r="S61" s="66">
        <v>33382.200000000004</v>
      </c>
      <c r="T61" s="66">
        <v>33467.603242009376</v>
      </c>
      <c r="U61" s="66">
        <v>34606.533339591813</v>
      </c>
      <c r="V61" s="66">
        <v>35147.647629453568</v>
      </c>
      <c r="W61" s="66">
        <v>35842.785478975748</v>
      </c>
      <c r="X61" s="66">
        <v>35642.34472863876</v>
      </c>
      <c r="Y61" s="66">
        <v>43921.250566485913</v>
      </c>
    </row>
    <row r="62" spans="1:25" x14ac:dyDescent="0.25">
      <c r="A62" s="78" t="s">
        <v>279</v>
      </c>
      <c r="B62" s="79"/>
      <c r="C62" s="79"/>
      <c r="D62" s="80">
        <v>162006.02125894072</v>
      </c>
      <c r="E62" s="80">
        <v>163324.8594213645</v>
      </c>
      <c r="F62" s="80">
        <v>162367.81766242275</v>
      </c>
      <c r="G62" s="80">
        <v>159366.78196763457</v>
      </c>
      <c r="H62" s="80">
        <v>160737.53765271467</v>
      </c>
      <c r="I62" s="80">
        <v>160289.82536300932</v>
      </c>
      <c r="J62" s="80">
        <v>165817.3467817319</v>
      </c>
      <c r="K62" s="80">
        <v>167457.95653814098</v>
      </c>
      <c r="L62" s="80">
        <v>163164.49505570479</v>
      </c>
      <c r="M62" s="80">
        <v>149129.15783345106</v>
      </c>
      <c r="N62" s="80">
        <v>151683.92433535715</v>
      </c>
      <c r="O62" s="80">
        <v>158340.32852942572</v>
      </c>
      <c r="P62" s="80">
        <v>155482.70270078577</v>
      </c>
      <c r="Q62" s="80">
        <v>154766.85837227505</v>
      </c>
      <c r="R62" s="80">
        <v>160439.52993483885</v>
      </c>
      <c r="S62" s="80">
        <v>163737.56704730834</v>
      </c>
      <c r="T62" s="80">
        <v>169003.76958508373</v>
      </c>
      <c r="U62" s="80">
        <v>171390.31967989632</v>
      </c>
      <c r="V62" s="80">
        <v>170967.86309195493</v>
      </c>
      <c r="W62" s="80">
        <v>176728.07117741753</v>
      </c>
      <c r="X62" s="80">
        <v>166923.98651497008</v>
      </c>
      <c r="Y62" s="80">
        <v>176454.99596279449</v>
      </c>
    </row>
    <row r="63" spans="1:25" x14ac:dyDescent="0.25">
      <c r="A63" s="38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spans="1:25" x14ac:dyDescent="0.25">
      <c r="A64" s="58" t="s">
        <v>241</v>
      </c>
      <c r="B64" s="50"/>
      <c r="C64" s="50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</row>
    <row r="65" spans="1:25" x14ac:dyDescent="0.25">
      <c r="A65" s="81" t="s">
        <v>142</v>
      </c>
      <c r="B65" s="41"/>
      <c r="C65" s="41"/>
      <c r="D65" s="82">
        <f t="shared" ref="D65:D76" si="46">D23/D$23</f>
        <v>1</v>
      </c>
      <c r="E65" s="82">
        <f t="shared" ref="E65:S65" si="47">E23/E$23</f>
        <v>1</v>
      </c>
      <c r="F65" s="82">
        <f t="shared" si="47"/>
        <v>1</v>
      </c>
      <c r="G65" s="82">
        <f t="shared" si="47"/>
        <v>1</v>
      </c>
      <c r="H65" s="82">
        <f t="shared" si="47"/>
        <v>1</v>
      </c>
      <c r="I65" s="82">
        <f t="shared" si="47"/>
        <v>1</v>
      </c>
      <c r="J65" s="82">
        <f t="shared" si="47"/>
        <v>1</v>
      </c>
      <c r="K65" s="82">
        <f t="shared" si="47"/>
        <v>1</v>
      </c>
      <c r="L65" s="82">
        <f t="shared" si="47"/>
        <v>1</v>
      </c>
      <c r="M65" s="82">
        <f t="shared" si="47"/>
        <v>1</v>
      </c>
      <c r="N65" s="82">
        <f t="shared" si="47"/>
        <v>1</v>
      </c>
      <c r="O65" s="82">
        <f t="shared" si="47"/>
        <v>1</v>
      </c>
      <c r="P65" s="82">
        <f t="shared" si="47"/>
        <v>1</v>
      </c>
      <c r="Q65" s="82">
        <f t="shared" si="47"/>
        <v>1</v>
      </c>
      <c r="R65" s="82">
        <f t="shared" si="47"/>
        <v>1</v>
      </c>
      <c r="S65" s="82">
        <f t="shared" si="47"/>
        <v>1</v>
      </c>
      <c r="T65" s="82">
        <f t="shared" ref="T65:Y65" si="48">T23/T$23</f>
        <v>1</v>
      </c>
      <c r="U65" s="82">
        <f t="shared" si="48"/>
        <v>1</v>
      </c>
      <c r="V65" s="82">
        <f t="shared" si="48"/>
        <v>1</v>
      </c>
      <c r="W65" s="82">
        <f t="shared" si="48"/>
        <v>1</v>
      </c>
      <c r="X65" s="82">
        <f t="shared" si="48"/>
        <v>1</v>
      </c>
      <c r="Y65" s="82">
        <f t="shared" si="48"/>
        <v>1</v>
      </c>
    </row>
    <row r="66" spans="1:25" x14ac:dyDescent="0.25">
      <c r="A66" s="64" t="s">
        <v>33</v>
      </c>
      <c r="B66" s="65"/>
      <c r="C66" s="65"/>
      <c r="D66" s="83">
        <f t="shared" si="46"/>
        <v>2.5520764849497213E-2</v>
      </c>
      <c r="E66" s="83">
        <f t="shared" ref="E66:S66" si="49">E24/E$23</f>
        <v>2.5632838549631796E-2</v>
      </c>
      <c r="F66" s="83">
        <f t="shared" si="49"/>
        <v>2.3716213959955153E-2</v>
      </c>
      <c r="G66" s="83">
        <f t="shared" si="49"/>
        <v>2.2954063902343391E-2</v>
      </c>
      <c r="H66" s="83">
        <f t="shared" si="49"/>
        <v>2.3077413727566869E-2</v>
      </c>
      <c r="I66" s="83">
        <f t="shared" si="49"/>
        <v>1.9983476420764954E-2</v>
      </c>
      <c r="J66" s="83">
        <f t="shared" si="49"/>
        <v>1.8818014357315681E-2</v>
      </c>
      <c r="K66" s="83">
        <f t="shared" si="49"/>
        <v>1.8953267532850333E-2</v>
      </c>
      <c r="L66" s="83">
        <f t="shared" si="49"/>
        <v>1.8261271167207035E-2</v>
      </c>
      <c r="M66" s="83">
        <f t="shared" si="49"/>
        <v>1.6746057443997951E-2</v>
      </c>
      <c r="N66" s="83">
        <f t="shared" si="49"/>
        <v>1.8191864215613487E-2</v>
      </c>
      <c r="O66" s="83">
        <f t="shared" si="49"/>
        <v>1.9021492943882889E-2</v>
      </c>
      <c r="P66" s="83">
        <f t="shared" si="49"/>
        <v>1.8828707410301598E-2</v>
      </c>
      <c r="Q66" s="83">
        <f t="shared" si="49"/>
        <v>1.9388121299024223E-2</v>
      </c>
      <c r="R66" s="83">
        <f t="shared" si="49"/>
        <v>1.9036531978465443E-2</v>
      </c>
      <c r="S66" s="83">
        <f t="shared" si="49"/>
        <v>1.8299358590294548E-2</v>
      </c>
      <c r="T66" s="83">
        <f t="shared" ref="T66:Y66" si="50">T24/T$23</f>
        <v>1.7847760844994353E-2</v>
      </c>
      <c r="U66" s="83">
        <f t="shared" si="50"/>
        <v>1.9032673396923532E-2</v>
      </c>
      <c r="V66" s="83">
        <f t="shared" si="50"/>
        <v>1.810541805531066E-2</v>
      </c>
      <c r="W66" s="83">
        <f t="shared" si="50"/>
        <v>1.7788613488798819E-2</v>
      </c>
      <c r="X66" s="83">
        <f t="shared" si="50"/>
        <v>1.8205339480674931E-2</v>
      </c>
      <c r="Y66" s="83">
        <f t="shared" si="50"/>
        <v>1.7937133323657997E-2</v>
      </c>
    </row>
    <row r="67" spans="1:25" x14ac:dyDescent="0.25">
      <c r="A67" s="64" t="s">
        <v>56</v>
      </c>
      <c r="B67" s="65"/>
      <c r="C67" s="65"/>
      <c r="D67" s="83">
        <f t="shared" si="46"/>
        <v>5.7166882707058173E-3</v>
      </c>
      <c r="E67" s="83">
        <f t="shared" ref="E67:S67" si="51">E25/E$23</f>
        <v>5.5685896686935195E-3</v>
      </c>
      <c r="F67" s="83">
        <f t="shared" si="51"/>
        <v>5.3515864233089011E-3</v>
      </c>
      <c r="G67" s="83">
        <f t="shared" si="51"/>
        <v>5.0888324702648459E-3</v>
      </c>
      <c r="H67" s="83">
        <f t="shared" si="51"/>
        <v>5.3518904712790754E-3</v>
      </c>
      <c r="I67" s="83">
        <f t="shared" si="51"/>
        <v>5.7586261902616122E-3</v>
      </c>
      <c r="J67" s="83">
        <f t="shared" si="51"/>
        <v>6.3264201682091776E-3</v>
      </c>
      <c r="K67" s="83">
        <f t="shared" si="51"/>
        <v>6.0241898103771119E-3</v>
      </c>
      <c r="L67" s="83">
        <f t="shared" si="51"/>
        <v>6.8405306529712414E-3</v>
      </c>
      <c r="M67" s="83">
        <f t="shared" si="51"/>
        <v>5.5365511194651433E-3</v>
      </c>
      <c r="N67" s="83">
        <f t="shared" si="51"/>
        <v>6.0220822306529974E-3</v>
      </c>
      <c r="O67" s="83">
        <f t="shared" si="51"/>
        <v>6.3420725115242872E-3</v>
      </c>
      <c r="P67" s="83">
        <f t="shared" si="51"/>
        <v>6.6937892989040017E-3</v>
      </c>
      <c r="Q67" s="83">
        <f t="shared" si="51"/>
        <v>6.1633892399883729E-3</v>
      </c>
      <c r="R67" s="83">
        <f t="shared" si="51"/>
        <v>5.1554614823516665E-3</v>
      </c>
      <c r="S67" s="83">
        <f t="shared" si="51"/>
        <v>4.1503878955061147E-3</v>
      </c>
      <c r="T67" s="83">
        <f t="shared" ref="T67:Y67" si="52">T25/T$23</f>
        <v>3.3919617442251192E-3</v>
      </c>
      <c r="U67" s="83">
        <f t="shared" si="52"/>
        <v>3.6121208774102889E-3</v>
      </c>
      <c r="V67" s="83">
        <f t="shared" si="52"/>
        <v>3.6532070558222378E-3</v>
      </c>
      <c r="W67" s="83">
        <f t="shared" si="52"/>
        <v>3.3463331227287512E-3</v>
      </c>
      <c r="X67" s="83">
        <f t="shared" si="52"/>
        <v>2.8008453739904716E-3</v>
      </c>
      <c r="Y67" s="83">
        <f t="shared" si="52"/>
        <v>3.5410289526734591E-3</v>
      </c>
    </row>
    <row r="68" spans="1:25" x14ac:dyDescent="0.25">
      <c r="A68" s="64" t="s">
        <v>146</v>
      </c>
      <c r="B68" s="65"/>
      <c r="C68" s="65"/>
      <c r="D68" s="83">
        <f t="shared" si="46"/>
        <v>0.7051265042442918</v>
      </c>
      <c r="E68" s="83">
        <f t="shared" ref="E68:S68" si="53">E26/E$23</f>
        <v>0.70845240086808403</v>
      </c>
      <c r="F68" s="83">
        <f t="shared" si="53"/>
        <v>0.71459928776353265</v>
      </c>
      <c r="G68" s="83">
        <f t="shared" si="53"/>
        <v>0.71896721930307073</v>
      </c>
      <c r="H68" s="83">
        <f t="shared" si="53"/>
        <v>0.71911594320016659</v>
      </c>
      <c r="I68" s="83">
        <f t="shared" si="53"/>
        <v>0.72334567958307228</v>
      </c>
      <c r="J68" s="83">
        <f t="shared" si="53"/>
        <v>0.7213396447979592</v>
      </c>
      <c r="K68" s="83">
        <f t="shared" si="53"/>
        <v>0.72132422703804411</v>
      </c>
      <c r="L68" s="83">
        <f t="shared" si="53"/>
        <v>0.72690716979410142</v>
      </c>
      <c r="M68" s="83">
        <f t="shared" si="53"/>
        <v>0.74538830506414222</v>
      </c>
      <c r="N68" s="83">
        <f t="shared" si="53"/>
        <v>0.74064144880615546</v>
      </c>
      <c r="O68" s="83">
        <f t="shared" si="53"/>
        <v>0.73896181791959559</v>
      </c>
      <c r="P68" s="83">
        <f t="shared" si="53"/>
        <v>0.74238416627447834</v>
      </c>
      <c r="Q68" s="83">
        <f t="shared" si="53"/>
        <v>0.74616141188558571</v>
      </c>
      <c r="R68" s="83">
        <f t="shared" si="53"/>
        <v>0.74681013667161877</v>
      </c>
      <c r="S68" s="83">
        <f t="shared" si="53"/>
        <v>0.74325440759596451</v>
      </c>
      <c r="T68" s="83">
        <f t="shared" ref="T68:Y68" si="54">T26/T$23</f>
        <v>0.74330035445138232</v>
      </c>
      <c r="U68" s="83">
        <f t="shared" si="54"/>
        <v>0.74299182749281323</v>
      </c>
      <c r="V68" s="83">
        <f t="shared" si="54"/>
        <v>0.7442299601805904</v>
      </c>
      <c r="W68" s="83">
        <f t="shared" si="54"/>
        <v>0.7457748003394149</v>
      </c>
      <c r="X68" s="83">
        <f t="shared" si="54"/>
        <v>0.74710490710387989</v>
      </c>
      <c r="Y68" s="83">
        <f t="shared" si="54"/>
        <v>0.74269074264542001</v>
      </c>
    </row>
    <row r="69" spans="1:25" x14ac:dyDescent="0.25">
      <c r="A69" s="68" t="s">
        <v>148</v>
      </c>
      <c r="B69" s="69"/>
      <c r="C69" s="69"/>
      <c r="D69" s="84">
        <f t="shared" si="46"/>
        <v>0.26572671008220689</v>
      </c>
      <c r="E69" s="84">
        <f t="shared" ref="E69:S69" si="55">E27/E$23</f>
        <v>0.26629878997926082</v>
      </c>
      <c r="F69" s="84">
        <f t="shared" si="55"/>
        <v>0.26987753069163151</v>
      </c>
      <c r="G69" s="84">
        <f t="shared" si="55"/>
        <v>0.27241017777008625</v>
      </c>
      <c r="H69" s="84">
        <f t="shared" si="55"/>
        <v>0.27159164066855079</v>
      </c>
      <c r="I69" s="84">
        <f t="shared" si="55"/>
        <v>0.27276019510621047</v>
      </c>
      <c r="J69" s="84">
        <f t="shared" si="55"/>
        <v>0.26965125098412174</v>
      </c>
      <c r="K69" s="84">
        <f t="shared" si="55"/>
        <v>0.26673033140937014</v>
      </c>
      <c r="L69" s="84">
        <f t="shared" si="55"/>
        <v>0.26982187204775337</v>
      </c>
      <c r="M69" s="84">
        <f t="shared" si="55"/>
        <v>0.28328279465010969</v>
      </c>
      <c r="N69" s="84">
        <f t="shared" si="55"/>
        <v>0.28226349585795574</v>
      </c>
      <c r="O69" s="84">
        <f t="shared" si="55"/>
        <v>0.27903514341191238</v>
      </c>
      <c r="P69" s="84">
        <f t="shared" si="55"/>
        <v>0.28091681742557101</v>
      </c>
      <c r="Q69" s="84">
        <f t="shared" si="55"/>
        <v>0.28285577118792654</v>
      </c>
      <c r="R69" s="84">
        <f t="shared" si="55"/>
        <v>0.28273049573902143</v>
      </c>
      <c r="S69" s="84">
        <f t="shared" si="55"/>
        <v>0.2798465437547854</v>
      </c>
      <c r="T69" s="84">
        <f t="shared" ref="T69:Y69" si="56">T27/T$23</f>
        <v>0.27979207679582951</v>
      </c>
      <c r="U69" s="84">
        <f t="shared" si="56"/>
        <v>0.27950594400094553</v>
      </c>
      <c r="V69" s="84">
        <f t="shared" si="56"/>
        <v>0.27901430038375435</v>
      </c>
      <c r="W69" s="84">
        <f t="shared" si="56"/>
        <v>0.28010264066593565</v>
      </c>
      <c r="X69" s="84">
        <f t="shared" si="56"/>
        <v>0.27098514947532898</v>
      </c>
      <c r="Y69" s="84">
        <f t="shared" si="56"/>
        <v>0.26982273399699164</v>
      </c>
    </row>
    <row r="70" spans="1:25" x14ac:dyDescent="0.25">
      <c r="A70" s="68" t="s">
        <v>150</v>
      </c>
      <c r="B70" s="71"/>
      <c r="C70" s="71"/>
      <c r="D70" s="84">
        <f t="shared" si="46"/>
        <v>0.3076652350325681</v>
      </c>
      <c r="E70" s="84">
        <f t="shared" ref="E70:S70" si="57">E28/E$23</f>
        <v>0.30970487893699422</v>
      </c>
      <c r="F70" s="84">
        <f t="shared" si="57"/>
        <v>0.31246017169219509</v>
      </c>
      <c r="G70" s="84">
        <f t="shared" si="57"/>
        <v>0.31452178827384958</v>
      </c>
      <c r="H70" s="84">
        <f t="shared" si="57"/>
        <v>0.31672521337172971</v>
      </c>
      <c r="I70" s="84">
        <f t="shared" si="57"/>
        <v>0.32020385069479268</v>
      </c>
      <c r="J70" s="84">
        <f t="shared" si="57"/>
        <v>0.32260442071796191</v>
      </c>
      <c r="K70" s="84">
        <f t="shared" si="57"/>
        <v>0.32593529244860275</v>
      </c>
      <c r="L70" s="84">
        <f t="shared" si="57"/>
        <v>0.32719229430957758</v>
      </c>
      <c r="M70" s="84">
        <f t="shared" si="57"/>
        <v>0.33174607232915304</v>
      </c>
      <c r="N70" s="84">
        <f t="shared" si="57"/>
        <v>0.33061885312081968</v>
      </c>
      <c r="O70" s="84">
        <f t="shared" si="57"/>
        <v>0.33115230107303489</v>
      </c>
      <c r="P70" s="84">
        <f t="shared" si="57"/>
        <v>0.33265295628553604</v>
      </c>
      <c r="Q70" s="84">
        <f t="shared" si="57"/>
        <v>0.33534420341156029</v>
      </c>
      <c r="R70" s="84">
        <f t="shared" si="57"/>
        <v>0.3362933706577137</v>
      </c>
      <c r="S70" s="84">
        <f t="shared" si="57"/>
        <v>0.33492147937398858</v>
      </c>
      <c r="T70" s="84">
        <f t="shared" ref="T70:Y70" si="58">T28/T$23</f>
        <v>0.33417642601002179</v>
      </c>
      <c r="U70" s="84">
        <f t="shared" si="58"/>
        <v>0.33390541912422739</v>
      </c>
      <c r="V70" s="84">
        <f t="shared" si="58"/>
        <v>0.33630629655494026</v>
      </c>
      <c r="W70" s="84">
        <f t="shared" si="58"/>
        <v>0.33646757427732071</v>
      </c>
      <c r="X70" s="84">
        <f t="shared" si="58"/>
        <v>0.34484439579427384</v>
      </c>
      <c r="Y70" s="84">
        <f t="shared" si="58"/>
        <v>0.33901652567027418</v>
      </c>
    </row>
    <row r="71" spans="1:25" x14ac:dyDescent="0.25">
      <c r="A71" s="68" t="s">
        <v>152</v>
      </c>
      <c r="B71" s="71"/>
      <c r="C71" s="71"/>
      <c r="D71" s="84">
        <f t="shared" si="46"/>
        <v>0.13173455912951673</v>
      </c>
      <c r="E71" s="84">
        <f t="shared" ref="E71:S71" si="59">E29/E$23</f>
        <v>0.13244873195182882</v>
      </c>
      <c r="F71" s="84">
        <f t="shared" si="59"/>
        <v>0.1322615853797062</v>
      </c>
      <c r="G71" s="84">
        <f t="shared" si="59"/>
        <v>0.13203525325913504</v>
      </c>
      <c r="H71" s="84">
        <f t="shared" si="59"/>
        <v>0.13079908915988614</v>
      </c>
      <c r="I71" s="84">
        <f t="shared" si="59"/>
        <v>0.13038163378206891</v>
      </c>
      <c r="J71" s="84">
        <f t="shared" si="59"/>
        <v>0.12908397309587527</v>
      </c>
      <c r="K71" s="84">
        <f t="shared" si="59"/>
        <v>0.12865860318007111</v>
      </c>
      <c r="L71" s="84">
        <f t="shared" si="59"/>
        <v>0.12989300343677032</v>
      </c>
      <c r="M71" s="84">
        <f t="shared" si="59"/>
        <v>0.1303594380848796</v>
      </c>
      <c r="N71" s="84">
        <f t="shared" si="59"/>
        <v>0.12775909982737996</v>
      </c>
      <c r="O71" s="84">
        <f t="shared" si="59"/>
        <v>0.12877437343464826</v>
      </c>
      <c r="P71" s="84">
        <f t="shared" si="59"/>
        <v>0.12881439256337146</v>
      </c>
      <c r="Q71" s="84">
        <f t="shared" si="59"/>
        <v>0.12796143728609866</v>
      </c>
      <c r="R71" s="84">
        <f t="shared" si="59"/>
        <v>0.12778627027488351</v>
      </c>
      <c r="S71" s="84">
        <f t="shared" si="59"/>
        <v>0.12848638446719055</v>
      </c>
      <c r="T71" s="84">
        <f t="shared" ref="T71:Y71" si="60">T29/T$23</f>
        <v>0.12933185164553121</v>
      </c>
      <c r="U71" s="84">
        <f t="shared" si="60"/>
        <v>0.12958046436764026</v>
      </c>
      <c r="V71" s="84">
        <f t="shared" si="60"/>
        <v>0.12890936324189592</v>
      </c>
      <c r="W71" s="84">
        <f t="shared" si="60"/>
        <v>0.12920458539615831</v>
      </c>
      <c r="X71" s="84">
        <f t="shared" si="60"/>
        <v>0.13127536183427702</v>
      </c>
      <c r="Y71" s="84">
        <f t="shared" si="60"/>
        <v>0.13385148297815405</v>
      </c>
    </row>
    <row r="72" spans="1:25" x14ac:dyDescent="0.25">
      <c r="A72" s="64" t="s">
        <v>154</v>
      </c>
      <c r="B72" s="65"/>
      <c r="C72" s="65"/>
      <c r="D72" s="83">
        <f t="shared" si="46"/>
        <v>2.0514102217626791E-2</v>
      </c>
      <c r="E72" s="83">
        <f t="shared" ref="E72:S72" si="61">E30/E$23</f>
        <v>2.0652655095897438E-2</v>
      </c>
      <c r="F72" s="83">
        <f t="shared" si="61"/>
        <v>2.0714238615721702E-2</v>
      </c>
      <c r="G72" s="83">
        <f t="shared" si="61"/>
        <v>2.0870933477032481E-2</v>
      </c>
      <c r="H72" s="83">
        <f t="shared" si="61"/>
        <v>2.2039887150936247E-2</v>
      </c>
      <c r="I72" s="83">
        <f t="shared" si="61"/>
        <v>2.2346584273736734E-2</v>
      </c>
      <c r="J72" s="83">
        <f t="shared" si="61"/>
        <v>2.2394536244153371E-2</v>
      </c>
      <c r="K72" s="83">
        <f t="shared" si="61"/>
        <v>2.153933678449169E-2</v>
      </c>
      <c r="L72" s="83">
        <f t="shared" si="61"/>
        <v>2.2379809586515434E-2</v>
      </c>
      <c r="M72" s="83">
        <f t="shared" si="61"/>
        <v>2.3450501292799145E-2</v>
      </c>
      <c r="N72" s="83">
        <f t="shared" si="61"/>
        <v>2.3527784027322241E-2</v>
      </c>
      <c r="O72" s="83">
        <f t="shared" si="61"/>
        <v>2.2592453897096267E-2</v>
      </c>
      <c r="P72" s="83">
        <f t="shared" si="61"/>
        <v>2.3645633447408568E-2</v>
      </c>
      <c r="Q72" s="83">
        <f t="shared" si="61"/>
        <v>2.3094368414680429E-2</v>
      </c>
      <c r="R72" s="83">
        <f t="shared" si="61"/>
        <v>2.167451267911041E-2</v>
      </c>
      <c r="S72" s="83">
        <f t="shared" si="61"/>
        <v>2.19351919221881E-2</v>
      </c>
      <c r="T72" s="83">
        <f t="shared" ref="T72:Y72" si="62">T30/T$23</f>
        <v>2.1815829914514324E-2</v>
      </c>
      <c r="U72" s="83">
        <f t="shared" si="62"/>
        <v>2.145119598242843E-2</v>
      </c>
      <c r="V72" s="83">
        <f t="shared" si="62"/>
        <v>2.0940296711963072E-2</v>
      </c>
      <c r="W72" s="83">
        <f t="shared" si="62"/>
        <v>2.1646999184970841E-2</v>
      </c>
      <c r="X72" s="83">
        <f t="shared" si="62"/>
        <v>2.1444179610386631E-2</v>
      </c>
      <c r="Y72" s="83">
        <f t="shared" si="62"/>
        <v>2.3348060271245752E-2</v>
      </c>
    </row>
    <row r="73" spans="1:25" x14ac:dyDescent="0.25">
      <c r="A73" s="64" t="s">
        <v>37</v>
      </c>
      <c r="B73" s="65"/>
      <c r="C73" s="65"/>
      <c r="D73" s="83">
        <f t="shared" si="46"/>
        <v>5.7674380704715617E-2</v>
      </c>
      <c r="E73" s="83">
        <f t="shared" ref="E73:S73" si="63">E31/E$23</f>
        <v>5.7690416460311013E-2</v>
      </c>
      <c r="F73" s="83">
        <f t="shared" si="63"/>
        <v>5.783522267873957E-2</v>
      </c>
      <c r="G73" s="83">
        <f t="shared" si="63"/>
        <v>5.8624188540892332E-2</v>
      </c>
      <c r="H73" s="83">
        <f t="shared" si="63"/>
        <v>5.936392923655421E-2</v>
      </c>
      <c r="I73" s="83">
        <f t="shared" si="63"/>
        <v>6.0297128722499392E-2</v>
      </c>
      <c r="J73" s="83">
        <f t="shared" si="63"/>
        <v>6.2431325539780959E-2</v>
      </c>
      <c r="K73" s="83">
        <f t="shared" si="63"/>
        <v>6.2835157258943133E-2</v>
      </c>
      <c r="L73" s="83">
        <f t="shared" si="63"/>
        <v>6.3239419182600232E-2</v>
      </c>
      <c r="M73" s="83">
        <f t="shared" si="63"/>
        <v>6.1953111200967852E-2</v>
      </c>
      <c r="N73" s="83">
        <f t="shared" si="63"/>
        <v>5.7489669730608775E-2</v>
      </c>
      <c r="O73" s="83">
        <f t="shared" si="63"/>
        <v>5.5889490500545973E-2</v>
      </c>
      <c r="P73" s="83">
        <f t="shared" si="63"/>
        <v>5.3936117900443933E-2</v>
      </c>
      <c r="Q73" s="83">
        <f t="shared" si="63"/>
        <v>5.2076986561650003E-2</v>
      </c>
      <c r="R73" s="83">
        <f t="shared" si="63"/>
        <v>5.1266542099574694E-2</v>
      </c>
      <c r="S73" s="83">
        <f t="shared" si="63"/>
        <v>5.0893613019261597E-2</v>
      </c>
      <c r="T73" s="83">
        <f t="shared" ref="T73:Y73" si="64">T31/T$23</f>
        <v>5.1083276637817358E-2</v>
      </c>
      <c r="U73" s="83">
        <f t="shared" si="64"/>
        <v>5.1377257850510991E-2</v>
      </c>
      <c r="V73" s="83">
        <f t="shared" si="64"/>
        <v>5.2632491198773133E-2</v>
      </c>
      <c r="W73" s="83">
        <f t="shared" si="64"/>
        <v>5.3634273535114331E-2</v>
      </c>
      <c r="X73" s="83">
        <f t="shared" si="64"/>
        <v>5.4736853976401982E-2</v>
      </c>
      <c r="Y73" s="83">
        <f t="shared" si="64"/>
        <v>5.4302930985955872E-2</v>
      </c>
    </row>
    <row r="74" spans="1:25" x14ac:dyDescent="0.25">
      <c r="A74" s="64" t="s">
        <v>58</v>
      </c>
      <c r="B74" s="65"/>
      <c r="C74" s="65"/>
      <c r="D74" s="83">
        <f t="shared" si="46"/>
        <v>0.18544755971316285</v>
      </c>
      <c r="E74" s="83">
        <f t="shared" ref="E74:S74" si="65">E32/E$23</f>
        <v>0.18200309935738279</v>
      </c>
      <c r="F74" s="83">
        <f t="shared" si="65"/>
        <v>0.17778345055874176</v>
      </c>
      <c r="G74" s="83">
        <f t="shared" si="65"/>
        <v>0.17349476230639604</v>
      </c>
      <c r="H74" s="83">
        <f t="shared" si="65"/>
        <v>0.17105093621349698</v>
      </c>
      <c r="I74" s="83">
        <f t="shared" si="65"/>
        <v>0.16826850480966504</v>
      </c>
      <c r="J74" s="83">
        <f t="shared" si="65"/>
        <v>0.16869005889258176</v>
      </c>
      <c r="K74" s="83">
        <f t="shared" si="65"/>
        <v>0.16932382157529377</v>
      </c>
      <c r="L74" s="83">
        <f t="shared" si="65"/>
        <v>0.1623717996166047</v>
      </c>
      <c r="M74" s="83">
        <f t="shared" si="65"/>
        <v>0.14692547387862739</v>
      </c>
      <c r="N74" s="83">
        <f t="shared" si="65"/>
        <v>0.15412715098964708</v>
      </c>
      <c r="O74" s="83">
        <f t="shared" si="65"/>
        <v>0.15719267222735483</v>
      </c>
      <c r="P74" s="83">
        <f t="shared" si="65"/>
        <v>0.15451158566846385</v>
      </c>
      <c r="Q74" s="83">
        <f t="shared" si="65"/>
        <v>0.15311572259907147</v>
      </c>
      <c r="R74" s="83">
        <f t="shared" si="65"/>
        <v>0.15605681508887911</v>
      </c>
      <c r="S74" s="83">
        <f t="shared" si="65"/>
        <v>0.16146704097678477</v>
      </c>
      <c r="T74" s="83">
        <f t="shared" ref="T74:Y74" si="66">T32/T$23</f>
        <v>0.16256081640706629</v>
      </c>
      <c r="U74" s="83">
        <f t="shared" si="66"/>
        <v>0.16153492439991371</v>
      </c>
      <c r="V74" s="83">
        <f t="shared" si="66"/>
        <v>0.16043862679754028</v>
      </c>
      <c r="W74" s="83">
        <f t="shared" si="66"/>
        <v>0.15780898032897267</v>
      </c>
      <c r="X74" s="83">
        <f t="shared" si="66"/>
        <v>0.15570787445466591</v>
      </c>
      <c r="Y74" s="83">
        <f t="shared" si="66"/>
        <v>0.15818010382104675</v>
      </c>
    </row>
    <row r="75" spans="1:25" x14ac:dyDescent="0.25">
      <c r="A75" s="85" t="s">
        <v>158</v>
      </c>
      <c r="B75" s="86"/>
      <c r="C75" s="86"/>
      <c r="D75" s="87">
        <f t="shared" si="46"/>
        <v>7.9516700509293763E-3</v>
      </c>
      <c r="E75" s="87">
        <f t="shared" ref="E75:S75" si="67">E33/E$23</f>
        <v>7.4217777221317503E-3</v>
      </c>
      <c r="F75" s="87">
        <f t="shared" si="67"/>
        <v>6.9349626002647843E-3</v>
      </c>
      <c r="G75" s="87">
        <f t="shared" si="67"/>
        <v>6.8134971206531628E-3</v>
      </c>
      <c r="H75" s="87">
        <f t="shared" si="67"/>
        <v>7.4094478775109636E-3</v>
      </c>
      <c r="I75" s="87">
        <f t="shared" si="67"/>
        <v>7.6289192510296958E-3</v>
      </c>
      <c r="J75" s="87">
        <f t="shared" si="67"/>
        <v>7.917275972631508E-3</v>
      </c>
      <c r="K75" s="87">
        <f t="shared" si="67"/>
        <v>8.4819695473525199E-3</v>
      </c>
      <c r="L75" s="87">
        <f t="shared" si="67"/>
        <v>7.6926945263588653E-3</v>
      </c>
      <c r="M75" s="87">
        <f t="shared" si="67"/>
        <v>5.2218716860516741E-3</v>
      </c>
      <c r="N75" s="87">
        <f t="shared" si="67"/>
        <v>5.9161156549078029E-3</v>
      </c>
      <c r="O75" s="87">
        <f t="shared" si="67"/>
        <v>6.3258997755669824E-3</v>
      </c>
      <c r="P75" s="87">
        <f t="shared" si="67"/>
        <v>5.9871496679753302E-3</v>
      </c>
      <c r="Q75" s="87">
        <f t="shared" si="67"/>
        <v>5.737446615999695E-3</v>
      </c>
      <c r="R75" s="87">
        <f t="shared" si="67"/>
        <v>5.7902718335829184E-3</v>
      </c>
      <c r="S75" s="87">
        <f t="shared" si="67"/>
        <v>5.8405252178951794E-3</v>
      </c>
      <c r="T75" s="87">
        <f t="shared" ref="T75:Y75" si="68">T33/T$23</f>
        <v>5.7356582576109458E-3</v>
      </c>
      <c r="U75" s="87">
        <f t="shared" si="68"/>
        <v>5.8194180178791632E-3</v>
      </c>
      <c r="V75" s="87">
        <f t="shared" si="68"/>
        <v>5.9404501836585882E-3</v>
      </c>
      <c r="W75" s="87">
        <f t="shared" si="68"/>
        <v>5.1761331745155343E-3</v>
      </c>
      <c r="X75" s="87">
        <f t="shared" si="68"/>
        <v>4.6418252748140548E-3</v>
      </c>
      <c r="Y75" s="87">
        <f t="shared" si="68"/>
        <v>5.6590225349108817E-3</v>
      </c>
    </row>
    <row r="76" spans="1:25" x14ac:dyDescent="0.25">
      <c r="A76" s="88" t="s">
        <v>5</v>
      </c>
      <c r="B76" s="44"/>
      <c r="C76" s="44"/>
      <c r="D76" s="89">
        <f t="shared" si="46"/>
        <v>5.8853855537211392E-3</v>
      </c>
      <c r="E76" s="89">
        <f t="shared" ref="E76:S76" si="69">E34/E$23</f>
        <v>5.5001258227441348E-3</v>
      </c>
      <c r="F76" s="89">
        <f t="shared" si="69"/>
        <v>5.1304486979649924E-3</v>
      </c>
      <c r="G76" s="89">
        <f t="shared" si="69"/>
        <v>5.0406176504833415E-3</v>
      </c>
      <c r="H76" s="89">
        <f t="shared" si="69"/>
        <v>5.4957120086901743E-3</v>
      </c>
      <c r="I76" s="89">
        <f t="shared" si="69"/>
        <v>5.6636671907773972E-3</v>
      </c>
      <c r="J76" s="89">
        <f t="shared" si="69"/>
        <v>5.8666491247536222E-3</v>
      </c>
      <c r="K76" s="89">
        <f t="shared" si="69"/>
        <v>6.2905359974811375E-3</v>
      </c>
      <c r="L76" s="89">
        <f t="shared" si="69"/>
        <v>5.6782542624437488E-3</v>
      </c>
      <c r="M76" s="89">
        <f t="shared" si="69"/>
        <v>3.4931844052705349E-3</v>
      </c>
      <c r="N76" s="89">
        <f t="shared" si="69"/>
        <v>3.9125533679449714E-3</v>
      </c>
      <c r="O76" s="89">
        <f t="shared" si="69"/>
        <v>4.2750771336394983E-3</v>
      </c>
      <c r="P76" s="89">
        <f t="shared" si="69"/>
        <v>3.9280547640966126E-3</v>
      </c>
      <c r="Q76" s="89">
        <f t="shared" si="69"/>
        <v>3.7981335244288063E-3</v>
      </c>
      <c r="R76" s="89">
        <f t="shared" si="69"/>
        <v>3.8432304302808704E-3</v>
      </c>
      <c r="S76" s="89">
        <f t="shared" si="69"/>
        <v>3.7816196423162175E-3</v>
      </c>
      <c r="T76" s="89">
        <f t="shared" ref="T76:Y76" si="70">T34/T$23</f>
        <v>3.6969395424994037E-3</v>
      </c>
      <c r="U76" s="89">
        <f t="shared" si="70"/>
        <v>3.7964743035468359E-3</v>
      </c>
      <c r="V76" s="89">
        <f t="shared" si="70"/>
        <v>3.973345796183015E-3</v>
      </c>
      <c r="W76" s="89">
        <f t="shared" si="70"/>
        <v>3.2956418651247182E-3</v>
      </c>
      <c r="X76" s="89">
        <f t="shared" si="70"/>
        <v>2.8879401654621308E-3</v>
      </c>
      <c r="Y76" s="89">
        <f t="shared" si="70"/>
        <v>3.5891167109210515E-3</v>
      </c>
    </row>
    <row r="77" spans="1:25" x14ac:dyDescent="0.25">
      <c r="A77" s="88" t="s">
        <v>271</v>
      </c>
      <c r="B77" s="44"/>
      <c r="C77" s="44"/>
      <c r="D77" s="89">
        <f>D37/D$23</f>
        <v>2.066284497208238E-3</v>
      </c>
      <c r="E77" s="89">
        <f t="shared" ref="E77:S77" si="71">E37/E$23</f>
        <v>1.9216518993876157E-3</v>
      </c>
      <c r="F77" s="89">
        <f t="shared" si="71"/>
        <v>1.8045139022997926E-3</v>
      </c>
      <c r="G77" s="89">
        <f t="shared" si="71"/>
        <v>1.772879470169821E-3</v>
      </c>
      <c r="H77" s="89">
        <f t="shared" si="71"/>
        <v>1.91373586882079E-3</v>
      </c>
      <c r="I77" s="89">
        <f t="shared" si="71"/>
        <v>1.9652520602522969E-3</v>
      </c>
      <c r="J77" s="89">
        <f t="shared" si="71"/>
        <v>2.0506268478778828E-3</v>
      </c>
      <c r="K77" s="89">
        <f t="shared" si="71"/>
        <v>2.1914335498713832E-3</v>
      </c>
      <c r="L77" s="89">
        <f t="shared" si="71"/>
        <v>2.0144402639151156E-3</v>
      </c>
      <c r="M77" s="89">
        <f t="shared" si="71"/>
        <v>1.7286872807811395E-3</v>
      </c>
      <c r="N77" s="89">
        <f t="shared" si="71"/>
        <v>2.0035622869628324E-3</v>
      </c>
      <c r="O77" s="89">
        <f t="shared" si="71"/>
        <v>2.0508226419274841E-3</v>
      </c>
      <c r="P77" s="89">
        <f t="shared" si="71"/>
        <v>2.0590949038787189E-3</v>
      </c>
      <c r="Q77" s="89">
        <f t="shared" si="71"/>
        <v>1.9393130915708893E-3</v>
      </c>
      <c r="R77" s="89">
        <f t="shared" si="71"/>
        <v>1.9470414033020468E-3</v>
      </c>
      <c r="S77" s="89">
        <f t="shared" si="71"/>
        <v>2.0589055755789632E-3</v>
      </c>
      <c r="T77" s="89">
        <f t="shared" ref="T77:Y77" si="72">T37/T$23</f>
        <v>2.0387187151115413E-3</v>
      </c>
      <c r="U77" s="89">
        <f t="shared" si="72"/>
        <v>2.0229437143323261E-3</v>
      </c>
      <c r="V77" s="89">
        <f t="shared" si="72"/>
        <v>1.9671043874755741E-3</v>
      </c>
      <c r="W77" s="89">
        <f t="shared" si="72"/>
        <v>1.8804913093908155E-3</v>
      </c>
      <c r="X77" s="89">
        <f t="shared" si="72"/>
        <v>1.7538851093519246E-3</v>
      </c>
      <c r="Y77" s="89">
        <f t="shared" si="72"/>
        <v>2.069905823989832E-3</v>
      </c>
    </row>
    <row r="78" spans="1:25" x14ac:dyDescent="0.25">
      <c r="A78" s="68" t="s">
        <v>273</v>
      </c>
      <c r="B78" s="44"/>
      <c r="C78" s="44"/>
      <c r="D78" s="89">
        <f>D43/D$23</f>
        <v>2.1493056183955667E-2</v>
      </c>
      <c r="E78" s="89">
        <f t="shared" ref="E78:S78" si="73">E43/E$23</f>
        <v>2.1667973035406653E-2</v>
      </c>
      <c r="F78" s="89">
        <f t="shared" si="73"/>
        <v>2.1982002778878938E-2</v>
      </c>
      <c r="G78" s="89">
        <f t="shared" si="73"/>
        <v>2.0995553907878012E-2</v>
      </c>
      <c r="H78" s="89">
        <f t="shared" si="73"/>
        <v>2.0321411123644075E-2</v>
      </c>
      <c r="I78" s="89">
        <f t="shared" si="73"/>
        <v>2.0368019416525378E-2</v>
      </c>
      <c r="J78" s="89">
        <f t="shared" si="73"/>
        <v>1.9837073118807596E-2</v>
      </c>
      <c r="K78" s="89">
        <f t="shared" si="73"/>
        <v>1.9843047562378834E-2</v>
      </c>
      <c r="L78" s="89">
        <f t="shared" si="73"/>
        <v>1.931664789272999E-2</v>
      </c>
      <c r="M78" s="89">
        <f t="shared" si="73"/>
        <v>1.9478177201220311E-2</v>
      </c>
      <c r="N78" s="89">
        <f t="shared" si="73"/>
        <v>2.0191583604821404E-2</v>
      </c>
      <c r="O78" s="89">
        <f t="shared" si="73"/>
        <v>2.0299353877640425E-2</v>
      </c>
      <c r="P78" s="89">
        <f t="shared" si="73"/>
        <v>2.0103533673817061E-2</v>
      </c>
      <c r="Q78" s="89">
        <f t="shared" si="73"/>
        <v>1.9851587032130781E-2</v>
      </c>
      <c r="R78" s="89">
        <f t="shared" si="73"/>
        <v>2.0142167015929375E-2</v>
      </c>
      <c r="S78" s="89">
        <f t="shared" si="73"/>
        <v>2.5385411930806335E-2</v>
      </c>
      <c r="T78" s="89">
        <f t="shared" ref="T78:Y78" si="74">T43/T$23</f>
        <v>2.5091202631762819E-2</v>
      </c>
      <c r="U78" s="89">
        <f t="shared" si="74"/>
        <v>2.4814869921430407E-2</v>
      </c>
      <c r="V78" s="89">
        <f t="shared" si="74"/>
        <v>2.5079850199889283E-2</v>
      </c>
      <c r="W78" s="89">
        <f t="shared" si="74"/>
        <v>2.494533057008114E-2</v>
      </c>
      <c r="X78" s="89">
        <f t="shared" si="74"/>
        <v>2.7552505603377457E-2</v>
      </c>
      <c r="Y78" s="89">
        <f t="shared" si="74"/>
        <v>2.8827180131189872E-2</v>
      </c>
    </row>
    <row r="79" spans="1:25" x14ac:dyDescent="0.25">
      <c r="A79" s="88" t="s">
        <v>274</v>
      </c>
      <c r="B79" s="44"/>
      <c r="C79" s="44"/>
      <c r="D79" s="89">
        <f>D44/D$23</f>
        <v>1.3471297561547342E-2</v>
      </c>
      <c r="E79" s="89">
        <f t="shared" ref="E79:S79" si="75">E44/E$23</f>
        <v>1.2930311869505074E-2</v>
      </c>
      <c r="F79" s="89">
        <f t="shared" si="75"/>
        <v>1.2625437121428428E-2</v>
      </c>
      <c r="G79" s="89">
        <f t="shared" si="75"/>
        <v>1.1992367601912433E-2</v>
      </c>
      <c r="H79" s="89">
        <f t="shared" si="75"/>
        <v>1.1881305883623133E-2</v>
      </c>
      <c r="I79" s="89">
        <f t="shared" si="75"/>
        <v>1.1733821796350279E-2</v>
      </c>
      <c r="J79" s="89">
        <f t="shared" si="75"/>
        <v>1.144036572978901E-2</v>
      </c>
      <c r="K79" s="89">
        <f t="shared" si="75"/>
        <v>1.1504242405843057E-2</v>
      </c>
      <c r="L79" s="89">
        <f t="shared" si="75"/>
        <v>1.1092255281870512E-2</v>
      </c>
      <c r="M79" s="89">
        <f t="shared" si="75"/>
        <v>1.0541244099882861E-2</v>
      </c>
      <c r="N79" s="89">
        <f t="shared" si="75"/>
        <v>1.1287645519315919E-2</v>
      </c>
      <c r="O79" s="89">
        <f t="shared" si="75"/>
        <v>1.1487033273695891E-2</v>
      </c>
      <c r="P79" s="89">
        <f t="shared" si="75"/>
        <v>1.1263496165007303E-2</v>
      </c>
      <c r="Q79" s="89">
        <f t="shared" si="75"/>
        <v>1.1214121911386413E-2</v>
      </c>
      <c r="R79" s="89">
        <f t="shared" si="75"/>
        <v>1.1394122621102317E-2</v>
      </c>
      <c r="S79" s="89">
        <f t="shared" si="75"/>
        <v>1.2060363435635569E-2</v>
      </c>
      <c r="T79" s="89">
        <f t="shared" ref="T79:Y79" si="76">T44/T$23</f>
        <v>1.2093442281729094E-2</v>
      </c>
      <c r="U79" s="89">
        <f t="shared" si="76"/>
        <v>1.214489310702478E-2</v>
      </c>
      <c r="V79" s="89">
        <f t="shared" si="76"/>
        <v>1.1477819837972721E-2</v>
      </c>
      <c r="W79" s="89">
        <f t="shared" si="76"/>
        <v>1.1213860464272658E-2</v>
      </c>
      <c r="X79" s="89">
        <f t="shared" si="76"/>
        <v>1.174592012960963E-2</v>
      </c>
      <c r="Y79" s="89">
        <f t="shared" si="76"/>
        <v>1.2152276290308517E-2</v>
      </c>
    </row>
    <row r="80" spans="1:25" x14ac:dyDescent="0.25">
      <c r="A80" s="88" t="s">
        <v>11</v>
      </c>
      <c r="B80" s="44"/>
      <c r="C80" s="44"/>
      <c r="D80" s="89">
        <f>D47/D$23</f>
        <v>8.0217586224083249E-3</v>
      </c>
      <c r="E80" s="89">
        <f t="shared" ref="E80:S80" si="77">E47/E$23</f>
        <v>8.7376611659015849E-3</v>
      </c>
      <c r="F80" s="89">
        <f t="shared" si="77"/>
        <v>9.3565656574505114E-3</v>
      </c>
      <c r="G80" s="89">
        <f t="shared" si="77"/>
        <v>9.0031863059655826E-3</v>
      </c>
      <c r="H80" s="89">
        <f t="shared" si="77"/>
        <v>8.4401052400209387E-3</v>
      </c>
      <c r="I80" s="89">
        <f t="shared" si="77"/>
        <v>8.6341976201751072E-3</v>
      </c>
      <c r="J80" s="89">
        <f t="shared" si="77"/>
        <v>8.396707389018581E-3</v>
      </c>
      <c r="K80" s="89">
        <f t="shared" si="77"/>
        <v>8.3388051565357786E-3</v>
      </c>
      <c r="L80" s="89">
        <f t="shared" si="77"/>
        <v>8.2243926108594746E-3</v>
      </c>
      <c r="M80" s="89">
        <f t="shared" si="77"/>
        <v>8.9369331013374586E-3</v>
      </c>
      <c r="N80" s="89">
        <f t="shared" si="77"/>
        <v>8.90393808550549E-3</v>
      </c>
      <c r="O80" s="89">
        <f t="shared" si="77"/>
        <v>8.8123206039445318E-3</v>
      </c>
      <c r="P80" s="89">
        <f t="shared" si="77"/>
        <v>8.8400375088097619E-3</v>
      </c>
      <c r="Q80" s="89">
        <f t="shared" si="77"/>
        <v>8.6374651207443663E-3</v>
      </c>
      <c r="R80" s="89">
        <f t="shared" si="77"/>
        <v>8.7480443948270599E-3</v>
      </c>
      <c r="S80" s="89">
        <f t="shared" si="77"/>
        <v>1.3325048495170754E-2</v>
      </c>
      <c r="T80" s="89">
        <f t="shared" ref="T80:Y80" si="78">T47/T$23</f>
        <v>1.2997760350033718E-2</v>
      </c>
      <c r="U80" s="89">
        <f t="shared" si="78"/>
        <v>1.2669976814405629E-2</v>
      </c>
      <c r="V80" s="89">
        <f t="shared" si="78"/>
        <v>1.3602030361916555E-2</v>
      </c>
      <c r="W80" s="89">
        <f t="shared" si="78"/>
        <v>1.3731470105808486E-2</v>
      </c>
      <c r="X80" s="89">
        <f t="shared" si="78"/>
        <v>1.5806585473767832E-2</v>
      </c>
      <c r="Y80" s="89">
        <f t="shared" si="78"/>
        <v>1.6674903840881362E-2</v>
      </c>
    </row>
    <row r="81" spans="1:25" x14ac:dyDescent="0.25">
      <c r="A81" s="68" t="s">
        <v>4</v>
      </c>
      <c r="B81" s="44"/>
      <c r="C81" s="44"/>
      <c r="D81" s="89">
        <f>D48/D$23</f>
        <v>9.2106689861509959E-3</v>
      </c>
      <c r="E81" s="89">
        <f t="shared" ref="E81:S81" si="79">E48/E$23</f>
        <v>8.8767419563789175E-3</v>
      </c>
      <c r="F81" s="89">
        <f t="shared" si="79"/>
        <v>8.6908807534607536E-3</v>
      </c>
      <c r="G81" s="89">
        <f t="shared" si="79"/>
        <v>8.3214666331099373E-3</v>
      </c>
      <c r="H81" s="89">
        <f t="shared" si="79"/>
        <v>8.0985491625117159E-3</v>
      </c>
      <c r="I81" s="89">
        <f t="shared" si="79"/>
        <v>7.9781655546437898E-3</v>
      </c>
      <c r="J81" s="89">
        <f t="shared" si="79"/>
        <v>7.9913341767965523E-3</v>
      </c>
      <c r="K81" s="89">
        <f t="shared" si="79"/>
        <v>8.1453957881180115E-3</v>
      </c>
      <c r="L81" s="89">
        <f t="shared" si="79"/>
        <v>7.56345223825105E-3</v>
      </c>
      <c r="M81" s="89">
        <f t="shared" si="79"/>
        <v>6.5731422882190109E-3</v>
      </c>
      <c r="N81" s="89">
        <f t="shared" si="79"/>
        <v>6.2439762030746847E-3</v>
      </c>
      <c r="O81" s="89">
        <f t="shared" si="79"/>
        <v>6.1814105020502963E-3</v>
      </c>
      <c r="P81" s="89">
        <f t="shared" si="79"/>
        <v>5.8737619950678223E-3</v>
      </c>
      <c r="Q81" s="89">
        <f t="shared" si="79"/>
        <v>5.7102542701721291E-3</v>
      </c>
      <c r="R81" s="89">
        <f t="shared" si="79"/>
        <v>5.8112121599077698E-3</v>
      </c>
      <c r="S81" s="89">
        <f t="shared" si="79"/>
        <v>5.7074803927314281E-3</v>
      </c>
      <c r="T81" s="89">
        <f t="shared" ref="T81:Y81" si="80">T48/T$23</f>
        <v>5.8437796675806638E-3</v>
      </c>
      <c r="U81" s="89">
        <f t="shared" si="80"/>
        <v>5.7257532219297498E-3</v>
      </c>
      <c r="V81" s="89">
        <f t="shared" si="80"/>
        <v>5.7656444729880666E-3</v>
      </c>
      <c r="W81" s="89">
        <f t="shared" si="80"/>
        <v>5.815528003895328E-3</v>
      </c>
      <c r="X81" s="89">
        <f t="shared" si="80"/>
        <v>5.841159200938092E-3</v>
      </c>
      <c r="Y81" s="89">
        <f t="shared" si="80"/>
        <v>5.780703103545743E-3</v>
      </c>
    </row>
    <row r="82" spans="1:25" x14ac:dyDescent="0.25">
      <c r="A82" s="68" t="s">
        <v>3</v>
      </c>
      <c r="B82" s="44"/>
      <c r="C82" s="44"/>
      <c r="D82" s="89">
        <f>D52/D$23</f>
        <v>1.1334756754476255E-2</v>
      </c>
      <c r="E82" s="89">
        <f t="shared" ref="E82:S82" si="81">E52/E$23</f>
        <v>1.1079510670022419E-2</v>
      </c>
      <c r="F82" s="89">
        <f t="shared" si="81"/>
        <v>1.0542077702763664E-2</v>
      </c>
      <c r="G82" s="89">
        <f t="shared" si="81"/>
        <v>9.7361823712796714E-3</v>
      </c>
      <c r="H82" s="89">
        <f t="shared" si="81"/>
        <v>9.4265662535924725E-3</v>
      </c>
      <c r="I82" s="89">
        <f t="shared" si="81"/>
        <v>9.0205460094234628E-3</v>
      </c>
      <c r="J82" s="89">
        <f t="shared" si="81"/>
        <v>8.7110152971105349E-3</v>
      </c>
      <c r="K82" s="89">
        <f t="shared" si="81"/>
        <v>8.3807747615312969E-3</v>
      </c>
      <c r="L82" s="89">
        <f t="shared" si="81"/>
        <v>7.6962119412311404E-3</v>
      </c>
      <c r="M82" s="89">
        <f t="shared" si="81"/>
        <v>7.2473553274217976E-3</v>
      </c>
      <c r="N82" s="89">
        <f t="shared" si="81"/>
        <v>7.1848448060627566E-3</v>
      </c>
      <c r="O82" s="89">
        <f t="shared" si="81"/>
        <v>7.0035672745726724E-3</v>
      </c>
      <c r="P82" s="89">
        <f t="shared" si="81"/>
        <v>6.8307939010043266E-3</v>
      </c>
      <c r="Q82" s="89">
        <f t="shared" si="81"/>
        <v>6.5058727811649073E-3</v>
      </c>
      <c r="R82" s="89">
        <f t="shared" si="81"/>
        <v>6.4975972406241317E-3</v>
      </c>
      <c r="S82" s="89">
        <f t="shared" si="81"/>
        <v>6.3852923105146269E-3</v>
      </c>
      <c r="T82" s="89">
        <f t="shared" ref="T82:Y82" si="82">T52/T$23</f>
        <v>6.3373940048368693E-3</v>
      </c>
      <c r="U82" s="89">
        <f t="shared" si="82"/>
        <v>6.1200443751409398E-3</v>
      </c>
      <c r="V82" s="89">
        <f t="shared" si="82"/>
        <v>6.1079150429025576E-3</v>
      </c>
      <c r="W82" s="89">
        <f t="shared" si="82"/>
        <v>5.9245029483806352E-3</v>
      </c>
      <c r="X82" s="89">
        <f t="shared" si="82"/>
        <v>5.7465274936961894E-3</v>
      </c>
      <c r="Y82" s="89">
        <f t="shared" si="82"/>
        <v>5.4610703120049255E-3</v>
      </c>
    </row>
    <row r="83" spans="1:25" x14ac:dyDescent="0.25">
      <c r="A83" s="88" t="s">
        <v>21</v>
      </c>
      <c r="B83" s="44"/>
      <c r="C83" s="44"/>
      <c r="D83" s="89">
        <f>D53/D$23</f>
        <v>6.0401006544813438E-3</v>
      </c>
      <c r="E83" s="89">
        <f t="shared" ref="E83:S83" si="83">E53/E$23</f>
        <v>5.997297931007335E-3</v>
      </c>
      <c r="F83" s="89">
        <f t="shared" si="83"/>
        <v>5.6473922744129422E-3</v>
      </c>
      <c r="G83" s="89">
        <f t="shared" si="83"/>
        <v>5.2476660530033853E-3</v>
      </c>
      <c r="H83" s="89">
        <f t="shared" si="83"/>
        <v>5.0265728954579248E-3</v>
      </c>
      <c r="I83" s="89">
        <f t="shared" si="83"/>
        <v>4.650963793809206E-3</v>
      </c>
      <c r="J83" s="89">
        <f t="shared" si="83"/>
        <v>4.5138232095326691E-3</v>
      </c>
      <c r="K83" s="89">
        <f t="shared" si="83"/>
        <v>4.4210455438483901E-3</v>
      </c>
      <c r="L83" s="89">
        <f t="shared" si="83"/>
        <v>3.9882772921693609E-3</v>
      </c>
      <c r="M83" s="89">
        <f t="shared" si="83"/>
        <v>3.8403982895639944E-3</v>
      </c>
      <c r="N83" s="89">
        <f t="shared" si="83"/>
        <v>3.8824547690809066E-3</v>
      </c>
      <c r="O83" s="89">
        <f t="shared" si="83"/>
        <v>3.8665436420983611E-3</v>
      </c>
      <c r="P83" s="89">
        <f t="shared" si="83"/>
        <v>3.8530905656163623E-3</v>
      </c>
      <c r="Q83" s="89">
        <f t="shared" si="83"/>
        <v>3.7246637148899927E-3</v>
      </c>
      <c r="R83" s="89">
        <f t="shared" si="83"/>
        <v>3.8259387489918877E-3</v>
      </c>
      <c r="S83" s="89">
        <f t="shared" si="83"/>
        <v>3.8499812001281295E-3</v>
      </c>
      <c r="T83" s="89">
        <f t="shared" ref="T83:Y83" si="84">T53/T$23</f>
        <v>3.8367625979931212E-3</v>
      </c>
      <c r="U83" s="89">
        <f t="shared" si="84"/>
        <v>3.7621822826116374E-3</v>
      </c>
      <c r="V83" s="89">
        <f t="shared" si="84"/>
        <v>3.8952893227412696E-3</v>
      </c>
      <c r="W83" s="89">
        <f t="shared" si="84"/>
        <v>3.8070627488312699E-3</v>
      </c>
      <c r="X83" s="89">
        <f t="shared" si="84"/>
        <v>3.7343147733057778E-3</v>
      </c>
      <c r="Y83" s="89">
        <f t="shared" si="84"/>
        <v>3.5349412586369142E-3</v>
      </c>
    </row>
    <row r="84" spans="1:25" x14ac:dyDescent="0.25">
      <c r="A84" s="88" t="s">
        <v>16</v>
      </c>
      <c r="B84" s="44"/>
      <c r="C84" s="44"/>
      <c r="D84" s="89">
        <f t="shared" ref="D84:D90" si="85">D56/D$23</f>
        <v>5.2946560999949143E-3</v>
      </c>
      <c r="E84" s="89">
        <f t="shared" ref="E84:S84" si="86">E56/E$23</f>
        <v>5.0822127390150861E-3</v>
      </c>
      <c r="F84" s="89">
        <f t="shared" si="86"/>
        <v>4.8946854283507179E-3</v>
      </c>
      <c r="G84" s="89">
        <f t="shared" si="86"/>
        <v>4.4885163182762844E-3</v>
      </c>
      <c r="H84" s="89">
        <f t="shared" si="86"/>
        <v>4.399993358134552E-3</v>
      </c>
      <c r="I84" s="89">
        <f t="shared" si="86"/>
        <v>4.3695822156142585E-3</v>
      </c>
      <c r="J84" s="89">
        <f t="shared" si="86"/>
        <v>4.1971920875778657E-3</v>
      </c>
      <c r="K84" s="89">
        <f t="shared" si="86"/>
        <v>3.9597292176829068E-3</v>
      </c>
      <c r="L84" s="89">
        <f t="shared" si="86"/>
        <v>3.7079346490617804E-3</v>
      </c>
      <c r="M84" s="89">
        <f t="shared" si="86"/>
        <v>3.4069570378578028E-3</v>
      </c>
      <c r="N84" s="89">
        <f t="shared" si="86"/>
        <v>3.3023900369818495E-3</v>
      </c>
      <c r="O84" s="89">
        <f t="shared" si="86"/>
        <v>3.1370236324743139E-3</v>
      </c>
      <c r="P84" s="89">
        <f t="shared" si="86"/>
        <v>2.9777033353879665E-3</v>
      </c>
      <c r="Q84" s="89">
        <f t="shared" si="86"/>
        <v>2.7812090662749159E-3</v>
      </c>
      <c r="R84" s="89">
        <f t="shared" si="86"/>
        <v>2.6716584916322453E-3</v>
      </c>
      <c r="S84" s="89">
        <f t="shared" si="86"/>
        <v>2.535311110386497E-3</v>
      </c>
      <c r="T84" s="89">
        <f t="shared" ref="T84:Y84" si="87">T56/T$23</f>
        <v>2.5006314068437489E-3</v>
      </c>
      <c r="U84" s="89">
        <f t="shared" si="87"/>
        <v>2.3578620925293037E-3</v>
      </c>
      <c r="V84" s="89">
        <f t="shared" si="87"/>
        <v>2.2126257201612884E-3</v>
      </c>
      <c r="W84" s="89">
        <f t="shared" si="87"/>
        <v>2.1174401995493653E-3</v>
      </c>
      <c r="X84" s="89">
        <f t="shared" si="87"/>
        <v>2.0122127203904125E-3</v>
      </c>
      <c r="Y84" s="89">
        <f t="shared" si="87"/>
        <v>1.9261290533680113E-3</v>
      </c>
    </row>
    <row r="85" spans="1:25" x14ac:dyDescent="0.25">
      <c r="A85" s="68" t="s">
        <v>2</v>
      </c>
      <c r="B85" s="44"/>
      <c r="C85" s="44"/>
      <c r="D85" s="89">
        <f t="shared" si="85"/>
        <v>2.3159219416205839E-2</v>
      </c>
      <c r="E85" s="89">
        <f t="shared" ref="E85:S85" si="88">E57/E$23</f>
        <v>2.295887948457882E-2</v>
      </c>
      <c r="F85" s="89">
        <f t="shared" si="88"/>
        <v>2.3102142667559004E-2</v>
      </c>
      <c r="G85" s="89">
        <f t="shared" si="88"/>
        <v>2.3014852300607857E-2</v>
      </c>
      <c r="H85" s="89">
        <f t="shared" si="88"/>
        <v>2.2661516056180133E-2</v>
      </c>
      <c r="I85" s="89">
        <f t="shared" si="88"/>
        <v>2.2000891382122294E-2</v>
      </c>
      <c r="J85" s="89">
        <f t="shared" si="88"/>
        <v>2.0987110575298461E-2</v>
      </c>
      <c r="K85" s="89">
        <f t="shared" si="88"/>
        <v>2.0611930460878742E-2</v>
      </c>
      <c r="L85" s="89">
        <f t="shared" si="88"/>
        <v>2.0207252038012938E-2</v>
      </c>
      <c r="M85" s="89">
        <f t="shared" si="88"/>
        <v>2.1028867786090595E-2</v>
      </c>
      <c r="N85" s="89">
        <f t="shared" si="88"/>
        <v>2.0665509758102649E-2</v>
      </c>
      <c r="O85" s="89">
        <f t="shared" si="88"/>
        <v>2.0414445329381595E-2</v>
      </c>
      <c r="P85" s="89">
        <f t="shared" si="88"/>
        <v>2.0588156200595984E-2</v>
      </c>
      <c r="Q85" s="89">
        <f t="shared" si="88"/>
        <v>2.0675410197603886E-2</v>
      </c>
      <c r="R85" s="89">
        <f t="shared" si="88"/>
        <v>2.0919242502701812E-2</v>
      </c>
      <c r="S85" s="89">
        <f t="shared" si="88"/>
        <v>2.0999234283792068E-2</v>
      </c>
      <c r="T85" s="89">
        <f t="shared" ref="T85:Y85" si="89">T57/T$23</f>
        <v>2.1032659201427419E-2</v>
      </c>
      <c r="U85" s="89">
        <f t="shared" si="89"/>
        <v>2.0503265267195342E-2</v>
      </c>
      <c r="V85" s="89">
        <f t="shared" si="89"/>
        <v>2.0216886318870329E-2</v>
      </c>
      <c r="W85" s="89">
        <f t="shared" si="89"/>
        <v>2.0012151221653413E-2</v>
      </c>
      <c r="X85" s="89">
        <f t="shared" si="89"/>
        <v>2.0674028756761234E-2</v>
      </c>
      <c r="Y85" s="89">
        <f t="shared" si="89"/>
        <v>1.928204220963586E-2</v>
      </c>
    </row>
    <row r="86" spans="1:25" x14ac:dyDescent="0.25">
      <c r="A86" s="68" t="s">
        <v>277</v>
      </c>
      <c r="B86" s="44"/>
      <c r="C86" s="44"/>
      <c r="D86" s="89">
        <f t="shared" si="85"/>
        <v>2.047465447030395E-2</v>
      </c>
      <c r="E86" s="89">
        <f t="shared" ref="E86:S86" si="90">E58/E$23</f>
        <v>2.1020942018619451E-2</v>
      </c>
      <c r="F86" s="89">
        <f t="shared" si="90"/>
        <v>2.0811137855347016E-2</v>
      </c>
      <c r="G86" s="89">
        <f t="shared" si="90"/>
        <v>2.0995175000037801E-2</v>
      </c>
      <c r="H86" s="89">
        <f t="shared" si="90"/>
        <v>2.0341227603166534E-2</v>
      </c>
      <c r="I86" s="89">
        <f t="shared" si="90"/>
        <v>1.9949027587991712E-2</v>
      </c>
      <c r="J86" s="89">
        <f t="shared" si="90"/>
        <v>2.0660224975193878E-2</v>
      </c>
      <c r="K86" s="89">
        <f t="shared" si="90"/>
        <v>2.0858569153770861E-2</v>
      </c>
      <c r="L86" s="89">
        <f t="shared" si="90"/>
        <v>1.93643490208769E-2</v>
      </c>
      <c r="M86" s="89">
        <f t="shared" si="90"/>
        <v>1.6571408752982391E-2</v>
      </c>
      <c r="N86" s="89">
        <f t="shared" si="90"/>
        <v>1.9862852841057502E-2</v>
      </c>
      <c r="O86" s="89">
        <f t="shared" si="90"/>
        <v>2.0815633102099527E-2</v>
      </c>
      <c r="P86" s="89">
        <f t="shared" si="90"/>
        <v>2.0570958984911538E-2</v>
      </c>
      <c r="Q86" s="89">
        <f t="shared" si="90"/>
        <v>2.0944533739802297E-2</v>
      </c>
      <c r="R86" s="89">
        <f t="shared" si="90"/>
        <v>2.244455436472613E-2</v>
      </c>
      <c r="S86" s="89">
        <f t="shared" si="90"/>
        <v>2.3251726869998535E-2</v>
      </c>
      <c r="T86" s="89">
        <f t="shared" ref="T86:Y86" si="91">T58/T$23</f>
        <v>2.4428752405859917E-2</v>
      </c>
      <c r="U86" s="89">
        <f t="shared" si="91"/>
        <v>2.4769208843640929E-2</v>
      </c>
      <c r="V86" s="89">
        <f t="shared" si="91"/>
        <v>2.40240792998495E-2</v>
      </c>
      <c r="W86" s="89">
        <f t="shared" si="91"/>
        <v>2.3608577440867074E-2</v>
      </c>
      <c r="X86" s="89">
        <f t="shared" si="91"/>
        <v>2.0514267083420672E-2</v>
      </c>
      <c r="Y86" s="89">
        <f t="shared" si="91"/>
        <v>2.0592334763424956E-2</v>
      </c>
    </row>
    <row r="87" spans="1:25" x14ac:dyDescent="0.25">
      <c r="A87" s="68" t="s">
        <v>278</v>
      </c>
      <c r="B87" s="44"/>
      <c r="C87" s="44"/>
      <c r="D87" s="89">
        <f t="shared" si="85"/>
        <v>5.8783446111180741E-2</v>
      </c>
      <c r="E87" s="89">
        <f t="shared" ref="E87:S87" si="92">E59/E$23</f>
        <v>5.6547134336643691E-2</v>
      </c>
      <c r="F87" s="89">
        <f t="shared" si="92"/>
        <v>5.4357050412769121E-2</v>
      </c>
      <c r="G87" s="89">
        <f t="shared" si="92"/>
        <v>5.3352200436689881E-2</v>
      </c>
      <c r="H87" s="89">
        <f t="shared" si="92"/>
        <v>5.3559636099709165E-2</v>
      </c>
      <c r="I87" s="89">
        <f t="shared" si="92"/>
        <v>5.3227587147457511E-2</v>
      </c>
      <c r="J87" s="89">
        <f t="shared" si="92"/>
        <v>5.4853297635167421E-2</v>
      </c>
      <c r="K87" s="89">
        <f t="shared" si="92"/>
        <v>5.5790379965668539E-2</v>
      </c>
      <c r="L87" s="89">
        <f t="shared" si="92"/>
        <v>5.4769858917242377E-2</v>
      </c>
      <c r="M87" s="89">
        <f t="shared" si="92"/>
        <v>4.6846794988482092E-2</v>
      </c>
      <c r="N87" s="89">
        <f t="shared" si="92"/>
        <v>4.989404621219886E-2</v>
      </c>
      <c r="O87" s="89">
        <f t="shared" si="92"/>
        <v>5.1493365997572059E-2</v>
      </c>
      <c r="P87" s="89">
        <f t="shared" si="92"/>
        <v>5.0690014135392522E-2</v>
      </c>
      <c r="Q87" s="89">
        <f t="shared" si="92"/>
        <v>5.004060895990628E-2</v>
      </c>
      <c r="R87" s="89">
        <f t="shared" si="92"/>
        <v>5.0478866447764149E-2</v>
      </c>
      <c r="S87" s="89">
        <f t="shared" si="92"/>
        <v>4.9973867559962637E-2</v>
      </c>
      <c r="T87" s="89">
        <f t="shared" ref="T87:Y87" si="93">T59/T$23</f>
        <v>5.0064732758460261E-2</v>
      </c>
      <c r="U87" s="89">
        <f t="shared" si="93"/>
        <v>5.0034685626716389E-2</v>
      </c>
      <c r="V87" s="89">
        <f t="shared" si="93"/>
        <v>5.0042034737165085E-2</v>
      </c>
      <c r="W87" s="89">
        <f t="shared" si="93"/>
        <v>4.9009299868546442E-2</v>
      </c>
      <c r="X87" s="89">
        <f t="shared" si="93"/>
        <v>4.7812094491095899E-2</v>
      </c>
      <c r="Y87" s="89">
        <f t="shared" si="93"/>
        <v>4.8956766823170066E-2</v>
      </c>
    </row>
    <row r="88" spans="1:25" x14ac:dyDescent="0.25">
      <c r="A88" s="68" t="s">
        <v>1</v>
      </c>
      <c r="B88" s="44"/>
      <c r="C88" s="44"/>
      <c r="D88" s="89">
        <f t="shared" si="85"/>
        <v>1.0475671476066315E-2</v>
      </c>
      <c r="E88" s="89">
        <f t="shared" ref="E88:S88" si="94">E60/E$23</f>
        <v>1.0246515109594505E-2</v>
      </c>
      <c r="F88" s="89">
        <f t="shared" si="94"/>
        <v>9.6883325817800105E-3</v>
      </c>
      <c r="G88" s="89">
        <f t="shared" si="94"/>
        <v>9.113914095694611E-3</v>
      </c>
      <c r="H88" s="89">
        <f t="shared" si="94"/>
        <v>8.4471121802743923E-3</v>
      </c>
      <c r="I88" s="89">
        <f t="shared" si="94"/>
        <v>7.7940581849066807E-3</v>
      </c>
      <c r="J88" s="89">
        <f t="shared" si="94"/>
        <v>7.4135716715768235E-3</v>
      </c>
      <c r="K88" s="89">
        <f t="shared" si="94"/>
        <v>7.2139513601340863E-3</v>
      </c>
      <c r="L88" s="89">
        <f t="shared" si="94"/>
        <v>6.7600126272333548E-3</v>
      </c>
      <c r="M88" s="89">
        <f t="shared" si="94"/>
        <v>6.0036936768741115E-3</v>
      </c>
      <c r="N88" s="89">
        <f t="shared" si="94"/>
        <v>6.1647409130502007E-3</v>
      </c>
      <c r="O88" s="89">
        <f t="shared" si="94"/>
        <v>6.4155065877141921E-3</v>
      </c>
      <c r="P88" s="89">
        <f t="shared" si="94"/>
        <v>6.0514429728207699E-3</v>
      </c>
      <c r="Q88" s="89">
        <f t="shared" si="94"/>
        <v>5.9912766790080133E-3</v>
      </c>
      <c r="R88" s="89">
        <f t="shared" si="94"/>
        <v>6.0070838537820727E-3</v>
      </c>
      <c r="S88" s="89">
        <f t="shared" si="94"/>
        <v>5.9038755434678604E-3</v>
      </c>
      <c r="T88" s="89">
        <f t="shared" ref="T88:Y88" si="95">T60/T$23</f>
        <v>5.8576482089303062E-3</v>
      </c>
      <c r="U88" s="89">
        <f t="shared" si="95"/>
        <v>5.7694084019552228E-3</v>
      </c>
      <c r="V88" s="89">
        <f t="shared" si="95"/>
        <v>5.6399988780338091E-3</v>
      </c>
      <c r="W88" s="89">
        <f t="shared" si="95"/>
        <v>5.4581086923762984E-3</v>
      </c>
      <c r="X88" s="89">
        <f t="shared" si="95"/>
        <v>4.9028692250536405E-3</v>
      </c>
      <c r="Y88" s="89">
        <f t="shared" si="95"/>
        <v>5.1050167997645614E-3</v>
      </c>
    </row>
    <row r="89" spans="1:25" x14ac:dyDescent="0.25">
      <c r="A89" s="68" t="s">
        <v>0</v>
      </c>
      <c r="B89" s="44"/>
      <c r="C89" s="44"/>
      <c r="D89" s="89">
        <f t="shared" si="85"/>
        <v>4.6084772468522406E-3</v>
      </c>
      <c r="E89" s="89">
        <f t="shared" ref="E89:S89" si="96">E61/E$23</f>
        <v>4.4816724584348291E-3</v>
      </c>
      <c r="F89" s="89">
        <f t="shared" si="96"/>
        <v>4.2793632346523865E-3</v>
      </c>
      <c r="G89" s="89">
        <f t="shared" si="96"/>
        <v>4.2179910476293145E-3</v>
      </c>
      <c r="H89" s="89">
        <f t="shared" si="96"/>
        <v>4.1564850016565791E-3</v>
      </c>
      <c r="I89" s="89">
        <f t="shared" si="96"/>
        <v>4.0159995171541001E-3</v>
      </c>
      <c r="J89" s="89">
        <f t="shared" si="96"/>
        <v>4.0468362292226528E-3</v>
      </c>
      <c r="K89" s="89">
        <f t="shared" si="96"/>
        <v>4.10760658362505E-3</v>
      </c>
      <c r="L89" s="89">
        <f t="shared" si="96"/>
        <v>3.6556421322757227E-3</v>
      </c>
      <c r="M89" s="89">
        <f t="shared" si="96"/>
        <v>3.2866872447081951E-3</v>
      </c>
      <c r="N89" s="89">
        <f t="shared" si="96"/>
        <v>3.4099146024420693E-3</v>
      </c>
      <c r="O89" s="89">
        <f t="shared" si="96"/>
        <v>3.3095933310628668E-3</v>
      </c>
      <c r="P89" s="89">
        <f t="shared" si="96"/>
        <v>3.0650679341172192E-3</v>
      </c>
      <c r="Q89" s="89">
        <f t="shared" si="96"/>
        <v>2.9777113970768875E-3</v>
      </c>
      <c r="R89" s="89">
        <f t="shared" si="96"/>
        <v>2.9851714372611977E-3</v>
      </c>
      <c r="S89" s="89">
        <f t="shared" si="96"/>
        <v>3.0516208345344065E-3</v>
      </c>
      <c r="T89" s="89">
        <f t="shared" ref="T89:Y89" si="97">T61/T$23</f>
        <v>3.003251846057031E-3</v>
      </c>
      <c r="U89" s="89">
        <f t="shared" si="97"/>
        <v>3.0202676209832137E-3</v>
      </c>
      <c r="V89" s="89">
        <f t="shared" si="97"/>
        <v>3.0049348460046473E-3</v>
      </c>
      <c r="W89" s="89">
        <f t="shared" si="97"/>
        <v>3.0113666749741696E-3</v>
      </c>
      <c r="X89" s="89">
        <f t="shared" si="97"/>
        <v>3.1711470649517957E-3</v>
      </c>
      <c r="Y89" s="89">
        <f t="shared" si="97"/>
        <v>3.6902544861069459E-3</v>
      </c>
    </row>
    <row r="90" spans="1:25" x14ac:dyDescent="0.25">
      <c r="A90" s="90" t="s">
        <v>280</v>
      </c>
      <c r="B90" s="47"/>
      <c r="C90" s="47"/>
      <c r="D90" s="91">
        <f t="shared" si="85"/>
        <v>1.7955939017041459E-2</v>
      </c>
      <c r="E90" s="91">
        <f t="shared" ref="E90:S90" si="98">E62/E$23</f>
        <v>1.7701952565571746E-2</v>
      </c>
      <c r="F90" s="91">
        <f t="shared" si="98"/>
        <v>1.739549997126599E-2</v>
      </c>
      <c r="G90" s="91">
        <f t="shared" si="98"/>
        <v>1.6933929392815825E-2</v>
      </c>
      <c r="H90" s="91">
        <f t="shared" si="98"/>
        <v>1.6628984855250946E-2</v>
      </c>
      <c r="I90" s="91">
        <f t="shared" si="98"/>
        <v>1.6285290758410419E-2</v>
      </c>
      <c r="J90" s="91">
        <f t="shared" si="98"/>
        <v>1.6272319240776309E-2</v>
      </c>
      <c r="K90" s="91">
        <f t="shared" si="98"/>
        <v>1.5890196391835844E-2</v>
      </c>
      <c r="L90" s="91">
        <f t="shared" si="98"/>
        <v>1.5345678282392396E-2</v>
      </c>
      <c r="M90" s="91">
        <f t="shared" si="98"/>
        <v>1.4667474926577207E-2</v>
      </c>
      <c r="N90" s="91">
        <f t="shared" si="98"/>
        <v>1.4593566393929086E-2</v>
      </c>
      <c r="O90" s="91">
        <f t="shared" si="98"/>
        <v>1.493389644969419E-2</v>
      </c>
      <c r="P90" s="91">
        <f t="shared" si="98"/>
        <v>1.475070620276122E-2</v>
      </c>
      <c r="Q90" s="91">
        <f t="shared" si="98"/>
        <v>1.4681020926206609E-2</v>
      </c>
      <c r="R90" s="91">
        <f t="shared" si="98"/>
        <v>1.4980648232599572E-2</v>
      </c>
      <c r="S90" s="91">
        <f t="shared" si="98"/>
        <v>1.4968006033081713E-2</v>
      </c>
      <c r="T90" s="91">
        <f t="shared" ref="T90:Y90" si="99">T62/T$23</f>
        <v>1.516573742454006E-2</v>
      </c>
      <c r="U90" s="91">
        <f t="shared" si="99"/>
        <v>1.4958003103042352E-2</v>
      </c>
      <c r="V90" s="91">
        <f t="shared" si="99"/>
        <v>1.4616832818178402E-2</v>
      </c>
      <c r="W90" s="91">
        <f t="shared" si="99"/>
        <v>1.4847981733682665E-2</v>
      </c>
      <c r="X90" s="91">
        <f t="shared" si="99"/>
        <v>1.4851450260556886E-2</v>
      </c>
      <c r="Y90" s="91">
        <f t="shared" si="99"/>
        <v>1.4825712657292951E-2</v>
      </c>
    </row>
    <row r="91" spans="1:25" x14ac:dyDescent="0.25">
      <c r="A91" s="38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spans="1:25" x14ac:dyDescent="0.25">
      <c r="A92" s="58" t="s">
        <v>236</v>
      </c>
      <c r="B92" s="50"/>
      <c r="C92" s="50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</row>
    <row r="93" spans="1:25" x14ac:dyDescent="0.25">
      <c r="A93" s="40" t="s">
        <v>139</v>
      </c>
      <c r="B93" s="41"/>
      <c r="C93" s="41"/>
      <c r="D93" s="41"/>
      <c r="E93" s="92">
        <f t="shared" ref="E93:E94" si="100">IF(D16=0,"",E16/D16-1)</f>
        <v>2.1756366802248905E-2</v>
      </c>
      <c r="F93" s="92">
        <f t="shared" ref="F93:F94" si="101">IF(E16=0,"",F16/E16-1)</f>
        <v>1.1108112953259974E-2</v>
      </c>
      <c r="G93" s="92">
        <f t="shared" ref="G93:G94" si="102">IF(F16=0,"",G16/F16-1)</f>
        <v>9.0803894384117179E-3</v>
      </c>
      <c r="H93" s="92">
        <f t="shared" ref="H93:H94" si="103">IF(G16=0,"",H16/G16-1)</f>
        <v>2.5923220507223954E-2</v>
      </c>
      <c r="I93" s="92">
        <f t="shared" ref="I93:I94" si="104">IF(H16=0,"",I16/H16-1)</f>
        <v>1.9247514201956806E-2</v>
      </c>
      <c r="J93" s="92">
        <f t="shared" ref="J93:J94" si="105">IF(I16=0,"",J16/I16-1)</f>
        <v>3.4943300828895518E-2</v>
      </c>
      <c r="K93" s="92">
        <f t="shared" ref="K93:K94" si="106">IF(J16=0,"",K16/J16-1)</f>
        <v>3.1559181792346847E-2</v>
      </c>
      <c r="L93" s="92">
        <f t="shared" ref="L93:L94" si="107">IF(K16=0,"",L16/K16-1)</f>
        <v>6.4104086744574129E-3</v>
      </c>
      <c r="M93" s="92">
        <f t="shared" ref="M93:M94" si="108">IF(L16=0,"",M16/L16-1)</f>
        <v>-4.3486578991132285E-2</v>
      </c>
      <c r="N93" s="92">
        <f t="shared" ref="N93:N94" si="109">IF(M16=0,"",N16/M16-1)</f>
        <v>2.2254372714405335E-2</v>
      </c>
      <c r="O93" s="92">
        <f t="shared" ref="O93:O94" si="110">IF(N16=0,"",O16/N16-1)</f>
        <v>1.9008023465263646E-2</v>
      </c>
      <c r="P93" s="92">
        <f t="shared" ref="P93:P94" si="111">IF(O16=0,"",P16/O16-1)</f>
        <v>-7.0177800887945008E-3</v>
      </c>
      <c r="Q93" s="92">
        <f t="shared" ref="Q93:Q94" si="112">IF(P16=0,"",Q16/P16-1)</f>
        <v>-8.2961531435266078E-4</v>
      </c>
      <c r="R93" s="92">
        <f t="shared" ref="R93:R94" si="113">IF(Q16=0,"",R16/Q16-1)</f>
        <v>1.6001596624511061E-2</v>
      </c>
      <c r="S93" s="92">
        <f t="shared" ref="S93:S94" si="114">IF(R16=0,"",S16/R16-1)</f>
        <v>2.309409002410856E-2</v>
      </c>
      <c r="T93" s="92">
        <f t="shared" ref="T93:T94" si="115">IF(S16=0,"",T16/S16-1)</f>
        <v>1.9718348414214715E-2</v>
      </c>
      <c r="U93" s="92">
        <f t="shared" ref="U93:U94" si="116">IF(T16=0,"",U16/T16-1)</f>
        <v>2.8450447075228258E-2</v>
      </c>
      <c r="V93" s="92">
        <f t="shared" ref="V93:V94" si="117">IF(U16=0,"",V16/U16-1)</f>
        <v>2.0661700830346241E-2</v>
      </c>
      <c r="W93" s="92">
        <f t="shared" ref="W93:W94" si="118">IF(V16=0,"",W16/V16-1)</f>
        <v>1.8050143681253461E-2</v>
      </c>
      <c r="X93" s="92">
        <f t="shared" ref="X93:X94" si="119">IF(W16=0,"",X16/W16-1)</f>
        <v>-5.6520682392972477E-2</v>
      </c>
      <c r="Y93" s="92">
        <f t="shared" ref="Y93:Y94" si="120">IF(X16=0,"",Y16/X16-1)</f>
        <v>6.0093952082949764E-2</v>
      </c>
    </row>
    <row r="94" spans="1:25" x14ac:dyDescent="0.25">
      <c r="A94" s="46" t="s">
        <v>141</v>
      </c>
      <c r="B94" s="47"/>
      <c r="C94" s="47"/>
      <c r="D94" s="47"/>
      <c r="E94" s="93">
        <f t="shared" si="100"/>
        <v>1.9084064857070704E-2</v>
      </c>
      <c r="F94" s="93">
        <f t="shared" si="101"/>
        <v>1.0965995402109296E-2</v>
      </c>
      <c r="G94" s="93">
        <f t="shared" si="102"/>
        <v>1.3961191722164923E-2</v>
      </c>
      <c r="H94" s="93">
        <f t="shared" si="103"/>
        <v>2.0976395419774585E-2</v>
      </c>
      <c r="I94" s="93">
        <f t="shared" si="104"/>
        <v>2.1963249182023414E-2</v>
      </c>
      <c r="J94" s="93">
        <f t="shared" si="105"/>
        <v>2.303655679212091E-2</v>
      </c>
      <c r="K94" s="93">
        <f t="shared" si="106"/>
        <v>2.2120617701144374E-2</v>
      </c>
      <c r="L94" s="93">
        <f t="shared" si="107"/>
        <v>6.275754530233657E-3</v>
      </c>
      <c r="M94" s="93">
        <f t="shared" si="108"/>
        <v>-1.1187477144329327E-2</v>
      </c>
      <c r="N94" s="93">
        <f t="shared" si="109"/>
        <v>9.5744069004948251E-3</v>
      </c>
      <c r="O94" s="93">
        <f t="shared" si="110"/>
        <v>3.7309015346085328E-3</v>
      </c>
      <c r="P94" s="93">
        <f t="shared" si="111"/>
        <v>-8.1777092309222033E-3</v>
      </c>
      <c r="Q94" s="93">
        <f t="shared" si="112"/>
        <v>-5.9571721517754916E-3</v>
      </c>
      <c r="R94" s="93">
        <f t="shared" si="113"/>
        <v>1.0808147778814448E-2</v>
      </c>
      <c r="S94" s="93">
        <f t="shared" si="114"/>
        <v>2.1106690517090909E-2</v>
      </c>
      <c r="T94" s="93">
        <f t="shared" si="115"/>
        <v>2.1953551337543287E-2</v>
      </c>
      <c r="U94" s="93">
        <f t="shared" si="116"/>
        <v>2.2209961427633873E-2</v>
      </c>
      <c r="V94" s="93">
        <f t="shared" si="117"/>
        <v>1.8769285715219741E-2</v>
      </c>
      <c r="W94" s="93">
        <f t="shared" si="118"/>
        <v>1.5293664103502858E-2</v>
      </c>
      <c r="X94" s="93">
        <f t="shared" si="119"/>
        <v>-7.1199225698451718E-2</v>
      </c>
      <c r="Y94" s="93">
        <f t="shared" si="120"/>
        <v>4.6241273235488656E-2</v>
      </c>
    </row>
    <row r="95" spans="1:25" x14ac:dyDescent="0.25">
      <c r="A95" s="40" t="s">
        <v>242</v>
      </c>
      <c r="B95" s="41"/>
      <c r="C95" s="41"/>
      <c r="D95" s="41"/>
      <c r="E95" s="92">
        <f t="shared" ref="E95:E96" si="121">IF(D20=0,"",E20/D20-1)</f>
        <v>1.9930824315709028E-2</v>
      </c>
      <c r="F95" s="92">
        <f t="shared" ref="F95:F96" si="122">IF(E20=0,"",F20/E20-1)</f>
        <v>9.9730693366044676E-3</v>
      </c>
      <c r="G95" s="92">
        <f t="shared" ref="G95:G96" si="123">IF(F20=0,"",G20/F20-1)</f>
        <v>5.6471867180956092E-3</v>
      </c>
      <c r="H95" s="92">
        <f t="shared" ref="H95:H96" si="124">IF(G20=0,"",H20/G20-1)</f>
        <v>2.2196917369599722E-2</v>
      </c>
      <c r="I95" s="92">
        <f t="shared" ref="I95:I96" si="125">IF(H20=0,"",I20/H20-1)</f>
        <v>1.5366276362042575E-2</v>
      </c>
      <c r="J95" s="92">
        <f t="shared" ref="J95:J96" si="126">IF(I20=0,"",J20/I20-1)</f>
        <v>3.1618772636692771E-2</v>
      </c>
      <c r="K95" s="92">
        <f t="shared" ref="K95:K96" si="127">IF(J20=0,"",K20/J20-1)</f>
        <v>2.8229569121106524E-2</v>
      </c>
      <c r="L95" s="92">
        <f t="shared" ref="L95:L96" si="128">IF(K20=0,"",L20/K20-1)</f>
        <v>2.9743365091474683E-3</v>
      </c>
      <c r="M95" s="92">
        <f t="shared" ref="M95:M96" si="129">IF(L20=0,"",M20/L20-1)</f>
        <v>-4.6361254137547436E-2</v>
      </c>
      <c r="N95" s="92">
        <f t="shared" ref="N95:N96" si="130">IF(M20=0,"",N20/M20-1)</f>
        <v>2.0833413583917881E-2</v>
      </c>
      <c r="O95" s="92">
        <f t="shared" ref="O95:O96" si="131">IF(N20=0,"",O20/N20-1)</f>
        <v>2.0671346036114757E-2</v>
      </c>
      <c r="P95" s="92">
        <f t="shared" ref="P95:P96" si="132">IF(O20=0,"",P20/O20-1)</f>
        <v>-8.3934899856326073E-3</v>
      </c>
      <c r="Q95" s="92">
        <f t="shared" ref="Q95:Q96" si="133">IF(P20=0,"",Q20/P20-1)</f>
        <v>-2.4261088421965171E-3</v>
      </c>
      <c r="R95" s="92">
        <f t="shared" ref="R95:R96" si="134">IF(Q20=0,"",R20/Q20-1)</f>
        <v>1.2271051275807743E-2</v>
      </c>
      <c r="S95" s="92">
        <f t="shared" ref="S95:S96" si="135">IF(R20=0,"",S20/R20-1)</f>
        <v>2.1288670065542581E-2</v>
      </c>
      <c r="T95" s="92">
        <f t="shared" ref="T95:T96" si="136">IF(S20=0,"",T20/S20-1)</f>
        <v>1.711400707329136E-2</v>
      </c>
      <c r="U95" s="92">
        <f t="shared" ref="U95:U96" si="137">IF(T20=0,"",U20/T20-1)</f>
        <v>2.6761656498301756E-2</v>
      </c>
      <c r="V95" s="92">
        <f t="shared" ref="V95:V96" si="138">IF(U20=0,"",V20/U20-1)</f>
        <v>1.9119696313396384E-2</v>
      </c>
      <c r="W95" s="92">
        <f t="shared" ref="W95:W96" si="139">IF(V20=0,"",W20/V20-1)</f>
        <v>1.7507680194793318E-2</v>
      </c>
      <c r="X95" s="92">
        <f t="shared" ref="X95:X96" si="140">IF(W20=0,"",X20/W20-1)</f>
        <v>-5.8362994208368546E-2</v>
      </c>
      <c r="Y95" s="92">
        <f t="shared" ref="Y95:Y96" si="141">IF(X20=0,"",Y20/X20-1)</f>
        <v>6.0851356266912404E-2</v>
      </c>
    </row>
    <row r="96" spans="1:25" x14ac:dyDescent="0.25">
      <c r="A96" s="46" t="s">
        <v>243</v>
      </c>
      <c r="B96" s="47"/>
      <c r="C96" s="47"/>
      <c r="D96" s="47"/>
      <c r="E96" s="93">
        <f t="shared" si="121"/>
        <v>1.7263296894963753E-2</v>
      </c>
      <c r="F96" s="93">
        <f t="shared" si="122"/>
        <v>9.8311113229130331E-3</v>
      </c>
      <c r="G96" s="93">
        <f t="shared" si="123"/>
        <v>1.0511383007070219E-2</v>
      </c>
      <c r="H96" s="93">
        <f t="shared" si="124"/>
        <v>1.7268059874145703E-2</v>
      </c>
      <c r="I96" s="93">
        <f t="shared" si="125"/>
        <v>1.8071669974363935E-2</v>
      </c>
      <c r="J96" s="93">
        <f t="shared" si="126"/>
        <v>1.9750276401702127E-2</v>
      </c>
      <c r="K96" s="93">
        <f t="shared" si="127"/>
        <v>1.8821470332478274E-2</v>
      </c>
      <c r="L96" s="93">
        <f t="shared" si="128"/>
        <v>2.8401420991961412E-3</v>
      </c>
      <c r="M96" s="93">
        <f t="shared" si="129"/>
        <v>-1.4159222988647024E-2</v>
      </c>
      <c r="N96" s="93">
        <f t="shared" si="130"/>
        <v>8.1710732394388863E-3</v>
      </c>
      <c r="O96" s="93">
        <f t="shared" si="131"/>
        <v>5.3692873226869331E-3</v>
      </c>
      <c r="P96" s="93">
        <f t="shared" si="132"/>
        <v>-9.5518121241621179E-3</v>
      </c>
      <c r="Q96" s="93">
        <f t="shared" si="133"/>
        <v>-7.5454727713524239E-3</v>
      </c>
      <c r="R96" s="93">
        <f t="shared" si="134"/>
        <v>7.0966716879738989E-3</v>
      </c>
      <c r="S96" s="93">
        <f t="shared" si="135"/>
        <v>1.930477765603511E-2</v>
      </c>
      <c r="T96" s="93">
        <f t="shared" si="136"/>
        <v>1.9343501330704393E-2</v>
      </c>
      <c r="U96" s="93">
        <f t="shared" si="137"/>
        <v>2.0531418182883066E-2</v>
      </c>
      <c r="V96" s="93">
        <f t="shared" si="138"/>
        <v>1.7230140238295721E-2</v>
      </c>
      <c r="W96" s="93">
        <f t="shared" si="139"/>
        <v>1.4752669394913154E-2</v>
      </c>
      <c r="X96" s="93">
        <f t="shared" si="140"/>
        <v>-7.3012875037352765E-2</v>
      </c>
      <c r="Y96" s="93">
        <f t="shared" si="141"/>
        <v>4.6988780110917894E-2</v>
      </c>
    </row>
    <row r="97" spans="1:25" x14ac:dyDescent="0.25">
      <c r="A97" s="94" t="s">
        <v>142</v>
      </c>
      <c r="B97" s="44"/>
      <c r="C97" s="44"/>
      <c r="D97" s="89"/>
      <c r="E97" s="89">
        <f t="shared" ref="E97:E106" si="142">IF(D23=0,"",E23/D23-1)</f>
        <v>2.2605409835912527E-2</v>
      </c>
      <c r="F97" s="89">
        <f t="shared" ref="F97:F106" si="143">IF(E23=0,"",F23/E23-1)</f>
        <v>1.1653801029360089E-2</v>
      </c>
      <c r="G97" s="89">
        <f t="shared" ref="G97:G106" si="144">IF(F23=0,"",G23/F23-1)</f>
        <v>8.2704066537808707E-3</v>
      </c>
      <c r="H97" s="89">
        <f t="shared" ref="H97:H106" si="145">IF(G23=0,"",H23/G23-1)</f>
        <v>2.7097127714622582E-2</v>
      </c>
      <c r="I97" s="89">
        <f t="shared" ref="I97:I106" si="146">IF(H23=0,"",I23/H23-1)</f>
        <v>1.8260426079816039E-2</v>
      </c>
      <c r="J97" s="89">
        <f t="shared" ref="J97:J106" si="147">IF(I23=0,"",J23/I23-1)</f>
        <v>3.5309185063354898E-2</v>
      </c>
      <c r="K97" s="89">
        <f t="shared" ref="K97:K106" si="148">IF(J23=0,"",K23/J23-1)</f>
        <v>3.4179718785625646E-2</v>
      </c>
      <c r="L97" s="89">
        <f t="shared" ref="L97:L106" si="149">IF(K23=0,"",L23/K23-1)</f>
        <v>8.9346787796933391E-3</v>
      </c>
      <c r="M97" s="89">
        <f t="shared" ref="M97:M106" si="150">IF(L23=0,"",M23/L23-1)</f>
        <v>-4.3758387943539367E-2</v>
      </c>
      <c r="N97" s="89">
        <f t="shared" ref="N97:N106" si="151">IF(M23=0,"",N23/M23-1)</f>
        <v>2.2282454425868403E-2</v>
      </c>
      <c r="O97" s="89">
        <f t="shared" ref="O97:O106" si="152">IF(N23=0,"",O23/N23-1)</f>
        <v>2.0094223346348583E-2</v>
      </c>
      <c r="P97" s="89">
        <f t="shared" ref="P97:P106" si="153">IF(O23=0,"",P23/O23-1)</f>
        <v>-5.8524143733875711E-3</v>
      </c>
      <c r="Q97" s="89">
        <f t="shared" ref="Q97:Q106" si="154">IF(P23=0,"",Q23/P23-1)</f>
        <v>1.207571843580002E-4</v>
      </c>
      <c r="R97" s="89">
        <f t="shared" ref="R97:R106" si="155">IF(Q23=0,"",R23/Q23-1)</f>
        <v>1.5918959606782357E-2</v>
      </c>
      <c r="S97" s="89">
        <f t="shared" ref="S97:S106" si="156">IF(R23=0,"",S23/R23-1)</f>
        <v>2.1418239553291807E-2</v>
      </c>
      <c r="T97" s="89">
        <f t="shared" ref="T97:T106" si="157">IF(S23=0,"",T23/S23-1)</f>
        <v>1.8705088857599916E-2</v>
      </c>
      <c r="U97" s="89">
        <f t="shared" ref="U97:U106" si="158">IF(T23=0,"",U23/T23-1)</f>
        <v>2.8205235146464114E-2</v>
      </c>
      <c r="V97" s="89">
        <f t="shared" ref="V97:V106" si="159">IF(U23=0,"",V23/U23-1)</f>
        <v>2.0818504562314377E-2</v>
      </c>
      <c r="W97" s="89">
        <f t="shared" ref="W97:W106" si="160">IF(V23=0,"",W23/V23-1)</f>
        <v>1.7599556742432965E-2</v>
      </c>
      <c r="X97" s="89">
        <f t="shared" ref="X97:X106" si="161">IF(W23=0,"",X23/W23-1)</f>
        <v>-5.5696128884433871E-2</v>
      </c>
      <c r="Y97" s="89">
        <f t="shared" ref="Y97:Y106" si="162">IF(X23=0,"",Y23/X23-1)</f>
        <v>5.8933035946514778E-2</v>
      </c>
    </row>
    <row r="98" spans="1:25" x14ac:dyDescent="0.25">
      <c r="A98" s="64" t="s">
        <v>33</v>
      </c>
      <c r="B98" s="65"/>
      <c r="C98" s="65"/>
      <c r="D98" s="83"/>
      <c r="E98" s="83">
        <f t="shared" si="142"/>
        <v>2.709615189375536E-2</v>
      </c>
      <c r="F98" s="83">
        <f t="shared" si="143"/>
        <v>-6.3989813217200431E-2</v>
      </c>
      <c r="G98" s="83">
        <f t="shared" si="144"/>
        <v>-2.4131617961823837E-2</v>
      </c>
      <c r="H98" s="83">
        <f t="shared" si="145"/>
        <v>3.2616509891571388E-2</v>
      </c>
      <c r="I98" s="83">
        <f t="shared" si="146"/>
        <v>-0.11825547459604868</v>
      </c>
      <c r="J98" s="83">
        <f t="shared" si="147"/>
        <v>-2.5071379045006337E-2</v>
      </c>
      <c r="K98" s="83">
        <f t="shared" si="148"/>
        <v>4.1612813924322589E-2</v>
      </c>
      <c r="L98" s="83">
        <f t="shared" si="149"/>
        <v>-2.7902195372846883E-2</v>
      </c>
      <c r="M98" s="83">
        <f t="shared" si="150"/>
        <v>-0.1231017370469375</v>
      </c>
      <c r="N98" s="83">
        <f t="shared" si="151"/>
        <v>0.11054340181933475</v>
      </c>
      <c r="O98" s="83">
        <f t="shared" si="152"/>
        <v>6.6614990168225141E-2</v>
      </c>
      <c r="P98" s="83">
        <f t="shared" si="153"/>
        <v>-1.5928241403316612E-2</v>
      </c>
      <c r="Q98" s="83">
        <f t="shared" si="154"/>
        <v>2.9835034950585149E-2</v>
      </c>
      <c r="R98" s="83">
        <f t="shared" si="155"/>
        <v>-2.5039835573348324E-3</v>
      </c>
      <c r="S98" s="83">
        <f t="shared" si="156"/>
        <v>-1.8135306504510118E-2</v>
      </c>
      <c r="T98" s="83">
        <f t="shared" si="157"/>
        <v>-6.4348590254871274E-3</v>
      </c>
      <c r="U98" s="83">
        <f t="shared" si="158"/>
        <v>9.6467763968169695E-2</v>
      </c>
      <c r="V98" s="83">
        <f t="shared" si="159"/>
        <v>-2.8914887664427291E-2</v>
      </c>
      <c r="W98" s="83">
        <f t="shared" si="160"/>
        <v>-2.0617331425965002E-4</v>
      </c>
      <c r="X98" s="83">
        <f t="shared" si="161"/>
        <v>-3.3574339146808851E-2</v>
      </c>
      <c r="Y98" s="83">
        <f t="shared" si="162"/>
        <v>4.3332538059014825E-2</v>
      </c>
    </row>
    <row r="99" spans="1:25" x14ac:dyDescent="0.25">
      <c r="A99" s="64" t="s">
        <v>56</v>
      </c>
      <c r="B99" s="65"/>
      <c r="C99" s="65"/>
      <c r="D99" s="83"/>
      <c r="E99" s="83">
        <f t="shared" si="142"/>
        <v>-3.886577208924713E-3</v>
      </c>
      <c r="F99" s="83">
        <f t="shared" si="143"/>
        <v>-2.7769494830139241E-2</v>
      </c>
      <c r="G99" s="83">
        <f t="shared" si="144"/>
        <v>-4.1233985900121506E-2</v>
      </c>
      <c r="H99" s="83">
        <f t="shared" si="145"/>
        <v>8.0191058167790708E-2</v>
      </c>
      <c r="I99" s="83">
        <f t="shared" si="146"/>
        <v>9.5646704580029107E-2</v>
      </c>
      <c r="J99" s="83">
        <f t="shared" si="147"/>
        <v>0.13738949053393257</v>
      </c>
      <c r="K99" s="83">
        <f t="shared" si="148"/>
        <v>-1.5225868918126495E-2</v>
      </c>
      <c r="L99" s="83">
        <f t="shared" si="149"/>
        <v>0.14565589967792603</v>
      </c>
      <c r="M99" s="83">
        <f t="shared" si="150"/>
        <v>-0.22604241742404363</v>
      </c>
      <c r="N99" s="83">
        <f t="shared" si="151"/>
        <v>0.11193211634268785</v>
      </c>
      <c r="O99" s="83">
        <f t="shared" si="152"/>
        <v>7.4298105748064502E-2</v>
      </c>
      <c r="P99" s="83">
        <f t="shared" si="153"/>
        <v>4.9280729305200444E-2</v>
      </c>
      <c r="Q99" s="83">
        <f t="shared" si="154"/>
        <v>-7.912645016651898E-2</v>
      </c>
      <c r="R99" s="83">
        <f t="shared" si="155"/>
        <v>-0.15021900102265395</v>
      </c>
      <c r="S99" s="83">
        <f t="shared" si="156"/>
        <v>-0.17771048970044934</v>
      </c>
      <c r="T99" s="83">
        <f t="shared" si="157"/>
        <v>-0.16744921750715946</v>
      </c>
      <c r="U99" s="83">
        <f t="shared" si="158"/>
        <v>9.494206485620249E-2</v>
      </c>
      <c r="V99" s="83">
        <f t="shared" si="159"/>
        <v>3.2429835585858768E-2</v>
      </c>
      <c r="W99" s="83">
        <f t="shared" si="160"/>
        <v>-6.7880070752005528E-2</v>
      </c>
      <c r="X99" s="83">
        <f t="shared" si="161"/>
        <v>-0.20962766345910044</v>
      </c>
      <c r="Y99" s="83">
        <f t="shared" si="162"/>
        <v>0.3387788465761159</v>
      </c>
    </row>
    <row r="100" spans="1:25" x14ac:dyDescent="0.25">
      <c r="A100" s="64" t="s">
        <v>146</v>
      </c>
      <c r="B100" s="65"/>
      <c r="C100" s="65"/>
      <c r="D100" s="83"/>
      <c r="E100" s="83">
        <f t="shared" si="142"/>
        <v>2.7428771118708006E-2</v>
      </c>
      <c r="F100" s="83">
        <f t="shared" si="143"/>
        <v>2.0431414718943719E-2</v>
      </c>
      <c r="G100" s="83">
        <f t="shared" si="144"/>
        <v>1.4433379644405164E-2</v>
      </c>
      <c r="H100" s="83">
        <f t="shared" si="145"/>
        <v>2.7309590652331739E-2</v>
      </c>
      <c r="I100" s="83">
        <f t="shared" si="146"/>
        <v>2.4249687216617355E-2</v>
      </c>
      <c r="J100" s="83">
        <f t="shared" si="147"/>
        <v>3.2437990422666152E-2</v>
      </c>
      <c r="K100" s="83">
        <f t="shared" si="148"/>
        <v>3.4157614448607321E-2</v>
      </c>
      <c r="L100" s="83">
        <f t="shared" si="149"/>
        <v>1.6743683863798209E-2</v>
      </c>
      <c r="M100" s="83">
        <f t="shared" si="150"/>
        <v>-1.9446575765014407E-2</v>
      </c>
      <c r="N100" s="83">
        <f t="shared" si="151"/>
        <v>1.5772253188133689E-2</v>
      </c>
      <c r="O100" s="83">
        <f t="shared" si="152"/>
        <v>1.7780847869597105E-2</v>
      </c>
      <c r="P100" s="83">
        <f t="shared" si="153"/>
        <v>-1.2482260761376152E-3</v>
      </c>
      <c r="Q100" s="83">
        <f t="shared" si="154"/>
        <v>5.2093648248061619E-3</v>
      </c>
      <c r="R100" s="83">
        <f t="shared" si="155"/>
        <v>1.6802215962846478E-2</v>
      </c>
      <c r="S100" s="83">
        <f t="shared" si="156"/>
        <v>1.6555040254779607E-2</v>
      </c>
      <c r="T100" s="83">
        <f t="shared" si="157"/>
        <v>1.876806365459105E-2</v>
      </c>
      <c r="U100" s="83">
        <f t="shared" si="158"/>
        <v>2.7778450695084667E-2</v>
      </c>
      <c r="V100" s="83">
        <f t="shared" si="159"/>
        <v>2.2519611777788606E-2</v>
      </c>
      <c r="W100" s="83">
        <f t="shared" si="160"/>
        <v>1.971184561142203E-2</v>
      </c>
      <c r="X100" s="83">
        <f t="shared" si="161"/>
        <v>-5.401194088812511E-2</v>
      </c>
      <c r="Y100" s="83">
        <f t="shared" si="162"/>
        <v>5.2676478765965928E-2</v>
      </c>
    </row>
    <row r="101" spans="1:25" x14ac:dyDescent="0.25">
      <c r="A101" s="68" t="s">
        <v>148</v>
      </c>
      <c r="B101" s="69"/>
      <c r="C101" s="69"/>
      <c r="D101" s="84"/>
      <c r="E101" s="84">
        <f t="shared" si="142"/>
        <v>2.4806964950205623E-2</v>
      </c>
      <c r="F101" s="84">
        <f t="shared" si="143"/>
        <v>2.5249231353509316E-2</v>
      </c>
      <c r="G101" s="84">
        <f t="shared" si="144"/>
        <v>1.7732450763788155E-2</v>
      </c>
      <c r="H101" s="84">
        <f t="shared" si="145"/>
        <v>2.4010910038040567E-2</v>
      </c>
      <c r="I101" s="84">
        <f t="shared" si="146"/>
        <v>2.2641609302759713E-2</v>
      </c>
      <c r="J101" s="84">
        <f t="shared" si="147"/>
        <v>2.3508642083856612E-2</v>
      </c>
      <c r="K101" s="84">
        <f t="shared" si="148"/>
        <v>2.2977264603093683E-2</v>
      </c>
      <c r="L101" s="84">
        <f t="shared" si="149"/>
        <v>2.0628746508849938E-2</v>
      </c>
      <c r="M101" s="84">
        <f t="shared" si="150"/>
        <v>3.946767429359177E-3</v>
      </c>
      <c r="N101" s="84">
        <f t="shared" si="151"/>
        <v>1.8604111474177731E-2</v>
      </c>
      <c r="O101" s="84">
        <f t="shared" si="152"/>
        <v>8.4270268102715207E-3</v>
      </c>
      <c r="P101" s="84">
        <f t="shared" si="153"/>
        <v>8.5162173741015756E-4</v>
      </c>
      <c r="Q101" s="84">
        <f t="shared" si="154"/>
        <v>7.023825226791125E-3</v>
      </c>
      <c r="R101" s="84">
        <f t="shared" si="155"/>
        <v>1.546901402786971E-2</v>
      </c>
      <c r="S101" s="84">
        <f t="shared" si="156"/>
        <v>1.0999408889146967E-2</v>
      </c>
      <c r="T101" s="84">
        <f t="shared" si="157"/>
        <v>1.8506816734891185E-2</v>
      </c>
      <c r="U101" s="84">
        <f t="shared" si="158"/>
        <v>2.7153728466875471E-2</v>
      </c>
      <c r="V101" s="84">
        <f t="shared" si="159"/>
        <v>1.9022911613933324E-2</v>
      </c>
      <c r="W101" s="84">
        <f t="shared" si="160"/>
        <v>2.1568867946945902E-2</v>
      </c>
      <c r="X101" s="84">
        <f t="shared" si="161"/>
        <v>-8.643372637970459E-2</v>
      </c>
      <c r="Y101" s="84">
        <f t="shared" si="162"/>
        <v>5.4390646247705732E-2</v>
      </c>
    </row>
    <row r="102" spans="1:25" x14ac:dyDescent="0.25">
      <c r="A102" s="68" t="s">
        <v>150</v>
      </c>
      <c r="B102" s="71"/>
      <c r="C102" s="71"/>
      <c r="D102" s="84"/>
      <c r="E102" s="84">
        <f t="shared" si="142"/>
        <v>2.9384696714341407E-2</v>
      </c>
      <c r="F102" s="84">
        <f t="shared" si="143"/>
        <v>2.0653989848841592E-2</v>
      </c>
      <c r="G102" s="84">
        <f t="shared" si="144"/>
        <v>1.4922988894555678E-2</v>
      </c>
      <c r="H102" s="84">
        <f t="shared" si="145"/>
        <v>3.4292596116310969E-2</v>
      </c>
      <c r="I102" s="84">
        <f t="shared" si="146"/>
        <v>2.9444122777185999E-2</v>
      </c>
      <c r="J102" s="84">
        <f t="shared" si="147"/>
        <v>4.3070903696600604E-2</v>
      </c>
      <c r="K102" s="84">
        <f t="shared" si="148"/>
        <v>4.4857563751416585E-2</v>
      </c>
      <c r="L102" s="84">
        <f t="shared" si="149"/>
        <v>1.282573568028389E-2</v>
      </c>
      <c r="M102" s="84">
        <f t="shared" si="150"/>
        <v>-3.0449663654739334E-2</v>
      </c>
      <c r="N102" s="84">
        <f t="shared" si="151"/>
        <v>1.8808904879733301E-2</v>
      </c>
      <c r="O102" s="84">
        <f t="shared" si="152"/>
        <v>2.1740128198337816E-2</v>
      </c>
      <c r="P102" s="84">
        <f t="shared" si="153"/>
        <v>-1.3473188281297732E-3</v>
      </c>
      <c r="Q102" s="84">
        <f t="shared" si="154"/>
        <v>8.2119887895246713E-3</v>
      </c>
      <c r="R102" s="84">
        <f t="shared" si="155"/>
        <v>1.8794443934213811E-2</v>
      </c>
      <c r="S102" s="84">
        <f t="shared" si="156"/>
        <v>1.7251417063926633E-2</v>
      </c>
      <c r="T102" s="84">
        <f t="shared" si="157"/>
        <v>1.6438916933475767E-2</v>
      </c>
      <c r="U102" s="84">
        <f t="shared" si="158"/>
        <v>2.7371392071231071E-2</v>
      </c>
      <c r="V102" s="84">
        <f t="shared" si="159"/>
        <v>2.8158487587704784E-2</v>
      </c>
      <c r="W102" s="84">
        <f t="shared" si="160"/>
        <v>1.8087552776072435E-2</v>
      </c>
      <c r="X102" s="84">
        <f t="shared" si="161"/>
        <v>-3.2186389489506917E-2</v>
      </c>
      <c r="Y102" s="84">
        <f t="shared" si="162"/>
        <v>4.1037068145458822E-2</v>
      </c>
    </row>
    <row r="103" spans="1:25" x14ac:dyDescent="0.25">
      <c r="A103" s="68" t="s">
        <v>152</v>
      </c>
      <c r="B103" s="71"/>
      <c r="C103" s="71"/>
      <c r="D103" s="84"/>
      <c r="E103" s="84">
        <f t="shared" si="142"/>
        <v>2.8149262538498254E-2</v>
      </c>
      <c r="F103" s="84">
        <f t="shared" si="143"/>
        <v>1.0224360835804136E-2</v>
      </c>
      <c r="G103" s="84">
        <f t="shared" si="144"/>
        <v>6.545007864767749E-3</v>
      </c>
      <c r="H103" s="84">
        <f t="shared" si="145"/>
        <v>1.7481055003869983E-2</v>
      </c>
      <c r="I103" s="84">
        <f t="shared" si="146"/>
        <v>1.5010569420907061E-2</v>
      </c>
      <c r="J103" s="84">
        <f t="shared" si="147"/>
        <v>2.5004972817038951E-2</v>
      </c>
      <c r="K103" s="84">
        <f t="shared" si="148"/>
        <v>3.0771790370070384E-2</v>
      </c>
      <c r="L103" s="84">
        <f t="shared" si="149"/>
        <v>1.8614787188264259E-2</v>
      </c>
      <c r="M103" s="84">
        <f t="shared" si="150"/>
        <v>-4.0324606230699778E-2</v>
      </c>
      <c r="N103" s="84">
        <f t="shared" si="151"/>
        <v>1.890527187862201E-3</v>
      </c>
      <c r="O103" s="84">
        <f t="shared" si="152"/>
        <v>2.8200688899798543E-2</v>
      </c>
      <c r="P103" s="84">
        <f t="shared" si="153"/>
        <v>-5.5434637713547286E-3</v>
      </c>
      <c r="Q103" s="84">
        <f t="shared" si="154"/>
        <v>-6.5016260817880589E-3</v>
      </c>
      <c r="R103" s="84">
        <f t="shared" si="155"/>
        <v>1.4528263381690332E-2</v>
      </c>
      <c r="S103" s="84">
        <f t="shared" si="156"/>
        <v>2.7014376010316754E-2</v>
      </c>
      <c r="T103" s="84">
        <f t="shared" si="157"/>
        <v>2.5408380576868561E-2</v>
      </c>
      <c r="U103" s="84">
        <f t="shared" si="158"/>
        <v>3.0181738994078833E-2</v>
      </c>
      <c r="V103" s="84">
        <f t="shared" si="159"/>
        <v>1.5531654797300565E-2</v>
      </c>
      <c r="W103" s="84">
        <f t="shared" si="160"/>
        <v>1.9930015335686946E-2</v>
      </c>
      <c r="X103" s="84">
        <f t="shared" si="161"/>
        <v>-4.0561664416824184E-2</v>
      </c>
      <c r="Y103" s="84">
        <f t="shared" si="162"/>
        <v>7.9713323623767485E-2</v>
      </c>
    </row>
    <row r="104" spans="1:25" x14ac:dyDescent="0.25">
      <c r="A104" s="64" t="s">
        <v>154</v>
      </c>
      <c r="B104" s="65"/>
      <c r="C104" s="65"/>
      <c r="D104" s="83"/>
      <c r="E104" s="83">
        <f t="shared" si="142"/>
        <v>2.9512118273104404E-2</v>
      </c>
      <c r="F104" s="83">
        <f t="shared" si="143"/>
        <v>1.4670420520737748E-2</v>
      </c>
      <c r="G104" s="83">
        <f t="shared" si="144"/>
        <v>1.5897565656113777E-2</v>
      </c>
      <c r="H104" s="83">
        <f t="shared" si="145"/>
        <v>8.4623493855325194E-2</v>
      </c>
      <c r="I104" s="83">
        <f t="shared" si="146"/>
        <v>3.2430078619394065E-2</v>
      </c>
      <c r="J104" s="83">
        <f t="shared" si="147"/>
        <v>3.7530782548057529E-2</v>
      </c>
      <c r="K104" s="83">
        <f t="shared" si="148"/>
        <v>-5.3133935992953907E-3</v>
      </c>
      <c r="L104" s="83">
        <f t="shared" si="149"/>
        <v>4.8303679089092055E-2</v>
      </c>
      <c r="M104" s="83">
        <f t="shared" si="150"/>
        <v>1.989988925990227E-3</v>
      </c>
      <c r="N104" s="83">
        <f t="shared" si="151"/>
        <v>2.565145633105459E-2</v>
      </c>
      <c r="O104" s="83">
        <f t="shared" si="152"/>
        <v>-2.0458888738380754E-2</v>
      </c>
      <c r="P104" s="83">
        <f t="shared" si="153"/>
        <v>4.0491197168024629E-2</v>
      </c>
      <c r="Q104" s="83">
        <f t="shared" si="154"/>
        <v>-2.3195666254564373E-2</v>
      </c>
      <c r="R104" s="83">
        <f t="shared" si="155"/>
        <v>-4.654035236795373E-2</v>
      </c>
      <c r="S104" s="83">
        <f t="shared" si="156"/>
        <v>3.3702831022290214E-2</v>
      </c>
      <c r="T104" s="83">
        <f t="shared" si="157"/>
        <v>1.3161727985040672E-2</v>
      </c>
      <c r="U104" s="83">
        <f t="shared" si="158"/>
        <v>1.1019617209769406E-2</v>
      </c>
      <c r="V104" s="83">
        <f t="shared" si="159"/>
        <v>-3.4941458691877259E-3</v>
      </c>
      <c r="W104" s="83">
        <f t="shared" si="160"/>
        <v>5.1941960442503099E-2</v>
      </c>
      <c r="X104" s="83">
        <f t="shared" si="161"/>
        <v>-6.4543697444923054E-2</v>
      </c>
      <c r="Y104" s="83">
        <f t="shared" si="162"/>
        <v>0.15294838952557654</v>
      </c>
    </row>
    <row r="105" spans="1:25" x14ac:dyDescent="0.25">
      <c r="A105" s="64" t="s">
        <v>37</v>
      </c>
      <c r="B105" s="65"/>
      <c r="C105" s="65"/>
      <c r="D105" s="83"/>
      <c r="E105" s="83">
        <f t="shared" si="142"/>
        <v>2.2889734526048588E-2</v>
      </c>
      <c r="F105" s="83">
        <f t="shared" si="143"/>
        <v>1.4193109466953402E-2</v>
      </c>
      <c r="G105" s="83">
        <f t="shared" si="144"/>
        <v>2.2024843722130427E-2</v>
      </c>
      <c r="H105" s="83">
        <f t="shared" si="145"/>
        <v>4.0057401667718873E-2</v>
      </c>
      <c r="I105" s="83">
        <f t="shared" si="146"/>
        <v>3.4267454563215116E-2</v>
      </c>
      <c r="J105" s="83">
        <f t="shared" si="147"/>
        <v>7.1953609341556257E-2</v>
      </c>
      <c r="K105" s="83">
        <f t="shared" si="148"/>
        <v>4.0869222334508848E-2</v>
      </c>
      <c r="L105" s="83">
        <f t="shared" si="149"/>
        <v>1.5425851745283214E-2</v>
      </c>
      <c r="M105" s="83">
        <f t="shared" si="150"/>
        <v>-6.3208617465819184E-2</v>
      </c>
      <c r="N105" s="83">
        <f t="shared" si="151"/>
        <v>-5.1368372999140766E-2</v>
      </c>
      <c r="O105" s="83">
        <f t="shared" si="152"/>
        <v>-8.2992879845538159E-3</v>
      </c>
      <c r="P105" s="83">
        <f t="shared" si="153"/>
        <v>-4.0598493409510605E-2</v>
      </c>
      <c r="Q105" s="83">
        <f t="shared" si="154"/>
        <v>-3.4352540387628472E-2</v>
      </c>
      <c r="R105" s="83">
        <f t="shared" si="155"/>
        <v>1.0879183227152645E-4</v>
      </c>
      <c r="S105" s="83">
        <f t="shared" si="156"/>
        <v>1.3988119457581494E-2</v>
      </c>
      <c r="T105" s="83">
        <f t="shared" si="157"/>
        <v>2.2501464904251867E-2</v>
      </c>
      <c r="U105" s="83">
        <f t="shared" si="158"/>
        <v>3.4122494997852026E-2</v>
      </c>
      <c r="V105" s="83">
        <f t="shared" si="159"/>
        <v>4.5758828025625808E-2</v>
      </c>
      <c r="W105" s="83">
        <f t="shared" si="160"/>
        <v>3.6968072999116641E-2</v>
      </c>
      <c r="X105" s="83">
        <f t="shared" si="161"/>
        <v>-3.6283710102578137E-2</v>
      </c>
      <c r="Y105" s="83">
        <f t="shared" si="162"/>
        <v>5.0538410456379967E-2</v>
      </c>
    </row>
    <row r="106" spans="1:25" x14ac:dyDescent="0.25">
      <c r="A106" s="64" t="s">
        <v>58</v>
      </c>
      <c r="B106" s="65"/>
      <c r="C106" s="65"/>
      <c r="D106" s="83"/>
      <c r="E106" s="83">
        <f t="shared" si="142"/>
        <v>3.6117719620354372E-3</v>
      </c>
      <c r="F106" s="83">
        <f t="shared" si="143"/>
        <v>-1.1800875079049811E-2</v>
      </c>
      <c r="G106" s="83">
        <f t="shared" si="144"/>
        <v>-1.6052202872661847E-2</v>
      </c>
      <c r="H106" s="83">
        <f t="shared" si="145"/>
        <v>1.2629562658002191E-2</v>
      </c>
      <c r="I106" s="83">
        <f t="shared" si="146"/>
        <v>1.6967062340067507E-3</v>
      </c>
      <c r="J106" s="83">
        <f t="shared" si="147"/>
        <v>3.7902889776772808E-2</v>
      </c>
      <c r="K106" s="83">
        <f t="shared" si="148"/>
        <v>3.8065096011092647E-2</v>
      </c>
      <c r="L106" s="83">
        <f t="shared" si="149"/>
        <v>-3.2489711341576855E-2</v>
      </c>
      <c r="M106" s="83">
        <f t="shared" si="150"/>
        <v>-0.13472504261454021</v>
      </c>
      <c r="N106" s="83">
        <f t="shared" si="151"/>
        <v>7.2390498719926866E-2</v>
      </c>
      <c r="O106" s="83">
        <f t="shared" si="152"/>
        <v>4.0383448742731032E-2</v>
      </c>
      <c r="P106" s="83">
        <f t="shared" si="153"/>
        <v>-2.2808648347973581E-2</v>
      </c>
      <c r="Q106" s="83">
        <f t="shared" si="154"/>
        <v>-8.9143687179924491E-3</v>
      </c>
      <c r="R106" s="83">
        <f t="shared" si="155"/>
        <v>3.5433034135734953E-2</v>
      </c>
      <c r="S106" s="83">
        <f t="shared" si="156"/>
        <v>5.6829082705915024E-2</v>
      </c>
      <c r="T106" s="83">
        <f t="shared" si="157"/>
        <v>2.5605782585277792E-2</v>
      </c>
      <c r="U106" s="83">
        <f t="shared" si="158"/>
        <v>2.1716417264251664E-2</v>
      </c>
      <c r="V106" s="83">
        <f t="shared" si="159"/>
        <v>1.3890461706148827E-2</v>
      </c>
      <c r="W106" s="83">
        <f t="shared" si="160"/>
        <v>9.207360979472945E-4</v>
      </c>
      <c r="X106" s="83">
        <f t="shared" si="161"/>
        <v>-6.8268812686049229E-2</v>
      </c>
      <c r="Y106" s="83">
        <f t="shared" si="162"/>
        <v>7.5746092817700728E-2</v>
      </c>
    </row>
    <row r="107" spans="1:25" x14ac:dyDescent="0.25">
      <c r="A107" s="85" t="s">
        <v>158</v>
      </c>
      <c r="B107" s="86"/>
      <c r="C107" s="86"/>
      <c r="D107" s="87"/>
      <c r="E107" s="87">
        <f t="shared" ref="E107:E108" si="163">IF(D33=0,"",E33/D33-1)</f>
        <v>-4.5540119164711679E-2</v>
      </c>
      <c r="F107" s="87">
        <f t="shared" ref="F107:F108" si="164">IF(E33=0,"",F33/E33-1)</f>
        <v>-5.4703396245180613E-2</v>
      </c>
      <c r="G107" s="87">
        <f t="shared" ref="G107:G108" si="165">IF(F33=0,"",G33/F33-1)</f>
        <v>-9.3893927686025114E-3</v>
      </c>
      <c r="H107" s="87">
        <f t="shared" ref="H107:H108" si="166">IF(G33=0,"",H33/G33-1)</f>
        <v>0.11693341879818364</v>
      </c>
      <c r="I107" s="87">
        <f t="shared" ref="I107:I108" si="167">IF(H33=0,"",I33/H33-1)</f>
        <v>4.842178465955671E-2</v>
      </c>
      <c r="J107" s="87">
        <f t="shared" ref="J107:J108" si="168">IF(I33=0,"",J33/I33-1)</f>
        <v>7.4441643099113719E-2</v>
      </c>
      <c r="K107" s="87">
        <f t="shared" ref="K107:K108" si="169">IF(J33=0,"",K33/J33-1)</f>
        <v>0.10794178598194182</v>
      </c>
      <c r="L107" s="87">
        <f t="shared" ref="L107:L108" si="170">IF(K33=0,"",L33/K33-1)</f>
        <v>-8.4949994506315574E-2</v>
      </c>
      <c r="M107" s="87">
        <f t="shared" ref="M107:M108" si="171">IF(L33=0,"",M33/L33-1)</f>
        <v>-0.35089441262585508</v>
      </c>
      <c r="N107" s="87">
        <f t="shared" ref="N107:N108" si="172">IF(M33=0,"",N33/M33-1)</f>
        <v>0.15819414876112758</v>
      </c>
      <c r="O107" s="87">
        <f t="shared" ref="O107:O108" si="173">IF(N33=0,"",O33/N33-1)</f>
        <v>9.0751803198885428E-2</v>
      </c>
      <c r="P107" s="87">
        <f t="shared" ref="P107:P108" si="174">IF(O33=0,"",P33/O33-1)</f>
        <v>-5.9088730714300763E-2</v>
      </c>
      <c r="Q107" s="87">
        <f t="shared" ref="Q107:Q108" si="175">IF(P33=0,"",Q33/P33-1)</f>
        <v>-4.1590778231052727E-2</v>
      </c>
      <c r="R107" s="87">
        <f t="shared" ref="R107:R108" si="176">IF(Q33=0,"",R33/Q33-1)</f>
        <v>2.5272622251502064E-2</v>
      </c>
      <c r="S107" s="87">
        <f t="shared" ref="S107:S108" si="177">IF(R33=0,"",S33/R33-1)</f>
        <v>3.0283060551525187E-2</v>
      </c>
      <c r="T107" s="87">
        <f t="shared" ref="T107:T108" si="178">IF(S33=0,"",T33/S33-1)</f>
        <v>4.1418142905946809E-4</v>
      </c>
      <c r="U107" s="87">
        <f t="shared" ref="U107:U108" si="179">IF(T33=0,"",U33/T33-1)</f>
        <v>4.3220464460050234E-2</v>
      </c>
      <c r="V107" s="87">
        <f t="shared" ref="V107:V108" si="180">IF(U33=0,"",V33/U33-1)</f>
        <v>4.2049472005330157E-2</v>
      </c>
      <c r="W107" s="87">
        <f t="shared" ref="W107:W108" si="181">IF(V33=0,"",W33/V33-1)</f>
        <v>-0.11332800357180306</v>
      </c>
      <c r="X107" s="87">
        <f t="shared" ref="X107:X108" si="182">IF(W33=0,"",X33/W33-1)</f>
        <v>-0.15317217925729898</v>
      </c>
      <c r="Y107" s="87">
        <f t="shared" ref="Y107:Y108" si="183">IF(X33=0,"",Y33/X33-1)</f>
        <v>0.29098480847557839</v>
      </c>
    </row>
    <row r="108" spans="1:25" x14ac:dyDescent="0.25">
      <c r="A108" s="88" t="s">
        <v>5</v>
      </c>
      <c r="B108" s="44"/>
      <c r="C108" s="44"/>
      <c r="D108" s="89"/>
      <c r="E108" s="89">
        <f t="shared" si="163"/>
        <v>-4.4334756019478228E-2</v>
      </c>
      <c r="F108" s="89">
        <f t="shared" si="164"/>
        <v>-5.6341964974741088E-2</v>
      </c>
      <c r="G108" s="89">
        <f t="shared" si="165"/>
        <v>-9.3837971218821981E-3</v>
      </c>
      <c r="H108" s="89">
        <f t="shared" si="166"/>
        <v>0.11982903887407081</v>
      </c>
      <c r="I108" s="89">
        <f t="shared" si="167"/>
        <v>4.9379617733967152E-2</v>
      </c>
      <c r="J108" s="89">
        <f t="shared" si="168"/>
        <v>7.2413953682123999E-2</v>
      </c>
      <c r="K108" s="89">
        <f t="shared" si="169"/>
        <v>0.108902988835063</v>
      </c>
      <c r="L108" s="89">
        <f t="shared" si="170"/>
        <v>-8.9268761421583909E-2</v>
      </c>
      <c r="M108" s="89">
        <f t="shared" si="171"/>
        <v>-0.41173323128562955</v>
      </c>
      <c r="N108" s="89">
        <f t="shared" si="172"/>
        <v>0.14501102604837079</v>
      </c>
      <c r="O108" s="89">
        <f t="shared" si="173"/>
        <v>0.11461265272817966</v>
      </c>
      <c r="P108" s="89">
        <f t="shared" si="174"/>
        <v>-8.6550712919824413E-2</v>
      </c>
      <c r="Q108" s="89">
        <f t="shared" si="175"/>
        <v>-3.2958447764247167E-2</v>
      </c>
      <c r="R108" s="89">
        <f t="shared" si="176"/>
        <v>2.7981411171489556E-2</v>
      </c>
      <c r="S108" s="89">
        <f t="shared" si="177"/>
        <v>5.0438941368637913E-3</v>
      </c>
      <c r="T108" s="89">
        <f t="shared" si="178"/>
        <v>-4.1063138660017984E-3</v>
      </c>
      <c r="U108" s="89">
        <f t="shared" si="179"/>
        <v>5.5888176999181249E-2</v>
      </c>
      <c r="V108" s="89">
        <f t="shared" si="180"/>
        <v>6.8376759452618119E-2</v>
      </c>
      <c r="W108" s="89">
        <f t="shared" si="181"/>
        <v>-0.15596480317560391</v>
      </c>
      <c r="X108" s="89">
        <f t="shared" si="182"/>
        <v>-0.1725153431703913</v>
      </c>
      <c r="Y108" s="89">
        <f t="shared" si="183"/>
        <v>0.31603635716386735</v>
      </c>
    </row>
    <row r="109" spans="1:25" x14ac:dyDescent="0.25">
      <c r="A109" s="88" t="s">
        <v>271</v>
      </c>
      <c r="B109" s="44"/>
      <c r="C109" s="44"/>
      <c r="D109" s="89"/>
      <c r="E109" s="89">
        <f t="shared" ref="E109" si="184">IF(D37=0,"",E37/D37-1)</f>
        <v>-4.8973347672949807E-2</v>
      </c>
      <c r="F109" s="89">
        <f t="shared" ref="F109" si="185">IF(E37=0,"",F37/E37-1)</f>
        <v>-5.001350720509512E-2</v>
      </c>
      <c r="G109" s="89">
        <f t="shared" ref="G109" si="186">IF(F37=0,"",G37/F37-1)</f>
        <v>-9.4053018610149586E-3</v>
      </c>
      <c r="H109" s="89">
        <f t="shared" ref="H109" si="187">IF(G37=0,"",H37/G37-1)</f>
        <v>0.10870064612006614</v>
      </c>
      <c r="I109" s="89">
        <f t="shared" ref="I109" si="188">IF(H37=0,"",I37/H37-1)</f>
        <v>4.5671157044156807E-2</v>
      </c>
      <c r="J109" s="89">
        <f t="shared" ref="J109" si="189">IF(I37=0,"",J37/I37-1)</f>
        <v>8.028524873951004E-2</v>
      </c>
      <c r="K109" s="89">
        <f t="shared" ref="K109" si="190">IF(J37=0,"",K37/J37-1)</f>
        <v>0.10519187568850952</v>
      </c>
      <c r="L109" s="89">
        <f t="shared" ref="L109" si="191">IF(K37=0,"",L37/K37-1)</f>
        <v>-7.2552922851179869E-2</v>
      </c>
      <c r="M109" s="89">
        <f t="shared" ref="M109" si="192">IF(L37=0,"",M37/L37-1)</f>
        <v>-0.1794034592503001</v>
      </c>
      <c r="N109" s="89">
        <f t="shared" ref="N109" si="193">IF(M37=0,"",N37/M37-1)</f>
        <v>0.18483348323471782</v>
      </c>
      <c r="O109" s="89">
        <f t="shared" ref="O109" si="194">IF(N37=0,"",O37/N37-1)</f>
        <v>4.4156372752155226E-2</v>
      </c>
      <c r="P109" s="89">
        <f t="shared" ref="P109" si="195">IF(O37=0,"",P37/O37-1)</f>
        <v>-1.8423897723515159E-3</v>
      </c>
      <c r="Q109" s="89">
        <f t="shared" ref="Q109" si="196">IF(P37=0,"",Q37/P37-1)</f>
        <v>-5.8058337230649681E-2</v>
      </c>
      <c r="R109" s="89">
        <f t="shared" ref="R109" si="197">IF(Q37=0,"",R37/Q37-1)</f>
        <v>1.9967474747302871E-2</v>
      </c>
      <c r="S109" s="89">
        <f t="shared" ref="S109" si="198">IF(R37=0,"",S37/R37-1)</f>
        <v>8.0102202679292578E-2</v>
      </c>
      <c r="T109" s="89">
        <f t="shared" ref="T109" si="199">IF(S37=0,"",T37/S37-1)</f>
        <v>8.7170361124231377E-3</v>
      </c>
      <c r="U109" s="89">
        <f t="shared" ref="U109" si="200">IF(T37=0,"",U37/T37-1)</f>
        <v>2.0249287979548614E-2</v>
      </c>
      <c r="V109" s="89">
        <f t="shared" ref="V109" si="201">IF(U37=0,"",V37/U37-1)</f>
        <v>-7.3591544273174936E-3</v>
      </c>
      <c r="W109" s="89">
        <f t="shared" ref="W109" si="202">IF(V37=0,"",W37/V37-1)</f>
        <v>-2.7206113169297996E-2</v>
      </c>
      <c r="X109" s="89">
        <f t="shared" ref="X109" si="203">IF(W37=0,"",X37/W37-1)</f>
        <v>-0.1192724529051421</v>
      </c>
      <c r="Y109" s="89">
        <f t="shared" ref="Y109" si="204">IF(X37=0,"",Y37/X37-1)</f>
        <v>0.24973502918378032</v>
      </c>
    </row>
    <row r="110" spans="1:25" x14ac:dyDescent="0.25">
      <c r="A110" s="68" t="s">
        <v>273</v>
      </c>
      <c r="B110" s="44"/>
      <c r="C110" s="44"/>
      <c r="D110" s="89"/>
      <c r="E110" s="89">
        <f t="shared" ref="E110:E111" si="205">IF(D43=0,"",E43/D43-1)</f>
        <v>3.0927675270586708E-2</v>
      </c>
      <c r="F110" s="89">
        <f t="shared" ref="F110:F111" si="206">IF(E43=0,"",F43/E43-1)</f>
        <v>2.6315503953804775E-2</v>
      </c>
      <c r="G110" s="89">
        <f t="shared" ref="G110:G111" si="207">IF(F43=0,"",G43/F43-1)</f>
        <v>-3.6976025817009317E-2</v>
      </c>
      <c r="H110" s="89">
        <f t="shared" ref="H110:H111" si="208">IF(G43=0,"",H43/G43-1)</f>
        <v>-5.8817648830337133E-3</v>
      </c>
      <c r="I110" s="89">
        <f t="shared" ref="I110:I111" si="209">IF(H43=0,"",I43/H43-1)</f>
        <v>2.0595863312959262E-2</v>
      </c>
      <c r="J110" s="89">
        <f t="shared" ref="J110:J111" si="210">IF(I43=0,"",J43/I43-1)</f>
        <v>8.3211128526314848E-3</v>
      </c>
      <c r="K110" s="89">
        <f t="shared" ref="K110:K111" si="211">IF(J43=0,"",K43/J43-1)</f>
        <v>3.449118854406219E-2</v>
      </c>
      <c r="L110" s="89">
        <f t="shared" ref="L110:L111" si="212">IF(K43=0,"",L43/K43-1)</f>
        <v>-1.7830508368969822E-2</v>
      </c>
      <c r="M110" s="89">
        <f t="shared" ref="M110:M111" si="213">IF(L43=0,"",M43/L43-1)</f>
        <v>-3.5762122380129546E-2</v>
      </c>
      <c r="N110" s="89">
        <f t="shared" ref="N110:N111" si="214">IF(M43=0,"",N43/M43-1)</f>
        <v>5.9724502608424546E-2</v>
      </c>
      <c r="O110" s="89">
        <f t="shared" ref="O110:O111" si="215">IF(N43=0,"",O43/N43-1)</f>
        <v>2.5538859829684624E-2</v>
      </c>
      <c r="P110" s="89">
        <f t="shared" ref="P110:P111" si="216">IF(O43=0,"",P43/O43-1)</f>
        <v>-1.5442580839835407E-2</v>
      </c>
      <c r="Q110" s="89">
        <f t="shared" ref="Q110:Q111" si="217">IF(P43=0,"",Q43/P43-1)</f>
        <v>-1.2413211725869733E-2</v>
      </c>
      <c r="R110" s="89">
        <f t="shared" ref="R110:R111" si="218">IF(Q43=0,"",R43/Q43-1)</f>
        <v>3.078959510536583E-2</v>
      </c>
      <c r="S110" s="89">
        <f t="shared" ref="S110:S111" si="219">IF(R43=0,"",S43/R43-1)</f>
        <v>0.28730551902351742</v>
      </c>
      <c r="T110" s="89">
        <f t="shared" ref="T110:T111" si="220">IF(S43=0,"",T43/S43-1)</f>
        <v>6.8986028749500328E-3</v>
      </c>
      <c r="U110" s="89">
        <f t="shared" ref="U110:U111" si="221">IF(T43=0,"",U43/T43-1)</f>
        <v>1.6881475836245885E-2</v>
      </c>
      <c r="V110" s="89">
        <f t="shared" ref="V110:V111" si="222">IF(U43=0,"",V43/U43-1)</f>
        <v>3.1719096523962653E-2</v>
      </c>
      <c r="W110" s="89">
        <f t="shared" ref="W110:W111" si="223">IF(V43=0,"",W43/V43-1)</f>
        <v>1.21415051761391E-2</v>
      </c>
      <c r="X110" s="89">
        <f t="shared" ref="X110:X111" si="224">IF(W43=0,"",X43/W43-1)</f>
        <v>4.2998312935086158E-2</v>
      </c>
      <c r="Y110" s="89">
        <f t="shared" ref="Y110:Y111" si="225">IF(X43=0,"",Y43/X43-1)</f>
        <v>0.1079229531253949</v>
      </c>
    </row>
    <row r="111" spans="1:25" x14ac:dyDescent="0.25">
      <c r="A111" s="88" t="s">
        <v>274</v>
      </c>
      <c r="B111" s="44"/>
      <c r="C111" s="44"/>
      <c r="D111" s="89"/>
      <c r="E111" s="89">
        <f t="shared" si="205"/>
        <v>-1.8460782399745024E-2</v>
      </c>
      <c r="F111" s="89">
        <f t="shared" si="206"/>
        <v>-1.2199273888113926E-2</v>
      </c>
      <c r="G111" s="89">
        <f t="shared" si="207"/>
        <v>-4.228667550847931E-2</v>
      </c>
      <c r="H111" s="89">
        <f t="shared" si="208"/>
        <v>1.7585146791372797E-2</v>
      </c>
      <c r="I111" s="89">
        <f t="shared" si="209"/>
        <v>5.6206362269641819E-3</v>
      </c>
      <c r="J111" s="89">
        <f t="shared" si="210"/>
        <v>9.416703790293024E-3</v>
      </c>
      <c r="K111" s="89">
        <f t="shared" si="211"/>
        <v>3.9954006464779646E-2</v>
      </c>
      <c r="L111" s="89">
        <f t="shared" si="212"/>
        <v>-2.719704392944311E-2</v>
      </c>
      <c r="M111" s="89">
        <f t="shared" si="213"/>
        <v>-9.125998320398987E-2</v>
      </c>
      <c r="N111" s="89">
        <f t="shared" si="214"/>
        <v>9.4667940220041213E-2</v>
      </c>
      <c r="O111" s="89">
        <f t="shared" si="215"/>
        <v>3.8113419298325679E-2</v>
      </c>
      <c r="P111" s="89">
        <f t="shared" si="216"/>
        <v>-2.5198478026706495E-2</v>
      </c>
      <c r="Q111" s="89">
        <f t="shared" si="217"/>
        <v>-4.2633359243294811E-3</v>
      </c>
      <c r="R111" s="89">
        <f t="shared" si="218"/>
        <v>3.2225732012866715E-2</v>
      </c>
      <c r="S111" s="89">
        <f t="shared" si="219"/>
        <v>8.1142936445598224E-2</v>
      </c>
      <c r="T111" s="89">
        <f t="shared" si="220"/>
        <v>2.1499166252435531E-2</v>
      </c>
      <c r="U111" s="89">
        <f t="shared" si="221"/>
        <v>3.2579672687837569E-2</v>
      </c>
      <c r="V111" s="89">
        <f t="shared" si="222"/>
        <v>-3.5251213873769727E-2</v>
      </c>
      <c r="W111" s="89">
        <f t="shared" si="223"/>
        <v>-5.8025305412996442E-3</v>
      </c>
      <c r="X111" s="89">
        <f t="shared" si="224"/>
        <v>-1.0892111281139871E-2</v>
      </c>
      <c r="Y111" s="89">
        <f t="shared" si="225"/>
        <v>9.5567370096268922E-2</v>
      </c>
    </row>
    <row r="112" spans="1:25" x14ac:dyDescent="0.25">
      <c r="A112" s="88" t="s">
        <v>11</v>
      </c>
      <c r="B112" s="44"/>
      <c r="C112" s="44"/>
      <c r="D112" s="89"/>
      <c r="E112" s="89">
        <f t="shared" ref="E112:E113" si="226">IF(D47=0,"",E47/D47-1)</f>
        <v>0.11386791826473219</v>
      </c>
      <c r="F112" s="89">
        <f t="shared" ref="F112:F113" si="227">IF(E47=0,"",F47/E47-1)</f>
        <v>8.3311086596007611E-2</v>
      </c>
      <c r="G112" s="89">
        <f t="shared" ref="G112:G113" si="228">IF(F47=0,"",G47/F47-1)</f>
        <v>-2.981001253731852E-2</v>
      </c>
      <c r="H112" s="89">
        <f t="shared" ref="H112:H113" si="229">IF(G47=0,"",H47/G47-1)</f>
        <v>-3.7140012987332938E-2</v>
      </c>
      <c r="I112" s="89">
        <f t="shared" ref="I112:I113" si="230">IF(H47=0,"",I47/H47-1)</f>
        <v>4.1676791645672173E-2</v>
      </c>
      <c r="J112" s="89">
        <f t="shared" ref="J112:J113" si="231">IF(I47=0,"",J47/I47-1)</f>
        <v>6.83221146425117E-3</v>
      </c>
      <c r="K112" s="89">
        <f t="shared" ref="K112:K113" si="232">IF(J47=0,"",K47/J47-1)</f>
        <v>2.7048195471566006E-2</v>
      </c>
      <c r="L112" s="89">
        <f t="shared" ref="L112:L113" si="233">IF(K47=0,"",L47/K47-1)</f>
        <v>-4.9084057933780345E-3</v>
      </c>
      <c r="M112" s="89">
        <f t="shared" ref="M112:M113" si="234">IF(L47=0,"",M47/L47-1)</f>
        <v>3.9087957009703578E-2</v>
      </c>
      <c r="N112" s="89">
        <f t="shared" ref="N112:N113" si="235">IF(M47=0,"",N47/M47-1)</f>
        <v>1.8508203753288432E-2</v>
      </c>
      <c r="O112" s="89">
        <f t="shared" ref="O112:O113" si="236">IF(N47=0,"",O47/N47-1)</f>
        <v>9.597916790711869E-3</v>
      </c>
      <c r="P112" s="89">
        <f t="shared" ref="P112:P113" si="237">IF(O47=0,"",P47/O47-1)</f>
        <v>-2.7255769271333774E-3</v>
      </c>
      <c r="Q112" s="89">
        <f t="shared" ref="Q112:Q113" si="238">IF(P47=0,"",Q47/P47-1)</f>
        <v>-2.2797341289172768E-2</v>
      </c>
      <c r="R112" s="89">
        <f t="shared" ref="R112:R113" si="239">IF(Q47=0,"",R47/Q47-1)</f>
        <v>2.8925041774380267E-2</v>
      </c>
      <c r="S112" s="89">
        <f t="shared" ref="S112:S113" si="240">IF(R47=0,"",S47/R47-1)</f>
        <v>0.55582744686889729</v>
      </c>
      <c r="T112" s="89">
        <f t="shared" ref="T112:T113" si="241">IF(S47=0,"",T47/S47-1)</f>
        <v>-6.3162158749643371E-3</v>
      </c>
      <c r="U112" s="89">
        <f t="shared" ref="U112:U113" si="242">IF(T47=0,"",U47/T47-1)</f>
        <v>2.2754796923452059E-3</v>
      </c>
      <c r="V112" s="89">
        <f t="shared" ref="V112:V113" si="243">IF(U47=0,"",V47/U47-1)</f>
        <v>9.5913946525578719E-2</v>
      </c>
      <c r="W112" s="89">
        <f t="shared" ref="W112:W113" si="244">IF(V47=0,"",W47/V47-1)</f>
        <v>2.7283245317196725E-2</v>
      </c>
      <c r="X112" s="89">
        <f t="shared" ref="X112:X113" si="245">IF(W47=0,"",X47/W47-1)</f>
        <v>8.7008145302968298E-2</v>
      </c>
      <c r="Y112" s="89">
        <f t="shared" ref="Y112:Y113" si="246">IF(X47=0,"",Y47/X47-1)</f>
        <v>0.11710442319403991</v>
      </c>
    </row>
    <row r="113" spans="1:25" x14ac:dyDescent="0.25">
      <c r="A113" s="68" t="s">
        <v>4</v>
      </c>
      <c r="B113" s="44"/>
      <c r="C113" s="44"/>
      <c r="D113" s="89"/>
      <c r="E113" s="89">
        <f t="shared" si="226"/>
        <v>-1.4468508209432573E-2</v>
      </c>
      <c r="F113" s="89">
        <f t="shared" si="227"/>
        <v>-9.5282039585095069E-3</v>
      </c>
      <c r="G113" s="89">
        <f t="shared" si="228"/>
        <v>-3.4587082237830802E-2</v>
      </c>
      <c r="H113" s="89">
        <f t="shared" si="229"/>
        <v>-4.1699976596487609E-4</v>
      </c>
      <c r="I113" s="89">
        <f t="shared" si="230"/>
        <v>3.1241514976907414E-3</v>
      </c>
      <c r="J113" s="89">
        <f t="shared" si="231"/>
        <v>3.7018048507714951E-2</v>
      </c>
      <c r="K113" s="89">
        <f t="shared" si="232"/>
        <v>5.4117239898771707E-2</v>
      </c>
      <c r="L113" s="89">
        <f t="shared" si="233"/>
        <v>-6.314813264236474E-2</v>
      </c>
      <c r="M113" s="89">
        <f t="shared" si="234"/>
        <v>-0.16896253457184751</v>
      </c>
      <c r="N113" s="89">
        <f t="shared" si="235"/>
        <v>-2.8910825542861951E-2</v>
      </c>
      <c r="O113" s="89">
        <f t="shared" si="236"/>
        <v>9.8727061401866489E-3</v>
      </c>
      <c r="P113" s="89">
        <f t="shared" si="237"/>
        <v>-5.5331092473929866E-2</v>
      </c>
      <c r="Q113" s="89">
        <f t="shared" si="238"/>
        <v>-2.7719572363466116E-2</v>
      </c>
      <c r="R113" s="89">
        <f t="shared" si="239"/>
        <v>3.3880512534483431E-2</v>
      </c>
      <c r="S113" s="89">
        <f t="shared" si="240"/>
        <v>3.1856374559193767E-3</v>
      </c>
      <c r="T113" s="89">
        <f t="shared" si="241"/>
        <v>4.3032595102447058E-2</v>
      </c>
      <c r="U113" s="89">
        <f t="shared" si="242"/>
        <v>7.4386395170569219E-3</v>
      </c>
      <c r="V113" s="89">
        <f t="shared" si="243"/>
        <v>2.7930534311431998E-2</v>
      </c>
      <c r="W113" s="89">
        <f t="shared" si="244"/>
        <v>2.640368248722913E-2</v>
      </c>
      <c r="X113" s="89">
        <f t="shared" si="245"/>
        <v>-5.1534230158712724E-2</v>
      </c>
      <c r="Y113" s="89">
        <f t="shared" si="246"/>
        <v>4.7973060956811198E-2</v>
      </c>
    </row>
    <row r="114" spans="1:25" x14ac:dyDescent="0.25">
      <c r="A114" s="68" t="s">
        <v>3</v>
      </c>
      <c r="B114" s="44"/>
      <c r="C114" s="44"/>
      <c r="D114" s="89"/>
      <c r="E114" s="89">
        <f t="shared" ref="E114:E115" si="247">IF(D52=0,"",E52/D52-1)</f>
        <v>-4.2252384240393237E-4</v>
      </c>
      <c r="F114" s="89">
        <f t="shared" ref="F114:F115" si="248">IF(E52=0,"",F52/E52-1)</f>
        <v>-3.7418411662927253E-2</v>
      </c>
      <c r="G114" s="89">
        <f t="shared" ref="G114:G115" si="249">IF(F52=0,"",G52/F52-1)</f>
        <v>-6.8807417709316976E-2</v>
      </c>
      <c r="H114" s="89">
        <f t="shared" ref="H114:H115" si="250">IF(G52=0,"",H52/G52-1)</f>
        <v>-5.5651430855573336E-3</v>
      </c>
      <c r="I114" s="89">
        <f t="shared" ref="I114:I115" si="251">IF(H52=0,"",I52/H52-1)</f>
        <v>-2.559799868508783E-2</v>
      </c>
      <c r="J114" s="89">
        <f t="shared" ref="J114:J115" si="252">IF(I52=0,"",J52/I52-1)</f>
        <v>-2.1637948473385293E-4</v>
      </c>
      <c r="K114" s="89">
        <f t="shared" ref="K114:K115" si="253">IF(J52=0,"",K52/J52-1)</f>
        <v>-5.0267402284269735E-3</v>
      </c>
      <c r="L114" s="89">
        <f t="shared" ref="L114:L115" si="254">IF(K52=0,"",L52/K52-1)</f>
        <v>-7.3477650492578039E-2</v>
      </c>
      <c r="M114" s="89">
        <f t="shared" ref="M114:M115" si="255">IF(L52=0,"",M52/L52-1)</f>
        <v>-9.9528080260847029E-2</v>
      </c>
      <c r="N114" s="89">
        <f t="shared" ref="N114:N115" si="256">IF(M52=0,"",N52/M52-1)</f>
        <v>1.346497462595142E-2</v>
      </c>
      <c r="O114" s="89">
        <f t="shared" ref="O114:O115" si="257">IF(N52=0,"",O52/N52-1)</f>
        <v>-5.643307203995418E-3</v>
      </c>
      <c r="P114" s="89">
        <f t="shared" ref="P114:P115" si="258">IF(O52=0,"",P52/O52-1)</f>
        <v>-3.0377377932621075E-2</v>
      </c>
      <c r="Q114" s="89">
        <f t="shared" ref="Q114:Q115" si="259">IF(P52=0,"",Q52/P52-1)</f>
        <v>-4.7452096148431155E-2</v>
      </c>
      <c r="R114" s="89">
        <f t="shared" ref="R114:R115" si="260">IF(Q52=0,"",R52/Q52-1)</f>
        <v>1.4626699702668056E-2</v>
      </c>
      <c r="S114" s="89">
        <f t="shared" ref="S114:S115" si="261">IF(R52=0,"",S52/R52-1)</f>
        <v>3.7639744830568755E-3</v>
      </c>
      <c r="T114" s="89">
        <f t="shared" ref="T114:T115" si="262">IF(S52=0,"",T52/S52-1)</f>
        <v>1.1063426523482578E-2</v>
      </c>
      <c r="U114" s="89">
        <f t="shared" ref="U114:U115" si="263">IF(T52=0,"",U52/T52-1)</f>
        <v>-7.0584752903392056E-3</v>
      </c>
      <c r="V114" s="89">
        <f t="shared" ref="V114:V115" si="264">IF(U52=0,"",V52/U52-1)</f>
        <v>1.8795341650748032E-2</v>
      </c>
      <c r="W114" s="89">
        <f t="shared" ref="W114:W115" si="265">IF(V52=0,"",W52/V52-1)</f>
        <v>-1.2957526120660701E-2</v>
      </c>
      <c r="X114" s="89">
        <f t="shared" ref="X114:X115" si="266">IF(W52=0,"",X52/W52-1)</f>
        <v>-8.4063556884113155E-2</v>
      </c>
      <c r="Y114" s="89">
        <f t="shared" ref="Y114:Y115" si="267">IF(X52=0,"",Y52/X52-1)</f>
        <v>6.3308269824646768E-3</v>
      </c>
    </row>
    <row r="115" spans="1:25" x14ac:dyDescent="0.25">
      <c r="A115" s="88" t="s">
        <v>21</v>
      </c>
      <c r="B115" s="44"/>
      <c r="C115" s="44"/>
      <c r="D115" s="89"/>
      <c r="E115" s="89">
        <f t="shared" si="247"/>
        <v>1.5358792753835004E-2</v>
      </c>
      <c r="F115" s="89">
        <f t="shared" si="248"/>
        <v>-4.7370011288720759E-2</v>
      </c>
      <c r="G115" s="89">
        <f t="shared" si="249"/>
        <v>-6.3095650497382749E-2</v>
      </c>
      <c r="H115" s="89">
        <f t="shared" si="250"/>
        <v>-1.6176233200241974E-2</v>
      </c>
      <c r="I115" s="89">
        <f t="shared" si="251"/>
        <v>-5.7828768653614415E-2</v>
      </c>
      <c r="J115" s="89">
        <f t="shared" si="252"/>
        <v>4.7815540515969701E-3</v>
      </c>
      <c r="K115" s="89">
        <f t="shared" si="253"/>
        <v>1.2923064337059476E-2</v>
      </c>
      <c r="L115" s="89">
        <f t="shared" si="254"/>
        <v>-8.98281348270068E-2</v>
      </c>
      <c r="M115" s="89">
        <f t="shared" si="255"/>
        <v>-7.9214311762652923E-2</v>
      </c>
      <c r="N115" s="89">
        <f t="shared" si="256"/>
        <v>3.3477543545112232E-2</v>
      </c>
      <c r="O115" s="89">
        <f t="shared" si="257"/>
        <v>1.591365984021742E-2</v>
      </c>
      <c r="P115" s="89">
        <f t="shared" si="258"/>
        <v>-9.3114063677390835E-3</v>
      </c>
      <c r="Q115" s="89">
        <f t="shared" si="259"/>
        <v>-3.3214135158280977E-2</v>
      </c>
      <c r="R115" s="89">
        <f t="shared" si="260"/>
        <v>4.3542185528528954E-2</v>
      </c>
      <c r="S115" s="89">
        <f t="shared" si="261"/>
        <v>2.7836899057602116E-2</v>
      </c>
      <c r="T115" s="89">
        <f t="shared" si="262"/>
        <v>1.520744651532846E-2</v>
      </c>
      <c r="U115" s="89">
        <f t="shared" si="263"/>
        <v>8.2186269695008196E-3</v>
      </c>
      <c r="V115" s="89">
        <f t="shared" si="264"/>
        <v>5.6935342994056448E-2</v>
      </c>
      <c r="W115" s="89">
        <f t="shared" si="265"/>
        <v>-5.4486214710759429E-3</v>
      </c>
      <c r="X115" s="89">
        <f t="shared" si="266"/>
        <v>-7.37405372477139E-2</v>
      </c>
      <c r="Y115" s="89">
        <f t="shared" si="267"/>
        <v>2.3970409937563719E-3</v>
      </c>
    </row>
    <row r="116" spans="1:25" x14ac:dyDescent="0.25">
      <c r="A116" s="88" t="s">
        <v>16</v>
      </c>
      <c r="B116" s="44"/>
      <c r="C116" s="44"/>
      <c r="D116" s="89"/>
      <c r="E116" s="89">
        <f t="shared" ref="E116:E122" si="268">IF(D56=0,"",E56/D56-1)</f>
        <v>-1.8425721576362575E-2</v>
      </c>
      <c r="F116" s="89">
        <f t="shared" ref="F116:F122" si="269">IF(E56=0,"",F56/E56-1)</f>
        <v>-2.5674962320910044E-2</v>
      </c>
      <c r="G116" s="89">
        <f t="shared" ref="G116:G122" si="270">IF(F56=0,"",G56/F56-1)</f>
        <v>-7.5397542958038244E-2</v>
      </c>
      <c r="H116" s="89">
        <f t="shared" ref="H116:H122" si="271">IF(G56=0,"",H56/G56-1)</f>
        <v>6.8406171772417146E-3</v>
      </c>
      <c r="I116" s="89">
        <f t="shared" ref="I116:I122" si="272">IF(H56=0,"",I56/H56-1)</f>
        <v>1.122258296965839E-2</v>
      </c>
      <c r="J116" s="89">
        <f t="shared" ref="J116:J122" si="273">IF(I56=0,"",J56/I56-1)</f>
        <v>-5.5361576178185601E-3</v>
      </c>
      <c r="K116" s="89">
        <f t="shared" ref="K116:K122" si="274">IF(J56=0,"",K56/J56-1)</f>
        <v>-2.4330656457103972E-2</v>
      </c>
      <c r="L116" s="89">
        <f t="shared" ref="L116:L122" si="275">IF(K56=0,"",L56/K56-1)</f>
        <v>-5.5222302226923259E-2</v>
      </c>
      <c r="M116" s="89">
        <f t="shared" ref="M116:M122" si="276">IF(L56=0,"",M56/L56-1)</f>
        <v>-0.12137769447673785</v>
      </c>
      <c r="N116" s="89">
        <f t="shared" ref="N116:N122" si="277">IF(M56=0,"",N56/M56-1)</f>
        <v>-9.0936413451060405E-3</v>
      </c>
      <c r="O116" s="89">
        <f t="shared" ref="O116:O122" si="278">IF(N56=0,"",O56/N56-1)</f>
        <v>-3.0986755001037425E-2</v>
      </c>
      <c r="P116" s="89">
        <f t="shared" ref="P116:P122" si="279">IF(O56=0,"",P56/O56-1)</f>
        <v>-5.6342275861864466E-2</v>
      </c>
      <c r="Q116" s="89">
        <f t="shared" ref="Q116:Q122" si="280">IF(P56=0,"",Q56/P56-1)</f>
        <v>-6.5875742491163458E-2</v>
      </c>
      <c r="R116" s="89">
        <f t="shared" ref="R116:R122" si="281">IF(Q56=0,"",R56/Q56-1)</f>
        <v>-2.4097631438051437E-2</v>
      </c>
      <c r="S116" s="89">
        <f t="shared" ref="S116:S122" si="282">IF(R56=0,"",S56/R56-1)</f>
        <v>-3.0709568905733287E-2</v>
      </c>
      <c r="T116" s="89">
        <f t="shared" ref="T116:T122" si="283">IF(S56=0,"",T56/S56-1)</f>
        <v>4.7705502779598064E-3</v>
      </c>
      <c r="U116" s="89">
        <f t="shared" ref="U116:U122" si="284">IF(T56=0,"",U56/T56-1)</f>
        <v>-3.0498401061027636E-2</v>
      </c>
      <c r="V116" s="89">
        <f t="shared" ref="V116:V122" si="285">IF(U56=0,"",V56/U56-1)</f>
        <v>-4.2060480989267512E-2</v>
      </c>
      <c r="W116" s="89">
        <f t="shared" ref="W116:W122" si="286">IF(V56=0,"",W56/V56-1)</f>
        <v>-2.6176822922868048E-2</v>
      </c>
      <c r="X116" s="89">
        <f t="shared" ref="X116:X122" si="287">IF(W56=0,"",X56/W56-1)</f>
        <v>-0.10262388435950187</v>
      </c>
      <c r="Y116" s="89">
        <f t="shared" ref="Y116:Y122" si="288">IF(X56=0,"",Y56/X56-1)</f>
        <v>1.3631245563362038E-2</v>
      </c>
    </row>
    <row r="117" spans="1:25" x14ac:dyDescent="0.25">
      <c r="A117" s="68" t="s">
        <v>2</v>
      </c>
      <c r="B117" s="44"/>
      <c r="C117" s="44"/>
      <c r="D117" s="89"/>
      <c r="E117" s="89">
        <f t="shared" si="268"/>
        <v>1.3759312987562389E-2</v>
      </c>
      <c r="F117" s="89">
        <f t="shared" si="269"/>
        <v>1.7966510833286486E-2</v>
      </c>
      <c r="G117" s="89">
        <f t="shared" si="270"/>
        <v>4.4607040192983227E-3</v>
      </c>
      <c r="H117" s="89">
        <f t="shared" si="271"/>
        <v>1.1328586729477896E-2</v>
      </c>
      <c r="I117" s="89">
        <f t="shared" si="272"/>
        <v>-1.1423729226356483E-2</v>
      </c>
      <c r="J117" s="89">
        <f t="shared" si="273"/>
        <v>-1.2396908417863228E-2</v>
      </c>
      <c r="K117" s="89">
        <f t="shared" si="274"/>
        <v>1.5692006347439058E-2</v>
      </c>
      <c r="L117" s="89">
        <f t="shared" si="275"/>
        <v>-1.0873950759306861E-2</v>
      </c>
      <c r="M117" s="89">
        <f t="shared" si="276"/>
        <v>-4.8781302046445596E-3</v>
      </c>
      <c r="N117" s="89">
        <f t="shared" si="277"/>
        <v>4.6184251274123955E-3</v>
      </c>
      <c r="O117" s="89">
        <f t="shared" si="278"/>
        <v>7.7011405516849152E-3</v>
      </c>
      <c r="P117" s="89">
        <f t="shared" si="279"/>
        <v>2.6069995577042704E-3</v>
      </c>
      <c r="Q117" s="89">
        <f t="shared" si="280"/>
        <v>4.3593365260270467E-3</v>
      </c>
      <c r="R117" s="89">
        <f t="shared" si="281"/>
        <v>2.7900045319041444E-2</v>
      </c>
      <c r="S117" s="89">
        <f t="shared" si="282"/>
        <v>2.532397678108067E-2</v>
      </c>
      <c r="T117" s="89">
        <f t="shared" si="283"/>
        <v>2.0326582919221847E-2</v>
      </c>
      <c r="U117" s="89">
        <f t="shared" si="284"/>
        <v>2.325216389954976E-3</v>
      </c>
      <c r="V117" s="89">
        <f t="shared" si="285"/>
        <v>6.5602424778352653E-3</v>
      </c>
      <c r="W117" s="89">
        <f t="shared" si="286"/>
        <v>7.294391995916305E-3</v>
      </c>
      <c r="X117" s="89">
        <f t="shared" si="287"/>
        <v>-2.4464428120026693E-2</v>
      </c>
      <c r="Y117" s="89">
        <f t="shared" si="288"/>
        <v>-1.2365140025215604E-2</v>
      </c>
    </row>
    <row r="118" spans="1:25" x14ac:dyDescent="0.25">
      <c r="A118" s="68" t="s">
        <v>277</v>
      </c>
      <c r="B118" s="44"/>
      <c r="C118" s="44"/>
      <c r="D118" s="89"/>
      <c r="E118" s="89">
        <f t="shared" si="268"/>
        <v>4.9889709214134603E-2</v>
      </c>
      <c r="F118" s="89">
        <f t="shared" si="269"/>
        <v>1.5567664122464464E-3</v>
      </c>
      <c r="G118" s="89">
        <f t="shared" si="270"/>
        <v>1.7186747894060606E-2</v>
      </c>
      <c r="H118" s="89">
        <f t="shared" si="271"/>
        <v>-4.8943890506210064E-3</v>
      </c>
      <c r="I118" s="89">
        <f t="shared" si="272"/>
        <v>-1.3726935308340238E-3</v>
      </c>
      <c r="J118" s="89">
        <f t="shared" si="273"/>
        <v>7.2218712814305697E-2</v>
      </c>
      <c r="K118" s="89">
        <f t="shared" si="274"/>
        <v>4.4108145367126816E-2</v>
      </c>
      <c r="L118" s="89">
        <f t="shared" si="275"/>
        <v>-6.3341156570929313E-2</v>
      </c>
      <c r="M118" s="89">
        <f t="shared" si="276"/>
        <v>-0.18167811358314201</v>
      </c>
      <c r="N118" s="89">
        <f t="shared" si="277"/>
        <v>0.22533010059278635</v>
      </c>
      <c r="O118" s="89">
        <f t="shared" si="278"/>
        <v>6.9026048406159557E-2</v>
      </c>
      <c r="P118" s="89">
        <f t="shared" si="279"/>
        <v>-1.753796732652968E-2</v>
      </c>
      <c r="Q118" s="89">
        <f t="shared" si="280"/>
        <v>1.8283248636523863E-2</v>
      </c>
      <c r="R118" s="89">
        <f t="shared" si="281"/>
        <v>8.867777160006951E-2</v>
      </c>
      <c r="S118" s="89">
        <f t="shared" si="282"/>
        <v>5.8151458041553861E-2</v>
      </c>
      <c r="T118" s="89">
        <f t="shared" si="283"/>
        <v>7.0272953464010746E-2</v>
      </c>
      <c r="U118" s="89">
        <f t="shared" si="284"/>
        <v>4.2535033322394611E-2</v>
      </c>
      <c r="V118" s="89">
        <f t="shared" si="285"/>
        <v>-9.8906727634542335E-3</v>
      </c>
      <c r="W118" s="89">
        <f t="shared" si="286"/>
        <v>-5.6639163803495762E-8</v>
      </c>
      <c r="X118" s="89">
        <f t="shared" si="287"/>
        <v>-0.17946340187190424</v>
      </c>
      <c r="Y118" s="89">
        <f t="shared" si="288"/>
        <v>6.2962838476630534E-2</v>
      </c>
    </row>
    <row r="119" spans="1:25" x14ac:dyDescent="0.25">
      <c r="A119" s="68" t="s">
        <v>278</v>
      </c>
      <c r="B119" s="44"/>
      <c r="C119" s="44"/>
      <c r="D119" s="89"/>
      <c r="E119" s="89">
        <f t="shared" si="268"/>
        <v>-1.629779625370753E-2</v>
      </c>
      <c r="F119" s="89">
        <f t="shared" si="269"/>
        <v>-2.7527790613653513E-2</v>
      </c>
      <c r="G119" s="89">
        <f t="shared" si="270"/>
        <v>-1.0368582885089683E-2</v>
      </c>
      <c r="H119" s="89">
        <f t="shared" si="271"/>
        <v>3.1090525773724398E-2</v>
      </c>
      <c r="I119" s="89">
        <f t="shared" si="272"/>
        <v>1.1947606721415704E-2</v>
      </c>
      <c r="J119" s="89">
        <f t="shared" si="273"/>
        <v>6.6930250198566243E-2</v>
      </c>
      <c r="K119" s="89">
        <f t="shared" si="274"/>
        <v>5.1847052980959596E-2</v>
      </c>
      <c r="L119" s="89">
        <f t="shared" si="275"/>
        <v>-9.5208161786733969E-3</v>
      </c>
      <c r="M119" s="89">
        <f t="shared" si="276"/>
        <v>-0.18208927966834854</v>
      </c>
      <c r="N119" s="89">
        <f t="shared" si="277"/>
        <v>8.8779030360237154E-2</v>
      </c>
      <c r="O119" s="89">
        <f t="shared" si="278"/>
        <v>5.2792651279095271E-2</v>
      </c>
      <c r="P119" s="89">
        <f t="shared" si="279"/>
        <v>-2.13621853647048E-2</v>
      </c>
      <c r="Q119" s="89">
        <f t="shared" si="280"/>
        <v>-1.2692093766757839E-2</v>
      </c>
      <c r="R119" s="89">
        <f t="shared" si="281"/>
        <v>2.4816415100602951E-2</v>
      </c>
      <c r="S119" s="89">
        <f t="shared" si="282"/>
        <v>1.1199803378851181E-2</v>
      </c>
      <c r="T119" s="89">
        <f t="shared" si="283"/>
        <v>2.0557353743813067E-2</v>
      </c>
      <c r="U119" s="89">
        <f t="shared" si="284"/>
        <v>2.758814170647228E-2</v>
      </c>
      <c r="V119" s="89">
        <f t="shared" si="285"/>
        <v>2.0968442707105961E-2</v>
      </c>
      <c r="W119" s="89">
        <f t="shared" si="286"/>
        <v>-3.4009990914468657E-3</v>
      </c>
      <c r="X119" s="89">
        <f t="shared" si="287"/>
        <v>-7.8763703313761257E-2</v>
      </c>
      <c r="Y119" s="89">
        <f t="shared" si="288"/>
        <v>8.4285017713241484E-2</v>
      </c>
    </row>
    <row r="120" spans="1:25" x14ac:dyDescent="0.25">
      <c r="A120" s="68" t="s">
        <v>1</v>
      </c>
      <c r="B120" s="44"/>
      <c r="C120" s="44"/>
      <c r="D120" s="89"/>
      <c r="E120" s="89">
        <f t="shared" si="268"/>
        <v>2.3581371142533669E-4</v>
      </c>
      <c r="F120" s="89">
        <f t="shared" si="269"/>
        <v>-4.3456396915202977E-2</v>
      </c>
      <c r="G120" s="89">
        <f t="shared" si="270"/>
        <v>-5.1509659282845566E-2</v>
      </c>
      <c r="H120" s="89">
        <f t="shared" si="271"/>
        <v>-4.8048449135421056E-2</v>
      </c>
      <c r="I120" s="89">
        <f t="shared" si="272"/>
        <v>-6.0462222013943578E-2</v>
      </c>
      <c r="J120" s="89">
        <f t="shared" si="273"/>
        <v>-1.5232031424605941E-2</v>
      </c>
      <c r="K120" s="89">
        <f t="shared" si="274"/>
        <v>6.3330496364975009E-3</v>
      </c>
      <c r="L120" s="89">
        <f t="shared" si="275"/>
        <v>-5.4552653862420253E-2</v>
      </c>
      <c r="M120" s="89">
        <f t="shared" si="276"/>
        <v>-0.15074393548627585</v>
      </c>
      <c r="N120" s="89">
        <f t="shared" si="277"/>
        <v>4.970486681688735E-2</v>
      </c>
      <c r="O120" s="89">
        <f t="shared" si="278"/>
        <v>6.158901116407689E-2</v>
      </c>
      <c r="P120" s="89">
        <f t="shared" si="279"/>
        <v>-6.2267750997606841E-2</v>
      </c>
      <c r="Q120" s="89">
        <f t="shared" si="280"/>
        <v>-9.8229140350934996E-3</v>
      </c>
      <c r="R120" s="89">
        <f t="shared" si="281"/>
        <v>1.8599324646015214E-2</v>
      </c>
      <c r="S120" s="89">
        <f t="shared" si="282"/>
        <v>3.8691503122549875E-3</v>
      </c>
      <c r="T120" s="89">
        <f t="shared" si="283"/>
        <v>1.0728629904322551E-2</v>
      </c>
      <c r="U120" s="89">
        <f t="shared" si="284"/>
        <v>1.2716317368545171E-2</v>
      </c>
      <c r="V120" s="89">
        <f t="shared" si="285"/>
        <v>-2.0787541307621948E-3</v>
      </c>
      <c r="W120" s="89">
        <f t="shared" si="286"/>
        <v>-1.5218068988267275E-2</v>
      </c>
      <c r="X120" s="89">
        <f t="shared" si="287"/>
        <v>-0.15175775168085714</v>
      </c>
      <c r="Y120" s="89">
        <f t="shared" si="288"/>
        <v>0.10259333671570769</v>
      </c>
    </row>
    <row r="121" spans="1:25" x14ac:dyDescent="0.25">
      <c r="A121" s="68" t="s">
        <v>0</v>
      </c>
      <c r="B121" s="44"/>
      <c r="C121" s="44"/>
      <c r="D121" s="89"/>
      <c r="E121" s="89">
        <f t="shared" si="268"/>
        <v>-5.5321409607881344E-3</v>
      </c>
      <c r="F121" s="89">
        <f t="shared" si="269"/>
        <v>-3.4013725350799495E-2</v>
      </c>
      <c r="G121" s="89">
        <f t="shared" si="270"/>
        <v>-6.1896325095016635E-3</v>
      </c>
      <c r="H121" s="89">
        <f t="shared" si="271"/>
        <v>1.2120167725296449E-2</v>
      </c>
      <c r="I121" s="89">
        <f t="shared" si="272"/>
        <v>-1.6155867796021517E-2</v>
      </c>
      <c r="J121" s="89">
        <f t="shared" si="273"/>
        <v>4.3258770491679588E-2</v>
      </c>
      <c r="K121" s="89">
        <f t="shared" si="274"/>
        <v>4.970974383891158E-2</v>
      </c>
      <c r="L121" s="89">
        <f t="shared" si="275"/>
        <v>-0.10207950898595719</v>
      </c>
      <c r="M121" s="89">
        <f t="shared" si="276"/>
        <v>-0.14026948057722943</v>
      </c>
      <c r="N121" s="89">
        <f t="shared" si="277"/>
        <v>6.0610763856412841E-2</v>
      </c>
      <c r="O121" s="89">
        <f t="shared" si="278"/>
        <v>-9.9174224993847648E-3</v>
      </c>
      <c r="P121" s="89">
        <f t="shared" si="279"/>
        <v>-7.9303835342934725E-2</v>
      </c>
      <c r="Q121" s="89">
        <f t="shared" si="280"/>
        <v>-2.8383369917458712E-2</v>
      </c>
      <c r="R121" s="89">
        <f t="shared" si="281"/>
        <v>1.8464134491799511E-2</v>
      </c>
      <c r="S121" s="89">
        <f t="shared" si="282"/>
        <v>4.4154832009921208E-2</v>
      </c>
      <c r="T121" s="89">
        <f t="shared" si="283"/>
        <v>2.5583467239838065E-3</v>
      </c>
      <c r="U121" s="89">
        <f t="shared" si="284"/>
        <v>3.4030823460725834E-2</v>
      </c>
      <c r="V121" s="89">
        <f t="shared" si="285"/>
        <v>1.5636188824573516E-2</v>
      </c>
      <c r="W121" s="89">
        <f t="shared" si="286"/>
        <v>1.9777649328077906E-2</v>
      </c>
      <c r="X121" s="89">
        <f t="shared" si="287"/>
        <v>-5.5922202378652086E-3</v>
      </c>
      <c r="Y121" s="89">
        <f t="shared" si="288"/>
        <v>0.23227725058152582</v>
      </c>
    </row>
    <row r="122" spans="1:25" x14ac:dyDescent="0.25">
      <c r="A122" s="90" t="s">
        <v>280</v>
      </c>
      <c r="B122" s="47"/>
      <c r="C122" s="47"/>
      <c r="D122" s="91"/>
      <c r="E122" s="91">
        <f t="shared" si="268"/>
        <v>8.1406737365385951E-3</v>
      </c>
      <c r="F122" s="91">
        <f t="shared" si="269"/>
        <v>-5.8597433503534413E-3</v>
      </c>
      <c r="G122" s="91">
        <f t="shared" si="270"/>
        <v>-1.848294654688043E-2</v>
      </c>
      <c r="H122" s="91">
        <f t="shared" si="271"/>
        <v>8.6012635014396377E-3</v>
      </c>
      <c r="I122" s="91">
        <f t="shared" si="272"/>
        <v>-2.7853623754811041E-3</v>
      </c>
      <c r="J122" s="91">
        <f t="shared" si="273"/>
        <v>3.4484543271566803E-2</v>
      </c>
      <c r="K122" s="91">
        <f t="shared" si="274"/>
        <v>9.8940779613887475E-3</v>
      </c>
      <c r="L122" s="91">
        <f t="shared" si="275"/>
        <v>-2.5639041411915753E-2</v>
      </c>
      <c r="M122" s="91">
        <f t="shared" si="276"/>
        <v>-8.6019554790164543E-2</v>
      </c>
      <c r="N122" s="91">
        <f t="shared" si="277"/>
        <v>1.7131234019032604E-2</v>
      </c>
      <c r="O122" s="91">
        <f t="shared" si="278"/>
        <v>4.3883385950326259E-2</v>
      </c>
      <c r="P122" s="91">
        <f t="shared" si="279"/>
        <v>-1.8047365792277614E-2</v>
      </c>
      <c r="Q122" s="91">
        <f t="shared" si="280"/>
        <v>-4.6040126398387837E-3</v>
      </c>
      <c r="R122" s="91">
        <f t="shared" si="281"/>
        <v>3.6653012293619058E-2</v>
      </c>
      <c r="S122" s="91">
        <f t="shared" si="282"/>
        <v>2.0556262623113941E-2</v>
      </c>
      <c r="T122" s="91">
        <f t="shared" si="283"/>
        <v>3.2162457478397855E-2</v>
      </c>
      <c r="U122" s="91">
        <f t="shared" si="284"/>
        <v>1.4121283215585922E-2</v>
      </c>
      <c r="V122" s="91">
        <f t="shared" si="285"/>
        <v>-2.46488009783985E-3</v>
      </c>
      <c r="W122" s="91">
        <f t="shared" si="286"/>
        <v>3.369175926568424E-2</v>
      </c>
      <c r="X122" s="91">
        <f t="shared" si="287"/>
        <v>-5.54755370617106E-2</v>
      </c>
      <c r="Y122" s="91">
        <f t="shared" si="288"/>
        <v>5.7097902145834878E-2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12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ColWidth="9.140625" defaultRowHeight="11.25" x14ac:dyDescent="0.25"/>
  <cols>
    <col min="1" max="1" width="33.7109375" style="1" customWidth="1"/>
    <col min="2" max="2" width="14.85546875" style="1" bestFit="1" customWidth="1"/>
    <col min="3" max="3" width="92.42578125" style="1" bestFit="1" customWidth="1"/>
    <col min="4" max="4" width="38.28515625" style="1" bestFit="1" customWidth="1"/>
    <col min="5" max="16384" width="9.140625" style="1"/>
  </cols>
  <sheetData>
    <row r="1" spans="1:4" x14ac:dyDescent="0.25">
      <c r="A1" s="95" t="s">
        <v>244</v>
      </c>
      <c r="B1" s="96" t="s">
        <v>136</v>
      </c>
      <c r="C1" s="95" t="s">
        <v>137</v>
      </c>
      <c r="D1" s="95" t="s">
        <v>138</v>
      </c>
    </row>
    <row r="2" spans="1:4" x14ac:dyDescent="0.25">
      <c r="A2" s="40" t="s">
        <v>139</v>
      </c>
      <c r="B2" s="97" t="s">
        <v>24</v>
      </c>
      <c r="C2" s="40" t="s">
        <v>25</v>
      </c>
      <c r="D2" s="98" t="s">
        <v>140</v>
      </c>
    </row>
    <row r="3" spans="1:4" x14ac:dyDescent="0.25">
      <c r="A3" s="94" t="s">
        <v>141</v>
      </c>
      <c r="B3" s="99" t="s">
        <v>26</v>
      </c>
      <c r="C3" s="94" t="s">
        <v>27</v>
      </c>
      <c r="D3" s="39" t="s">
        <v>140</v>
      </c>
    </row>
    <row r="4" spans="1:4" ht="11.25" customHeight="1" x14ac:dyDescent="0.25">
      <c r="A4" s="46" t="s">
        <v>142</v>
      </c>
      <c r="B4" s="100" t="s">
        <v>28</v>
      </c>
      <c r="C4" s="46" t="s">
        <v>143</v>
      </c>
      <c r="D4" s="101" t="s">
        <v>140</v>
      </c>
    </row>
    <row r="5" spans="1:4" ht="11.25" customHeight="1" x14ac:dyDescent="0.25">
      <c r="A5" s="102" t="s">
        <v>33</v>
      </c>
      <c r="B5" s="103" t="s">
        <v>32</v>
      </c>
      <c r="C5" s="102"/>
      <c r="D5" s="98"/>
    </row>
    <row r="6" spans="1:4" ht="11.25" customHeight="1" x14ac:dyDescent="0.25">
      <c r="A6" s="101"/>
      <c r="B6" s="104" t="s">
        <v>32</v>
      </c>
      <c r="C6" s="101" t="s">
        <v>33</v>
      </c>
      <c r="D6" s="101" t="s">
        <v>144</v>
      </c>
    </row>
    <row r="7" spans="1:4" ht="11.25" customHeight="1" x14ac:dyDescent="0.25">
      <c r="A7" s="102" t="s">
        <v>56</v>
      </c>
      <c r="B7" s="103" t="s">
        <v>55</v>
      </c>
      <c r="C7" s="102"/>
      <c r="D7" s="98"/>
    </row>
    <row r="8" spans="1:4" ht="11.25" customHeight="1" x14ac:dyDescent="0.25">
      <c r="A8" s="101"/>
      <c r="B8" s="104" t="s">
        <v>55</v>
      </c>
      <c r="C8" s="101" t="s">
        <v>56</v>
      </c>
      <c r="D8" s="101" t="s">
        <v>145</v>
      </c>
    </row>
    <row r="9" spans="1:4" ht="11.25" customHeight="1" x14ac:dyDescent="0.25">
      <c r="A9" s="105" t="s">
        <v>146</v>
      </c>
      <c r="B9" s="106" t="s">
        <v>147</v>
      </c>
      <c r="C9" s="105"/>
      <c r="D9" s="107"/>
    </row>
    <row r="10" spans="1:4" x14ac:dyDescent="0.25">
      <c r="A10" s="108" t="s">
        <v>148</v>
      </c>
      <c r="B10" s="109" t="s">
        <v>149</v>
      </c>
      <c r="C10" s="108"/>
      <c r="D10" s="108"/>
    </row>
    <row r="11" spans="1:4" x14ac:dyDescent="0.25">
      <c r="A11" s="110"/>
      <c r="B11" s="110" t="s">
        <v>65</v>
      </c>
      <c r="C11" s="111" t="s">
        <v>66</v>
      </c>
      <c r="D11" s="112" t="s">
        <v>145</v>
      </c>
    </row>
    <row r="12" spans="1:4" x14ac:dyDescent="0.25">
      <c r="A12" s="113"/>
      <c r="B12" s="113" t="s">
        <v>67</v>
      </c>
      <c r="C12" s="106" t="s">
        <v>68</v>
      </c>
      <c r="D12" s="39" t="s">
        <v>145</v>
      </c>
    </row>
    <row r="13" spans="1:4" x14ac:dyDescent="0.25">
      <c r="A13" s="113"/>
      <c r="B13" s="113" t="s">
        <v>73</v>
      </c>
      <c r="C13" s="106" t="s">
        <v>74</v>
      </c>
      <c r="D13" s="39" t="s">
        <v>145</v>
      </c>
    </row>
    <row r="14" spans="1:4" x14ac:dyDescent="0.25">
      <c r="A14" s="113"/>
      <c r="B14" s="113" t="s">
        <v>75</v>
      </c>
      <c r="C14" s="106" t="s">
        <v>76</v>
      </c>
      <c r="D14" s="39" t="s">
        <v>145</v>
      </c>
    </row>
    <row r="15" spans="1:4" x14ac:dyDescent="0.25">
      <c r="A15" s="113"/>
      <c r="B15" s="113" t="s">
        <v>77</v>
      </c>
      <c r="C15" s="106" t="s">
        <v>78</v>
      </c>
      <c r="D15" s="39" t="s">
        <v>145</v>
      </c>
    </row>
    <row r="16" spans="1:4" ht="11.25" customHeight="1" x14ac:dyDescent="0.25">
      <c r="A16" s="114"/>
      <c r="B16" s="114" t="s">
        <v>79</v>
      </c>
      <c r="C16" s="115" t="s">
        <v>80</v>
      </c>
      <c r="D16" s="116" t="s">
        <v>145</v>
      </c>
    </row>
    <row r="17" spans="1:4" ht="11.25" customHeight="1" x14ac:dyDescent="0.25">
      <c r="A17" s="108" t="s">
        <v>150</v>
      </c>
      <c r="B17" s="109" t="s">
        <v>151</v>
      </c>
      <c r="C17" s="108"/>
      <c r="D17" s="107"/>
    </row>
    <row r="18" spans="1:4" ht="11.25" customHeight="1" x14ac:dyDescent="0.25">
      <c r="A18" s="110"/>
      <c r="B18" s="110" t="s">
        <v>40</v>
      </c>
      <c r="C18" s="111" t="s">
        <v>41</v>
      </c>
      <c r="D18" s="112" t="s">
        <v>145</v>
      </c>
    </row>
    <row r="19" spans="1:4" ht="11.25" customHeight="1" x14ac:dyDescent="0.25">
      <c r="A19" s="113"/>
      <c r="B19" s="113" t="s">
        <v>42</v>
      </c>
      <c r="C19" s="106" t="s">
        <v>43</v>
      </c>
      <c r="D19" s="107" t="s">
        <v>145</v>
      </c>
    </row>
    <row r="20" spans="1:4" ht="11.25" customHeight="1" x14ac:dyDescent="0.25">
      <c r="A20" s="113"/>
      <c r="B20" s="113" t="s">
        <v>44</v>
      </c>
      <c r="C20" s="106" t="s">
        <v>45</v>
      </c>
      <c r="D20" s="107" t="s">
        <v>145</v>
      </c>
    </row>
    <row r="21" spans="1:4" ht="11.25" customHeight="1" x14ac:dyDescent="0.25">
      <c r="A21" s="113"/>
      <c r="B21" s="113" t="s">
        <v>69</v>
      </c>
      <c r="C21" s="106" t="s">
        <v>70</v>
      </c>
      <c r="D21" s="107" t="s">
        <v>145</v>
      </c>
    </row>
    <row r="22" spans="1:4" ht="11.25" customHeight="1" x14ac:dyDescent="0.25">
      <c r="A22" s="113"/>
      <c r="B22" s="113" t="s">
        <v>71</v>
      </c>
      <c r="C22" s="106" t="s">
        <v>72</v>
      </c>
      <c r="D22" s="107" t="s">
        <v>145</v>
      </c>
    </row>
    <row r="23" spans="1:4" ht="11.25" customHeight="1" x14ac:dyDescent="0.25">
      <c r="A23" s="113"/>
      <c r="B23" s="113" t="s">
        <v>81</v>
      </c>
      <c r="C23" s="106" t="s">
        <v>82</v>
      </c>
      <c r="D23" s="107" t="s">
        <v>145</v>
      </c>
    </row>
    <row r="24" spans="1:4" ht="11.25" customHeight="1" x14ac:dyDescent="0.25">
      <c r="A24" s="113"/>
      <c r="B24" s="113" t="s">
        <v>83</v>
      </c>
      <c r="C24" s="106" t="s">
        <v>84</v>
      </c>
      <c r="D24" s="107" t="s">
        <v>145</v>
      </c>
    </row>
    <row r="25" spans="1:4" ht="11.25" customHeight="1" x14ac:dyDescent="0.25">
      <c r="A25" s="114"/>
      <c r="B25" s="114" t="s">
        <v>85</v>
      </c>
      <c r="C25" s="115" t="s">
        <v>86</v>
      </c>
      <c r="D25" s="116" t="s">
        <v>145</v>
      </c>
    </row>
    <row r="26" spans="1:4" ht="11.25" customHeight="1" x14ac:dyDescent="0.25">
      <c r="A26" s="67" t="s">
        <v>152</v>
      </c>
      <c r="B26" s="106" t="s">
        <v>153</v>
      </c>
      <c r="C26" s="67"/>
      <c r="D26" s="107"/>
    </row>
    <row r="27" spans="1:4" ht="11.25" customHeight="1" x14ac:dyDescent="0.25">
      <c r="A27" s="110"/>
      <c r="B27" s="110" t="s">
        <v>134</v>
      </c>
      <c r="C27" s="111" t="s">
        <v>135</v>
      </c>
      <c r="D27" s="112" t="s">
        <v>145</v>
      </c>
    </row>
    <row r="28" spans="1:4" ht="11.25" customHeight="1" x14ac:dyDescent="0.25">
      <c r="A28" s="113"/>
      <c r="B28" s="113" t="s">
        <v>61</v>
      </c>
      <c r="C28" s="106" t="s">
        <v>62</v>
      </c>
      <c r="D28" s="107" t="s">
        <v>145</v>
      </c>
    </row>
    <row r="29" spans="1:4" ht="11.25" customHeight="1" x14ac:dyDescent="0.25">
      <c r="A29" s="113"/>
      <c r="B29" s="113" t="s">
        <v>63</v>
      </c>
      <c r="C29" s="106" t="s">
        <v>64</v>
      </c>
      <c r="D29" s="107" t="s">
        <v>145</v>
      </c>
    </row>
    <row r="30" spans="1:4" ht="11.25" customHeight="1" x14ac:dyDescent="0.25">
      <c r="A30" s="102" t="s">
        <v>154</v>
      </c>
      <c r="B30" s="98" t="s">
        <v>155</v>
      </c>
      <c r="C30" s="102"/>
      <c r="D30" s="98"/>
    </row>
    <row r="31" spans="1:4" ht="11.25" customHeight="1" x14ac:dyDescent="0.25">
      <c r="A31" s="113"/>
      <c r="B31" s="113" t="s">
        <v>94</v>
      </c>
      <c r="C31" s="106" t="s">
        <v>95</v>
      </c>
      <c r="D31" s="39" t="s">
        <v>156</v>
      </c>
    </row>
    <row r="32" spans="1:4" ht="11.25" customHeight="1" x14ac:dyDescent="0.25">
      <c r="A32" s="104"/>
      <c r="B32" s="104" t="s">
        <v>59</v>
      </c>
      <c r="C32" s="117" t="s">
        <v>60</v>
      </c>
      <c r="D32" s="101" t="s">
        <v>145</v>
      </c>
    </row>
    <row r="33" spans="1:4" ht="11.25" customHeight="1" x14ac:dyDescent="0.25">
      <c r="A33" s="102" t="s">
        <v>37</v>
      </c>
      <c r="B33" s="103" t="s">
        <v>36</v>
      </c>
      <c r="C33" s="102"/>
      <c r="D33" s="98"/>
    </row>
    <row r="34" spans="1:4" ht="11.25" customHeight="1" x14ac:dyDescent="0.25">
      <c r="A34" s="101"/>
      <c r="B34" s="104" t="s">
        <v>36</v>
      </c>
      <c r="C34" s="101" t="s">
        <v>37</v>
      </c>
      <c r="D34" s="101" t="s">
        <v>144</v>
      </c>
    </row>
    <row r="35" spans="1:4" ht="11.25" customHeight="1" x14ac:dyDescent="0.25">
      <c r="A35" s="102" t="s">
        <v>58</v>
      </c>
      <c r="B35" s="81" t="s">
        <v>157</v>
      </c>
      <c r="C35" s="102"/>
      <c r="D35" s="98"/>
    </row>
    <row r="36" spans="1:4" ht="11.25" customHeight="1" x14ac:dyDescent="0.25">
      <c r="A36" s="118" t="s">
        <v>158</v>
      </c>
      <c r="B36" s="103" t="s">
        <v>124</v>
      </c>
      <c r="C36" s="118"/>
      <c r="D36" s="98"/>
    </row>
    <row r="37" spans="1:4" ht="11.25" customHeight="1" x14ac:dyDescent="0.25">
      <c r="A37" s="113"/>
      <c r="B37" s="113" t="s">
        <v>124</v>
      </c>
      <c r="C37" s="106" t="s">
        <v>125</v>
      </c>
      <c r="D37" s="39" t="s">
        <v>156</v>
      </c>
    </row>
    <row r="38" spans="1:4" ht="11.25" customHeight="1" x14ac:dyDescent="0.25">
      <c r="A38" s="119" t="s">
        <v>5</v>
      </c>
      <c r="B38" s="120"/>
      <c r="C38" s="119"/>
      <c r="D38" s="121"/>
    </row>
    <row r="39" spans="1:4" ht="11.25" customHeight="1" x14ac:dyDescent="0.25">
      <c r="A39" s="68"/>
      <c r="B39" s="113" t="s">
        <v>159</v>
      </c>
      <c r="C39" s="106" t="s">
        <v>160</v>
      </c>
      <c r="D39" s="39" t="s">
        <v>161</v>
      </c>
    </row>
    <row r="40" spans="1:4" ht="11.25" customHeight="1" x14ac:dyDescent="0.25">
      <c r="A40" s="68"/>
      <c r="B40" s="113" t="s">
        <v>162</v>
      </c>
      <c r="C40" s="106" t="s">
        <v>163</v>
      </c>
      <c r="D40" s="39" t="s">
        <v>161</v>
      </c>
    </row>
    <row r="41" spans="1:4" ht="11.25" customHeight="1" x14ac:dyDescent="0.25">
      <c r="A41" s="68"/>
      <c r="B41" s="113" t="s">
        <v>164</v>
      </c>
      <c r="C41" s="106" t="s">
        <v>165</v>
      </c>
      <c r="D41" s="39" t="s">
        <v>161</v>
      </c>
    </row>
    <row r="42" spans="1:4" ht="11.25" customHeight="1" x14ac:dyDescent="0.25">
      <c r="A42" s="68"/>
      <c r="B42" s="113" t="s">
        <v>166</v>
      </c>
      <c r="C42" s="106" t="s">
        <v>167</v>
      </c>
      <c r="D42" s="39" t="s">
        <v>161</v>
      </c>
    </row>
    <row r="43" spans="1:4" ht="11.25" customHeight="1" x14ac:dyDescent="0.25">
      <c r="A43" s="90"/>
      <c r="B43" s="104" t="s">
        <v>168</v>
      </c>
      <c r="C43" s="117" t="s">
        <v>169</v>
      </c>
      <c r="D43" s="101" t="s">
        <v>161</v>
      </c>
    </row>
    <row r="44" spans="1:4" ht="11.25" customHeight="1" x14ac:dyDescent="0.25">
      <c r="A44" s="119" t="s">
        <v>170</v>
      </c>
      <c r="B44" s="120"/>
      <c r="C44" s="119"/>
      <c r="D44" s="121"/>
    </row>
    <row r="45" spans="1:4" ht="11.25" customHeight="1" x14ac:dyDescent="0.25">
      <c r="A45" s="88" t="s">
        <v>14</v>
      </c>
      <c r="B45" s="122"/>
      <c r="C45" s="88"/>
      <c r="D45" s="39"/>
    </row>
    <row r="46" spans="1:4" x14ac:dyDescent="0.25">
      <c r="A46" s="88" t="s">
        <v>19</v>
      </c>
      <c r="B46" s="39"/>
      <c r="C46" s="39"/>
      <c r="D46" s="39"/>
    </row>
    <row r="47" spans="1:4" x14ac:dyDescent="0.25">
      <c r="A47" s="123" t="s">
        <v>13</v>
      </c>
      <c r="B47" s="116"/>
      <c r="C47" s="116"/>
      <c r="D47" s="116"/>
    </row>
    <row r="48" spans="1:4" x14ac:dyDescent="0.25">
      <c r="A48" s="68"/>
      <c r="B48" s="113" t="s">
        <v>171</v>
      </c>
      <c r="C48" s="106" t="s">
        <v>19</v>
      </c>
      <c r="D48" s="39" t="s">
        <v>161</v>
      </c>
    </row>
    <row r="49" spans="1:4" x14ac:dyDescent="0.25">
      <c r="A49" s="68"/>
      <c r="B49" s="113" t="s">
        <v>172</v>
      </c>
      <c r="C49" s="106" t="s">
        <v>173</v>
      </c>
      <c r="D49" s="39" t="s">
        <v>161</v>
      </c>
    </row>
    <row r="50" spans="1:4" x14ac:dyDescent="0.25">
      <c r="A50" s="68"/>
      <c r="B50" s="113" t="s">
        <v>174</v>
      </c>
      <c r="C50" s="106" t="s">
        <v>175</v>
      </c>
      <c r="D50" s="39" t="s">
        <v>161</v>
      </c>
    </row>
    <row r="51" spans="1:4" x14ac:dyDescent="0.25">
      <c r="A51" s="68"/>
      <c r="B51" s="113" t="s">
        <v>176</v>
      </c>
      <c r="C51" s="106" t="s">
        <v>177</v>
      </c>
      <c r="D51" s="39" t="s">
        <v>161</v>
      </c>
    </row>
    <row r="52" spans="1:4" x14ac:dyDescent="0.25">
      <c r="A52" s="68"/>
      <c r="B52" s="113" t="s">
        <v>178</v>
      </c>
      <c r="C52" s="106" t="s">
        <v>179</v>
      </c>
      <c r="D52" s="39" t="s">
        <v>161</v>
      </c>
    </row>
    <row r="53" spans="1:4" x14ac:dyDescent="0.25">
      <c r="A53" s="68"/>
      <c r="B53" s="113" t="s">
        <v>180</v>
      </c>
      <c r="C53" s="106" t="s">
        <v>181</v>
      </c>
      <c r="D53" s="39" t="s">
        <v>161</v>
      </c>
    </row>
    <row r="54" spans="1:4" x14ac:dyDescent="0.25">
      <c r="A54" s="68"/>
      <c r="B54" s="113" t="s">
        <v>182</v>
      </c>
      <c r="C54" s="106" t="s">
        <v>183</v>
      </c>
      <c r="D54" s="39" t="s">
        <v>161</v>
      </c>
    </row>
    <row r="55" spans="1:4" ht="11.25" customHeight="1" thickBot="1" x14ac:dyDescent="0.3">
      <c r="A55" s="124"/>
      <c r="B55" s="125" t="s">
        <v>184</v>
      </c>
      <c r="C55" s="126" t="s">
        <v>185</v>
      </c>
      <c r="D55" s="127" t="s">
        <v>161</v>
      </c>
    </row>
    <row r="56" spans="1:4" ht="11.25" customHeight="1" x14ac:dyDescent="0.25">
      <c r="A56" s="67" t="s">
        <v>273</v>
      </c>
      <c r="B56" s="106" t="s">
        <v>186</v>
      </c>
      <c r="C56" s="67"/>
      <c r="D56" s="39"/>
    </row>
    <row r="57" spans="1:4" x14ac:dyDescent="0.25">
      <c r="A57" s="128" t="s">
        <v>274</v>
      </c>
      <c r="B57" s="129" t="s">
        <v>96</v>
      </c>
      <c r="C57" s="128"/>
      <c r="D57" s="98"/>
    </row>
    <row r="58" spans="1:4" ht="11.25" customHeight="1" x14ac:dyDescent="0.25">
      <c r="A58" s="130"/>
      <c r="B58" s="114" t="s">
        <v>96</v>
      </c>
      <c r="C58" s="115" t="s">
        <v>97</v>
      </c>
      <c r="D58" s="116" t="s">
        <v>156</v>
      </c>
    </row>
    <row r="59" spans="1:4" ht="11.25" customHeight="1" x14ac:dyDescent="0.25">
      <c r="A59" s="88" t="s">
        <v>20</v>
      </c>
      <c r="B59" s="122"/>
      <c r="C59" s="88"/>
      <c r="D59" s="39"/>
    </row>
    <row r="60" spans="1:4" ht="11.25" customHeight="1" x14ac:dyDescent="0.25">
      <c r="A60" s="88"/>
      <c r="B60" s="113" t="s">
        <v>187</v>
      </c>
      <c r="C60" s="106" t="s">
        <v>188</v>
      </c>
      <c r="D60" s="39" t="s">
        <v>161</v>
      </c>
    </row>
    <row r="61" spans="1:4" ht="11.25" customHeight="1" x14ac:dyDescent="0.25">
      <c r="A61" s="88"/>
      <c r="B61" s="113" t="s">
        <v>189</v>
      </c>
      <c r="C61" s="106" t="s">
        <v>190</v>
      </c>
      <c r="D61" s="39" t="s">
        <v>161</v>
      </c>
    </row>
    <row r="62" spans="1:4" ht="11.25" customHeight="1" x14ac:dyDescent="0.25">
      <c r="A62" s="88"/>
      <c r="B62" s="113" t="s">
        <v>191</v>
      </c>
      <c r="C62" s="106" t="s">
        <v>192</v>
      </c>
      <c r="D62" s="39" t="s">
        <v>161</v>
      </c>
    </row>
    <row r="63" spans="1:4" ht="11.25" customHeight="1" x14ac:dyDescent="0.25">
      <c r="A63" s="123"/>
      <c r="B63" s="114" t="s">
        <v>193</v>
      </c>
      <c r="C63" s="115" t="s">
        <v>194</v>
      </c>
      <c r="D63" s="116" t="s">
        <v>161</v>
      </c>
    </row>
    <row r="64" spans="1:4" ht="11.25" customHeight="1" x14ac:dyDescent="0.25">
      <c r="A64" s="88" t="s">
        <v>12</v>
      </c>
      <c r="B64" s="122"/>
      <c r="C64" s="88"/>
      <c r="D64" s="39"/>
    </row>
    <row r="65" spans="1:4" ht="11.25" customHeight="1" x14ac:dyDescent="0.25">
      <c r="A65" s="88"/>
      <c r="B65" s="113" t="s">
        <v>195</v>
      </c>
      <c r="C65" s="106" t="s">
        <v>196</v>
      </c>
      <c r="D65" s="39" t="s">
        <v>161</v>
      </c>
    </row>
    <row r="66" spans="1:4" ht="11.25" customHeight="1" x14ac:dyDescent="0.25">
      <c r="A66" s="88"/>
      <c r="B66" s="113" t="s">
        <v>197</v>
      </c>
      <c r="C66" s="106" t="s">
        <v>198</v>
      </c>
      <c r="D66" s="39" t="s">
        <v>161</v>
      </c>
    </row>
    <row r="67" spans="1:4" ht="11.25" customHeight="1" x14ac:dyDescent="0.25">
      <c r="A67" s="88"/>
      <c r="B67" s="113" t="s">
        <v>199</v>
      </c>
      <c r="C67" s="106" t="s">
        <v>200</v>
      </c>
      <c r="D67" s="39" t="s">
        <v>161</v>
      </c>
    </row>
    <row r="68" spans="1:4" ht="11.25" customHeight="1" x14ac:dyDescent="0.25">
      <c r="A68" s="88"/>
      <c r="B68" s="113" t="s">
        <v>201</v>
      </c>
      <c r="C68" s="106" t="s">
        <v>202</v>
      </c>
      <c r="D68" s="39" t="s">
        <v>161</v>
      </c>
    </row>
    <row r="69" spans="1:4" ht="11.25" customHeight="1" x14ac:dyDescent="0.25">
      <c r="A69" s="88"/>
      <c r="B69" s="113" t="s">
        <v>203</v>
      </c>
      <c r="C69" s="106" t="s">
        <v>204</v>
      </c>
      <c r="D69" s="39" t="s">
        <v>161</v>
      </c>
    </row>
    <row r="70" spans="1:4" ht="11.25" customHeight="1" x14ac:dyDescent="0.25">
      <c r="A70" s="88"/>
      <c r="B70" s="113" t="s">
        <v>205</v>
      </c>
      <c r="C70" s="106" t="s">
        <v>206</v>
      </c>
      <c r="D70" s="39" t="s">
        <v>161</v>
      </c>
    </row>
    <row r="71" spans="1:4" ht="11.25" customHeight="1" x14ac:dyDescent="0.25">
      <c r="A71" s="131"/>
      <c r="B71" s="104" t="s">
        <v>207</v>
      </c>
      <c r="C71" s="117" t="s">
        <v>208</v>
      </c>
      <c r="D71" s="101" t="s">
        <v>161</v>
      </c>
    </row>
    <row r="72" spans="1:4" x14ac:dyDescent="0.25">
      <c r="A72" s="128" t="s">
        <v>11</v>
      </c>
      <c r="B72" s="129" t="s">
        <v>98</v>
      </c>
      <c r="C72" s="128"/>
      <c r="D72" s="98"/>
    </row>
    <row r="73" spans="1:4" ht="11.25" customHeight="1" thickBot="1" x14ac:dyDescent="0.3">
      <c r="A73" s="124"/>
      <c r="B73" s="125" t="s">
        <v>98</v>
      </c>
      <c r="C73" s="126" t="s">
        <v>99</v>
      </c>
      <c r="D73" s="127" t="s">
        <v>156</v>
      </c>
    </row>
    <row r="74" spans="1:4" ht="11.25" customHeight="1" x14ac:dyDescent="0.25">
      <c r="A74" s="67" t="s">
        <v>4</v>
      </c>
      <c r="B74" s="106" t="s">
        <v>122</v>
      </c>
      <c r="C74" s="67"/>
      <c r="D74" s="39"/>
    </row>
    <row r="75" spans="1:4" ht="11.25" customHeight="1" x14ac:dyDescent="0.25">
      <c r="A75" s="104"/>
      <c r="B75" s="104" t="s">
        <v>122</v>
      </c>
      <c r="C75" s="117" t="s">
        <v>123</v>
      </c>
      <c r="D75" s="101" t="s">
        <v>156</v>
      </c>
    </row>
    <row r="76" spans="1:4" ht="11.25" customHeight="1" x14ac:dyDescent="0.25">
      <c r="A76" s="119" t="s">
        <v>209</v>
      </c>
      <c r="B76" s="120"/>
      <c r="C76" s="119"/>
      <c r="D76" s="121"/>
    </row>
    <row r="77" spans="1:4" ht="11.25" customHeight="1" x14ac:dyDescent="0.25">
      <c r="A77" s="88"/>
      <c r="B77" s="113" t="s">
        <v>210</v>
      </c>
      <c r="C77" s="106" t="s">
        <v>211</v>
      </c>
      <c r="D77" s="39" t="s">
        <v>161</v>
      </c>
    </row>
    <row r="78" spans="1:4" ht="11.25" customHeight="1" x14ac:dyDescent="0.25">
      <c r="A78" s="123"/>
      <c r="B78" s="114" t="s">
        <v>212</v>
      </c>
      <c r="C78" s="115" t="s">
        <v>213</v>
      </c>
      <c r="D78" s="116" t="s">
        <v>161</v>
      </c>
    </row>
    <row r="79" spans="1:4" ht="11.25" customHeight="1" x14ac:dyDescent="0.25">
      <c r="A79" s="119" t="s">
        <v>18</v>
      </c>
      <c r="B79" s="120"/>
      <c r="C79" s="119"/>
      <c r="D79" s="121"/>
    </row>
    <row r="80" spans="1:4" ht="11.25" customHeight="1" x14ac:dyDescent="0.25">
      <c r="A80" s="123"/>
      <c r="B80" s="114" t="s">
        <v>214</v>
      </c>
      <c r="C80" s="115" t="s">
        <v>215</v>
      </c>
      <c r="D80" s="116" t="s">
        <v>161</v>
      </c>
    </row>
    <row r="81" spans="1:4" ht="11.25" customHeight="1" x14ac:dyDescent="0.25">
      <c r="A81" s="119" t="s">
        <v>9</v>
      </c>
      <c r="B81" s="120"/>
      <c r="C81" s="119"/>
      <c r="D81" s="121"/>
    </row>
    <row r="82" spans="1:4" ht="11.25" customHeight="1" x14ac:dyDescent="0.25">
      <c r="A82" s="88"/>
      <c r="B82" s="113" t="s">
        <v>216</v>
      </c>
      <c r="C82" s="106" t="s">
        <v>217</v>
      </c>
      <c r="D82" s="39" t="s">
        <v>161</v>
      </c>
    </row>
    <row r="83" spans="1:4" ht="11.25" customHeight="1" x14ac:dyDescent="0.25">
      <c r="A83" s="88"/>
      <c r="B83" s="113" t="s">
        <v>218</v>
      </c>
      <c r="C83" s="106" t="s">
        <v>219</v>
      </c>
      <c r="D83" s="39" t="s">
        <v>161</v>
      </c>
    </row>
    <row r="84" spans="1:4" ht="11.25" customHeight="1" x14ac:dyDescent="0.25">
      <c r="A84" s="88"/>
      <c r="B84" s="113" t="s">
        <v>220</v>
      </c>
      <c r="C84" s="106" t="s">
        <v>221</v>
      </c>
      <c r="D84" s="39" t="s">
        <v>161</v>
      </c>
    </row>
    <row r="85" spans="1:4" ht="11.25" customHeight="1" x14ac:dyDescent="0.25">
      <c r="A85" s="88"/>
      <c r="B85" s="113" t="s">
        <v>222</v>
      </c>
      <c r="C85" s="106" t="s">
        <v>223</v>
      </c>
      <c r="D85" s="39" t="s">
        <v>161</v>
      </c>
    </row>
    <row r="86" spans="1:4" ht="11.25" customHeight="1" thickBot="1" x14ac:dyDescent="0.3">
      <c r="A86" s="132"/>
      <c r="B86" s="125" t="s">
        <v>224</v>
      </c>
      <c r="C86" s="126" t="s">
        <v>225</v>
      </c>
      <c r="D86" s="127" t="s">
        <v>161</v>
      </c>
    </row>
    <row r="87" spans="1:4" ht="11.25" customHeight="1" x14ac:dyDescent="0.25">
      <c r="A87" s="67" t="s">
        <v>3</v>
      </c>
      <c r="B87" s="106" t="s">
        <v>226</v>
      </c>
      <c r="C87" s="67"/>
      <c r="D87" s="39"/>
    </row>
    <row r="88" spans="1:4" x14ac:dyDescent="0.25">
      <c r="A88" s="128" t="s">
        <v>21</v>
      </c>
      <c r="B88" s="129" t="s">
        <v>117</v>
      </c>
      <c r="C88" s="128"/>
      <c r="D88" s="98"/>
    </row>
    <row r="89" spans="1:4" ht="11.25" customHeight="1" x14ac:dyDescent="0.25">
      <c r="A89" s="130"/>
      <c r="B89" s="114" t="s">
        <v>117</v>
      </c>
      <c r="C89" s="115" t="s">
        <v>118</v>
      </c>
      <c r="D89" s="116" t="s">
        <v>156</v>
      </c>
    </row>
    <row r="90" spans="1:4" ht="11.25" customHeight="1" x14ac:dyDescent="0.25">
      <c r="A90" s="88" t="s">
        <v>8</v>
      </c>
      <c r="B90" s="122"/>
      <c r="C90" s="88"/>
      <c r="D90" s="39"/>
    </row>
    <row r="91" spans="1:4" ht="11.25" customHeight="1" x14ac:dyDescent="0.25">
      <c r="A91" s="123"/>
      <c r="B91" s="114" t="s">
        <v>227</v>
      </c>
      <c r="C91" s="115" t="s">
        <v>228</v>
      </c>
      <c r="D91" s="116" t="s">
        <v>161</v>
      </c>
    </row>
    <row r="92" spans="1:4" ht="11.25" customHeight="1" x14ac:dyDescent="0.25">
      <c r="A92" s="88" t="s">
        <v>17</v>
      </c>
      <c r="B92" s="122"/>
      <c r="C92" s="88"/>
      <c r="D92" s="39"/>
    </row>
    <row r="93" spans="1:4" ht="11.25" customHeight="1" x14ac:dyDescent="0.25">
      <c r="A93" s="88"/>
      <c r="B93" s="113" t="s">
        <v>229</v>
      </c>
      <c r="C93" s="106" t="s">
        <v>230</v>
      </c>
      <c r="D93" s="39" t="s">
        <v>161</v>
      </c>
    </row>
    <row r="94" spans="1:4" ht="11.25" customHeight="1" x14ac:dyDescent="0.25">
      <c r="A94" s="131"/>
      <c r="B94" s="104" t="s">
        <v>231</v>
      </c>
      <c r="C94" s="117" t="s">
        <v>232</v>
      </c>
      <c r="D94" s="101" t="s">
        <v>161</v>
      </c>
    </row>
    <row r="95" spans="1:4" x14ac:dyDescent="0.25">
      <c r="A95" s="128" t="s">
        <v>16</v>
      </c>
      <c r="B95" s="129" t="s">
        <v>119</v>
      </c>
      <c r="C95" s="128"/>
      <c r="D95" s="98"/>
    </row>
    <row r="96" spans="1:4" ht="11.25" customHeight="1" thickBot="1" x14ac:dyDescent="0.3">
      <c r="A96" s="124"/>
      <c r="B96" s="125" t="s">
        <v>119</v>
      </c>
      <c r="C96" s="126" t="s">
        <v>7</v>
      </c>
      <c r="D96" s="127" t="s">
        <v>156</v>
      </c>
    </row>
    <row r="97" spans="1:4" ht="11.25" customHeight="1" x14ac:dyDescent="0.25">
      <c r="A97" s="118" t="s">
        <v>2</v>
      </c>
      <c r="B97" s="103" t="s">
        <v>88</v>
      </c>
      <c r="C97" s="118"/>
      <c r="D97" s="98"/>
    </row>
    <row r="98" spans="1:4" ht="11.25" customHeight="1" thickBot="1" x14ac:dyDescent="0.3">
      <c r="A98" s="125"/>
      <c r="B98" s="125" t="s">
        <v>88</v>
      </c>
      <c r="C98" s="126" t="s">
        <v>89</v>
      </c>
      <c r="D98" s="127" t="s">
        <v>233</v>
      </c>
    </row>
    <row r="99" spans="1:4" ht="11.25" customHeight="1" x14ac:dyDescent="0.25">
      <c r="A99" s="118" t="s">
        <v>277</v>
      </c>
      <c r="B99" s="103" t="s">
        <v>110</v>
      </c>
      <c r="C99" s="118"/>
      <c r="D99" s="98"/>
    </row>
    <row r="100" spans="1:4" ht="11.25" customHeight="1" thickBot="1" x14ac:dyDescent="0.3">
      <c r="A100" s="125"/>
      <c r="B100" s="125" t="s">
        <v>110</v>
      </c>
      <c r="C100" s="126" t="s">
        <v>111</v>
      </c>
      <c r="D100" s="127" t="s">
        <v>233</v>
      </c>
    </row>
    <row r="101" spans="1:4" ht="11.25" customHeight="1" x14ac:dyDescent="0.25">
      <c r="A101" s="118" t="s">
        <v>278</v>
      </c>
      <c r="B101" s="103" t="s">
        <v>234</v>
      </c>
      <c r="C101" s="118"/>
      <c r="D101" s="98"/>
    </row>
    <row r="102" spans="1:4" ht="11.25" customHeight="1" x14ac:dyDescent="0.25">
      <c r="A102" s="67"/>
      <c r="B102" s="113" t="s">
        <v>126</v>
      </c>
      <c r="C102" s="106" t="s">
        <v>127</v>
      </c>
      <c r="D102" s="107" t="s">
        <v>156</v>
      </c>
    </row>
    <row r="103" spans="1:4" ht="11.25" customHeight="1" x14ac:dyDescent="0.25">
      <c r="A103" s="67"/>
      <c r="B103" s="113" t="s">
        <v>104</v>
      </c>
      <c r="C103" s="106" t="s">
        <v>105</v>
      </c>
      <c r="D103" s="107" t="s">
        <v>156</v>
      </c>
    </row>
    <row r="104" spans="1:4" ht="11.25" customHeight="1" x14ac:dyDescent="0.25">
      <c r="A104" s="67"/>
      <c r="B104" s="113" t="s">
        <v>106</v>
      </c>
      <c r="C104" s="106" t="s">
        <v>107</v>
      </c>
      <c r="D104" s="107" t="s">
        <v>156</v>
      </c>
    </row>
    <row r="105" spans="1:4" ht="11.25" customHeight="1" thickBot="1" x14ac:dyDescent="0.3">
      <c r="A105" s="125"/>
      <c r="B105" s="125" t="s">
        <v>108</v>
      </c>
      <c r="C105" s="126" t="s">
        <v>109</v>
      </c>
      <c r="D105" s="127" t="s">
        <v>156</v>
      </c>
    </row>
    <row r="106" spans="1:4" ht="11.25" customHeight="1" x14ac:dyDescent="0.25">
      <c r="A106" s="118" t="s">
        <v>1</v>
      </c>
      <c r="B106" s="103" t="s">
        <v>90</v>
      </c>
      <c r="C106" s="118"/>
      <c r="D106" s="98"/>
    </row>
    <row r="107" spans="1:4" ht="11.25" customHeight="1" thickBot="1" x14ac:dyDescent="0.3">
      <c r="A107" s="125"/>
      <c r="B107" s="125" t="s">
        <v>90</v>
      </c>
      <c r="C107" s="126" t="s">
        <v>91</v>
      </c>
      <c r="D107" s="127" t="s">
        <v>233</v>
      </c>
    </row>
    <row r="108" spans="1:4" ht="11.25" customHeight="1" x14ac:dyDescent="0.25">
      <c r="A108" s="118" t="s">
        <v>0</v>
      </c>
      <c r="B108" s="103" t="s">
        <v>115</v>
      </c>
      <c r="C108" s="118"/>
      <c r="D108" s="98"/>
    </row>
    <row r="109" spans="1:4" ht="11.25" customHeight="1" thickBot="1" x14ac:dyDescent="0.3">
      <c r="A109" s="125"/>
      <c r="B109" s="125" t="s">
        <v>115</v>
      </c>
      <c r="C109" s="126" t="s">
        <v>116</v>
      </c>
      <c r="D109" s="127" t="s">
        <v>156</v>
      </c>
    </row>
    <row r="110" spans="1:4" ht="11.25" customHeight="1" x14ac:dyDescent="0.25">
      <c r="A110" s="118" t="s">
        <v>280</v>
      </c>
      <c r="B110" s="103" t="s">
        <v>235</v>
      </c>
      <c r="C110" s="118"/>
      <c r="D110" s="98"/>
    </row>
    <row r="111" spans="1:4" ht="11.25" customHeight="1" x14ac:dyDescent="0.25">
      <c r="A111" s="67"/>
      <c r="B111" s="113" t="s">
        <v>120</v>
      </c>
      <c r="C111" s="106" t="s">
        <v>121</v>
      </c>
      <c r="D111" s="107" t="s">
        <v>156</v>
      </c>
    </row>
    <row r="112" spans="1:4" ht="11.25" customHeight="1" thickBot="1" x14ac:dyDescent="0.3">
      <c r="A112" s="125"/>
      <c r="B112" s="125" t="s">
        <v>132</v>
      </c>
      <c r="C112" s="126" t="s">
        <v>133</v>
      </c>
      <c r="D112" s="127" t="s">
        <v>156</v>
      </c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Macro_euro2015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JRC-IDEES-2021</dc:title>
  <dc:creator>JRC C.6</dc:creator>
  <dc:description>v2021-1.00</dc:description>
  <cp:lastModifiedBy>ROZSAI Mate (JRC-SEVILLA)</cp:lastModifiedBy>
  <dcterms:created xsi:type="dcterms:W3CDTF">2024-05-20T16:56:53Z</dcterms:created>
  <dcterms:modified xsi:type="dcterms:W3CDTF">2024-05-20T16:56:53Z</dcterms:modified>
</cp:coreProperties>
</file>