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186" documentId="8_{7E50CEE6-ECCA-485B-8612-0B2B9290C10A}" xr6:coauthVersionLast="47" xr6:coauthVersionMax="47" xr10:uidLastSave="{BEB8A111-E004-44F3-BC09-F484F654D04D}"/>
  <bookViews>
    <workbookView xWindow="-120" yWindow="-120" windowWidth="29040" windowHeight="15720" firstSheet="4" activeTab="5" xr2:uid="{00000000-000D-0000-FFFF-FFFF00000000}"/>
  </bookViews>
  <sheets>
    <sheet name="Overview" sheetId="10" r:id="rId1"/>
    <sheet name="Main drivers of change" sheetId="11" r:id="rId2"/>
    <sheet name="Industry" sheetId="6" r:id="rId3"/>
    <sheet name="Transport" sheetId="7" r:id="rId4"/>
    <sheet name="Power" sheetId="8" r:id="rId5"/>
    <sheet name="Buildings" sheetId="9" r:id="rId6"/>
    <sheet name="Scenarios - All" sheetId="1" r:id="rId7"/>
    <sheet name="Scenarios - equal years" sheetId="12" r:id="rId8"/>
    <sheet name="Scenarios - 2050 trimmed" sheetId="13" r:id="rId9"/>
    <sheet name="Scenarios - Targets (not done)" sheetId="14" r:id="rId10"/>
    <sheet name="Quartile summary" sheetId="5" r:id="rId11"/>
    <sheet name="Scen 2030" sheetId="2" r:id="rId12"/>
    <sheet name="Scen 2040" sheetId="3" r:id="rId13"/>
    <sheet name="Scen 2050" sheetId="4" r:id="rId14"/>
  </sheets>
  <definedNames>
    <definedName name="_xlnm._FilterDatabase" localSheetId="10" hidden="1">'Quartile summary'!$A$1:$B$16</definedName>
    <definedName name="_xlchart.v1.0" hidden="1">Buildings!$A$4:$A$35</definedName>
    <definedName name="_xlchart.v1.1" hidden="1">Buildings!$B$4:$B$35</definedName>
    <definedName name="_xlchart.v1.10" hidden="1">'Scenarios - All'!$B$8:$B$75</definedName>
    <definedName name="_xlchart.v1.11" hidden="1">'Scenarios - All'!$F$8:$F$75</definedName>
    <definedName name="_xlchart.v1.12" hidden="1">'Scen 2030'!$D$1</definedName>
    <definedName name="_xlchart.v1.13" hidden="1">'Scen 2030'!$D$2:$D$23</definedName>
    <definedName name="_xlchart.v1.14" hidden="1">'Scen 2030'!$E$1</definedName>
    <definedName name="_xlchart.v1.15" hidden="1">'Scen 2030'!$E$2:$E$23</definedName>
    <definedName name="_xlchart.v1.16" hidden="1">'Scen 2030'!$F$1</definedName>
    <definedName name="_xlchart.v1.17" hidden="1">'Scen 2030'!$F$2:$F$23</definedName>
    <definedName name="_xlchart.v1.18" hidden="1">'Scen 2030'!$G$1</definedName>
    <definedName name="_xlchart.v1.19" hidden="1">'Scen 2030'!$G$2:$G$23</definedName>
    <definedName name="_xlchart.v1.2" hidden="1">Buildings!$C$4:$C$35</definedName>
    <definedName name="_xlchart.v1.20" hidden="1">'Scen 2040'!$D$1</definedName>
    <definedName name="_xlchart.v1.21" hidden="1">'Scen 2040'!$D$2:$D$15</definedName>
    <definedName name="_xlchart.v1.22" hidden="1">'Scen 2040'!$E$1</definedName>
    <definedName name="_xlchart.v1.23" hidden="1">'Scen 2040'!$E$2:$E$15</definedName>
    <definedName name="_xlchart.v1.24" hidden="1">'Scen 2040'!$F$1</definedName>
    <definedName name="_xlchart.v1.25" hidden="1">'Scen 2040'!$F$2:$F$15</definedName>
    <definedName name="_xlchart.v1.26" hidden="1">'Scen 2040'!$G$1</definedName>
    <definedName name="_xlchart.v1.27" hidden="1">'Scen 2040'!$G$2:$G$15</definedName>
    <definedName name="_xlchart.v1.28" hidden="1">'Scen 2050'!$D$1</definedName>
    <definedName name="_xlchart.v1.29" hidden="1">'Scen 2050'!$D$2:$D$33</definedName>
    <definedName name="_xlchart.v1.3" hidden="1">Buildings!$A$4:$A$35</definedName>
    <definedName name="_xlchart.v1.30" hidden="1">'Scen 2050'!$E$1</definedName>
    <definedName name="_xlchart.v1.31" hidden="1">'Scen 2050'!$E$2:$E$33</definedName>
    <definedName name="_xlchart.v1.32" hidden="1">'Scen 2050'!$F$1</definedName>
    <definedName name="_xlchart.v1.33" hidden="1">'Scen 2050'!$F$2:$F$33</definedName>
    <definedName name="_xlchart.v1.34" hidden="1">'Scen 2050'!$G$1</definedName>
    <definedName name="_xlchart.v1.35" hidden="1">'Scen 2050'!$G$2:$G$33</definedName>
    <definedName name="_xlchart.v1.4" hidden="1">Buildings!$B$4:$B$35</definedName>
    <definedName name="_xlchart.v1.5" hidden="1">Buildings!$C$4:$C$35</definedName>
    <definedName name="_xlchart.v1.6" hidden="1">Buildings!#REF!</definedName>
    <definedName name="_xlchart.v1.7" hidden="1">Buildings!$A$3:$A$35</definedName>
    <definedName name="_xlchart.v1.8" hidden="1">Buildings!$B$3:$B$35</definedName>
    <definedName name="_xlchart.v1.9" hidden="1">Buildings!$C$3:$C$35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4" l="1"/>
  <c r="F41" i="4"/>
  <c r="G31" i="2"/>
  <c r="F31" i="2"/>
  <c r="G23" i="3"/>
  <c r="F23" i="3"/>
  <c r="D40" i="4"/>
  <c r="E40" i="4"/>
  <c r="F40" i="4"/>
  <c r="G40" i="4"/>
  <c r="H40" i="4"/>
  <c r="D22" i="3"/>
  <c r="E22" i="3"/>
  <c r="F22" i="3"/>
  <c r="G22" i="3"/>
  <c r="H22" i="3"/>
  <c r="D30" i="2"/>
  <c r="E30" i="2"/>
  <c r="F30" i="2"/>
  <c r="G30" i="2"/>
  <c r="H30" i="2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D7" i="5"/>
  <c r="E7" i="5"/>
  <c r="F7" i="5"/>
  <c r="G7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D2" i="5"/>
  <c r="E2" i="5"/>
  <c r="F2" i="5"/>
  <c r="G2" i="5"/>
  <c r="C2" i="5"/>
  <c r="C7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C13" i="5"/>
  <c r="C14" i="5"/>
  <c r="C15" i="5"/>
  <c r="C16" i="5"/>
  <c r="C12" i="5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D35" i="4"/>
  <c r="D36" i="4"/>
  <c r="D37" i="4"/>
  <c r="D38" i="4"/>
  <c r="D34" i="4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E16" i="3"/>
  <c r="F16" i="3"/>
  <c r="G16" i="3"/>
  <c r="H16" i="3"/>
  <c r="D16" i="3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D25" i="2"/>
  <c r="D26" i="2"/>
  <c r="D27" i="2"/>
  <c r="D28" i="2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C12" authorId="0" shapeId="0" xr:uid="{CE6312D3-BEBF-48E6-BAA6-7BAD3B3F5E5A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2 degree target met.</t>
        </r>
      </text>
    </comment>
  </commentList>
</comments>
</file>

<file path=xl/sharedStrings.xml><?xml version="1.0" encoding="utf-8"?>
<sst xmlns="http://schemas.openxmlformats.org/spreadsheetml/2006/main" count="492" uniqueCount="148">
  <si>
    <t>Drivers</t>
  </si>
  <si>
    <t>Demand side</t>
  </si>
  <si>
    <t>Regulations</t>
  </si>
  <si>
    <t>Externalities: Hard limits on available technologies and compositions of companies production/fleet</t>
  </si>
  <si>
    <t>Subsidies</t>
  </si>
  <si>
    <t>Internalized: Soft incitement favorizing certain products by effectively lowering costs, e.g. carbon taxes</t>
  </si>
  <si>
    <t>Technological improvements</t>
  </si>
  <si>
    <t>Extrogenous variable: Non-decreasing performance/efficiency of available commercialized products</t>
  </si>
  <si>
    <t>Costs</t>
  </si>
  <si>
    <t>Technologically related: Can vary over time and be co-dependent, also dependent on e.g. interest rates</t>
  </si>
  <si>
    <t>Renovation rate</t>
  </si>
  <si>
    <t>Rate of change of which the existing industry/infrastructure/fleets are replaced by new components. Depends on lifetime of products</t>
  </si>
  <si>
    <t>Hydrogen supply</t>
  </si>
  <si>
    <t>What is the supply curve for hydrogen at a given time, and what are the forecasts?</t>
  </si>
  <si>
    <t>Other</t>
  </si>
  <si>
    <t>War, climate change, supply chain delays/halts</t>
  </si>
  <si>
    <t>Supply side</t>
  </si>
  <si>
    <t>Capital costs</t>
  </si>
  <si>
    <t>Capital cost of equipment, cost of land, lifetime of products, discount rates</t>
  </si>
  <si>
    <t>Operational costs</t>
  </si>
  <si>
    <t>Cost of labour, cost of subscriptions</t>
  </si>
  <si>
    <t>Variable costs</t>
  </si>
  <si>
    <t>Cost of electricity, cost of water supply</t>
  </si>
  <si>
    <t>Prices</t>
  </si>
  <si>
    <t>Selling value of hydrogen</t>
  </si>
  <si>
    <t>Subsidies for green/blue hydrogen production</t>
  </si>
  <si>
    <t>Ressource availability</t>
  </si>
  <si>
    <t>Availability of metals/labour for both operation, but also production of electrolyzers/plants</t>
  </si>
  <si>
    <t>Industry</t>
  </si>
  <si>
    <t>Main purposes</t>
  </si>
  <si>
    <t>Distinctions</t>
  </si>
  <si>
    <t>Main subsectors:</t>
  </si>
  <si>
    <t>Comment:</t>
  </si>
  <si>
    <t>Energy</t>
  </si>
  <si>
    <t>Existing use cases</t>
  </si>
  <si>
    <t>Iron and steel</t>
  </si>
  <si>
    <t>Chemical</t>
  </si>
  <si>
    <t>New use cases</t>
  </si>
  <si>
    <t>Ammonia for fertilizers</t>
  </si>
  <si>
    <t>Adapted use case?</t>
  </si>
  <si>
    <t>High Value Chemicals</t>
  </si>
  <si>
    <t>Refining</t>
  </si>
  <si>
    <t>Some papers include synthetic fuel production in industry, which is consumed by transport</t>
  </si>
  <si>
    <t>Industrial process heat</t>
  </si>
  <si>
    <t>Considers three temperature levels (low, medium, high)</t>
  </si>
  <si>
    <t>Methanol</t>
  </si>
  <si>
    <t>Construction/mining?</t>
  </si>
  <si>
    <t>Fuel for trucks and heavy machinery?</t>
  </si>
  <si>
    <t>Transport</t>
  </si>
  <si>
    <t>Main subsectors</t>
  </si>
  <si>
    <t>Shipping</t>
  </si>
  <si>
    <t>Aviation</t>
  </si>
  <si>
    <t>Road transport</t>
  </si>
  <si>
    <t>Domestic</t>
  </si>
  <si>
    <t>Heavy-duty road transport</t>
  </si>
  <si>
    <t>International</t>
  </si>
  <si>
    <t>Passenger cars</t>
  </si>
  <si>
    <t>Port activities</t>
  </si>
  <si>
    <t>Light trucks</t>
  </si>
  <si>
    <t>Buses</t>
  </si>
  <si>
    <t>Rails</t>
  </si>
  <si>
    <t>Fuels</t>
  </si>
  <si>
    <t>Bunker fuels</t>
  </si>
  <si>
    <t>Synthetic fuels</t>
  </si>
  <si>
    <t>..</t>
  </si>
  <si>
    <t>Jetfuel</t>
  </si>
  <si>
    <t>Bio-diesel</t>
  </si>
  <si>
    <t>Ammonia</t>
  </si>
  <si>
    <t>Hydrogen</t>
  </si>
  <si>
    <t>Power</t>
  </si>
  <si>
    <t>Hydrogen acting as a seasonal storage solution?</t>
  </si>
  <si>
    <t>Hydrogen derivative fuels used in gas turbines as peak load providers.</t>
  </si>
  <si>
    <t>Ancillary services balancing the grid with electrolyzers/fuel cells</t>
  </si>
  <si>
    <t>Year</t>
  </si>
  <si>
    <t>Demand forecast</t>
  </si>
  <si>
    <t>Building</t>
  </si>
  <si>
    <t>TOTAL DEMAND (in TWh/year)</t>
  </si>
  <si>
    <t>Guidehouse - EHB (2021)</t>
  </si>
  <si>
    <t>Deloitte/CHJU - Conservative (2023)</t>
  </si>
  <si>
    <t>Deloitte/CHJU - Moderate (2023)</t>
  </si>
  <si>
    <t>Deloitte/CHJU - Ambitious (2023)</t>
  </si>
  <si>
    <t>CHJU Roadmap - BAU (2019)</t>
  </si>
  <si>
    <t>CHJU Roadmap - Ambitious (2019)</t>
  </si>
  <si>
    <t>Aurora - Low (2021)</t>
  </si>
  <si>
    <t>Aurora - Central (2021)</t>
  </si>
  <si>
    <t>Aurora - High (2021)</t>
  </si>
  <si>
    <t>ENTSOG - Distributed (2022)</t>
  </si>
  <si>
    <t>ENTSOG - Global Ambition (2022)</t>
  </si>
  <si>
    <t>BP - Net-zero (2020)</t>
  </si>
  <si>
    <t>CAN - 1.5°C (2020)</t>
  </si>
  <si>
    <t>DNV - Net-zero (2021)</t>
  </si>
  <si>
    <t>EUCalc - Tech (2020)</t>
  </si>
  <si>
    <t>IFS - 1.5 scenario (2019)</t>
  </si>
  <si>
    <t>JRC TIMES - Net-zero (2021)</t>
  </si>
  <si>
    <t>JRC - GECO (2021)</t>
  </si>
  <si>
    <t>McKinsey - Cost Optimal (2020)</t>
  </si>
  <si>
    <t>McKinsey - Breakthrough (2020)</t>
  </si>
  <si>
    <t>EC - Fit-for-55 (2022)</t>
  </si>
  <si>
    <t>EC - REPowerEU (2022)</t>
  </si>
  <si>
    <t>EC - Baseline (2018)</t>
  </si>
  <si>
    <t>EC - Energy Efficiency (2018)</t>
  </si>
  <si>
    <t>EC - Circularity (2018)</t>
  </si>
  <si>
    <t>EC - Electrification (2018)</t>
  </si>
  <si>
    <t>EC - Hydrogen (2018)</t>
  </si>
  <si>
    <t>EC - PtoX (2018)</t>
  </si>
  <si>
    <t>EC - COMBO (2018)</t>
  </si>
  <si>
    <t>EC - 1.5TECH (2018)</t>
  </si>
  <si>
    <t>EC - 1.5LIFE (2018)</t>
  </si>
  <si>
    <t>EC - MIX (2020)</t>
  </si>
  <si>
    <t>JRC - LCEO Net Zero (2020)</t>
  </si>
  <si>
    <t>EC - Fit-for-55 (2021)</t>
  </si>
  <si>
    <t>Min</t>
  </si>
  <si>
    <t>Q1</t>
  </si>
  <si>
    <t>Q2</t>
  </si>
  <si>
    <t>Q3</t>
  </si>
  <si>
    <t>Max</t>
  </si>
  <si>
    <t>Scen</t>
  </si>
  <si>
    <t>min</t>
  </si>
  <si>
    <t>low</t>
  </si>
  <si>
    <t>mid</t>
  </si>
  <si>
    <t>high</t>
  </si>
  <si>
    <t>max</t>
  </si>
  <si>
    <t>Non-metallic minerals (glass, cement, other)</t>
  </si>
  <si>
    <t>Links:</t>
  </si>
  <si>
    <t>https://ec.europa.eu/eurostat/statistics-explained/index.php?title=Final_energy_consumption_in_industry_-_detailed_statistics#The_largest_industrial_energy_consumers_in_the_EU</t>
  </si>
  <si>
    <t>https://in.saint-gobain-glass.com/knowledge-center/glass-manufacturing-process</t>
  </si>
  <si>
    <t>https://www.thermofisher.com/blog/mining/the-cement-manufacturing-process/</t>
  </si>
  <si>
    <t>Uses natural gas for high temperture heat &gt;1000 (185 PJ; glass, 197 PJ; other, 70 PJ; cement (but 200 PJ of oil and coal also))</t>
  </si>
  <si>
    <t>Overall</t>
  </si>
  <si>
    <t>Sectors</t>
  </si>
  <si>
    <t>Subsectors</t>
  </si>
  <si>
    <t>Technologies</t>
  </si>
  <si>
    <t>CF, Price, Lifetime</t>
  </si>
  <si>
    <t>Overall hydrogen convertible consumption from 2020-2050</t>
  </si>
  <si>
    <t>Constant parameters</t>
  </si>
  <si>
    <t>Input parameters</t>
  </si>
  <si>
    <t>Carbon tax 2020-2050</t>
  </si>
  <si>
    <t>Gas price 2020-2050</t>
  </si>
  <si>
    <t>Electricity price 2020-2050</t>
  </si>
  <si>
    <t>Domain</t>
  </si>
  <si>
    <t>National</t>
  </si>
  <si>
    <t>European</t>
  </si>
  <si>
    <t>Hydrogen price</t>
  </si>
  <si>
    <t xml:space="preserve">Interest </t>
  </si>
  <si>
    <t>Social acceptance</t>
  </si>
  <si>
    <t>Information required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</si>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</sst>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82B7A"/>
        <bgColor rgb="FF082B7A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  <border>
      <left style="thin">
        <color rgb="FF7D8088"/>
      </left>
      <right/>
      <top/>
      <bottom/>
      <diagonal/>
    </border>
    <border>
      <left style="thin">
        <color rgb="FF7D8088"/>
      </left>
      <right style="thin">
        <color rgb="FF7D808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'Scenarios - All'!$F$7</c:f>
              <c:strCache>
                <c:ptCount val="1"/>
                <c:pt idx="0">
                  <c:v>Building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'Scenarios - All'!$B$8:$B$75</c:f>
              <c:numCache>
                <c:formatCode>General</c:formatCode>
                <c:ptCount val="68"/>
                <c:pt idx="0">
                  <c:v>2030</c:v>
                </c:pt>
                <c:pt idx="1">
                  <c:v>2030</c:v>
                </c:pt>
                <c:pt idx="2">
                  <c:v>2030</c:v>
                </c:pt>
                <c:pt idx="3">
                  <c:v>2030</c:v>
                </c:pt>
                <c:pt idx="4">
                  <c:v>2030</c:v>
                </c:pt>
                <c:pt idx="5">
                  <c:v>2030</c:v>
                </c:pt>
                <c:pt idx="6">
                  <c:v>2030</c:v>
                </c:pt>
                <c:pt idx="7">
                  <c:v>2030</c:v>
                </c:pt>
                <c:pt idx="8">
                  <c:v>2030</c:v>
                </c:pt>
                <c:pt idx="9">
                  <c:v>2030</c:v>
                </c:pt>
                <c:pt idx="10">
                  <c:v>2030</c:v>
                </c:pt>
                <c:pt idx="11">
                  <c:v>2030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  <c:pt idx="16">
                  <c:v>2030</c:v>
                </c:pt>
                <c:pt idx="17">
                  <c:v>2030</c:v>
                </c:pt>
                <c:pt idx="18">
                  <c:v>2030</c:v>
                </c:pt>
                <c:pt idx="19">
                  <c:v>2030</c:v>
                </c:pt>
                <c:pt idx="20">
                  <c:v>2030</c:v>
                </c:pt>
                <c:pt idx="21">
                  <c:v>2030</c:v>
                </c:pt>
                <c:pt idx="22">
                  <c:v>2040</c:v>
                </c:pt>
                <c:pt idx="23">
                  <c:v>2040</c:v>
                </c:pt>
                <c:pt idx="24">
                  <c:v>2040</c:v>
                </c:pt>
                <c:pt idx="25">
                  <c:v>2040</c:v>
                </c:pt>
                <c:pt idx="26">
                  <c:v>2040</c:v>
                </c:pt>
                <c:pt idx="27">
                  <c:v>2040</c:v>
                </c:pt>
                <c:pt idx="28">
                  <c:v>2040</c:v>
                </c:pt>
                <c:pt idx="29">
                  <c:v>2040</c:v>
                </c:pt>
                <c:pt idx="30">
                  <c:v>2040</c:v>
                </c:pt>
                <c:pt idx="31">
                  <c:v>2040</c:v>
                </c:pt>
                <c:pt idx="32">
                  <c:v>2040</c:v>
                </c:pt>
                <c:pt idx="33">
                  <c:v>2040</c:v>
                </c:pt>
                <c:pt idx="34">
                  <c:v>2040</c:v>
                </c:pt>
                <c:pt idx="35">
                  <c:v>2040</c:v>
                </c:pt>
                <c:pt idx="36">
                  <c:v>2050</c:v>
                </c:pt>
                <c:pt idx="37">
                  <c:v>2050</c:v>
                </c:pt>
                <c:pt idx="38">
                  <c:v>2050</c:v>
                </c:pt>
                <c:pt idx="39">
                  <c:v>2050</c:v>
                </c:pt>
                <c:pt idx="40">
                  <c:v>2050</c:v>
                </c:pt>
                <c:pt idx="41">
                  <c:v>2050</c:v>
                </c:pt>
                <c:pt idx="42">
                  <c:v>2050</c:v>
                </c:pt>
                <c:pt idx="43">
                  <c:v>2050</c:v>
                </c:pt>
                <c:pt idx="44">
                  <c:v>2050</c:v>
                </c:pt>
                <c:pt idx="45">
                  <c:v>2050</c:v>
                </c:pt>
                <c:pt idx="46">
                  <c:v>2050</c:v>
                </c:pt>
                <c:pt idx="47">
                  <c:v>2050</c:v>
                </c:pt>
                <c:pt idx="48">
                  <c:v>2050</c:v>
                </c:pt>
                <c:pt idx="49">
                  <c:v>2050</c:v>
                </c:pt>
                <c:pt idx="50">
                  <c:v>2050</c:v>
                </c:pt>
                <c:pt idx="51">
                  <c:v>2050</c:v>
                </c:pt>
                <c:pt idx="52">
                  <c:v>2050</c:v>
                </c:pt>
                <c:pt idx="53">
                  <c:v>2050</c:v>
                </c:pt>
                <c:pt idx="54">
                  <c:v>2050</c:v>
                </c:pt>
                <c:pt idx="55">
                  <c:v>2050</c:v>
                </c:pt>
                <c:pt idx="56">
                  <c:v>2050</c:v>
                </c:pt>
                <c:pt idx="57">
                  <c:v>2050</c:v>
                </c:pt>
                <c:pt idx="58">
                  <c:v>2050</c:v>
                </c:pt>
                <c:pt idx="59">
                  <c:v>2050</c:v>
                </c:pt>
                <c:pt idx="60">
                  <c:v>2050</c:v>
                </c:pt>
                <c:pt idx="61">
                  <c:v>2050</c:v>
                </c:pt>
                <c:pt idx="62">
                  <c:v>2050</c:v>
                </c:pt>
                <c:pt idx="63">
                  <c:v>2050</c:v>
                </c:pt>
                <c:pt idx="64">
                  <c:v>2050</c:v>
                </c:pt>
                <c:pt idx="65">
                  <c:v>2050</c:v>
                </c:pt>
                <c:pt idx="66">
                  <c:v>2050</c:v>
                </c:pt>
                <c:pt idx="67">
                  <c:v>2050</c:v>
                </c:pt>
              </c:numCache>
            </c:numRef>
          </c:xVal>
          <c:yVal>
            <c:numRef>
              <c:f>'Scenarios - All'!$F$8:$F$75</c:f>
              <c:numCache>
                <c:formatCode>General</c:formatCode>
                <c:ptCount val="68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33</c:v>
                </c:pt>
                <c:pt idx="6">
                  <c:v>12.51</c:v>
                </c:pt>
                <c:pt idx="7">
                  <c:v>23</c:v>
                </c:pt>
                <c:pt idx="8">
                  <c:v>40.880000000000003</c:v>
                </c:pt>
                <c:pt idx="9">
                  <c:v>57</c:v>
                </c:pt>
                <c:pt idx="10">
                  <c:v>45</c:v>
                </c:pt>
                <c:pt idx="11">
                  <c:v>16.541859913908041</c:v>
                </c:pt>
                <c:pt idx="12">
                  <c:v>0</c:v>
                </c:pt>
                <c:pt idx="13">
                  <c:v>9.6123013099749066</c:v>
                </c:pt>
                <c:pt idx="14">
                  <c:v>0</c:v>
                </c:pt>
                <c:pt idx="15">
                  <c:v>18.055704557421581</c:v>
                </c:pt>
                <c:pt idx="16">
                  <c:v>0.83408408475135132</c:v>
                </c:pt>
                <c:pt idx="17">
                  <c:v>34.540507244407749</c:v>
                </c:pt>
                <c:pt idx="18">
                  <c:v>0</c:v>
                </c:pt>
                <c:pt idx="19">
                  <c:v>15.01351351351351</c:v>
                </c:pt>
                <c:pt idx="20">
                  <c:v>0</c:v>
                </c:pt>
                <c:pt idx="21">
                  <c:v>76.658999999999992</c:v>
                </c:pt>
                <c:pt idx="22">
                  <c:v>53</c:v>
                </c:pt>
                <c:pt idx="23">
                  <c:v>0</c:v>
                </c:pt>
                <c:pt idx="24">
                  <c:v>59</c:v>
                </c:pt>
                <c:pt idx="25">
                  <c:v>145</c:v>
                </c:pt>
                <c:pt idx="26">
                  <c:v>166</c:v>
                </c:pt>
                <c:pt idx="27">
                  <c:v>363</c:v>
                </c:pt>
                <c:pt idx="28">
                  <c:v>153.9635769533989</c:v>
                </c:pt>
                <c:pt idx="29">
                  <c:v>0</c:v>
                </c:pt>
                <c:pt idx="30">
                  <c:v>102.63139985380541</c:v>
                </c:pt>
                <c:pt idx="31">
                  <c:v>0</c:v>
                </c:pt>
                <c:pt idx="32">
                  <c:v>151.08666504484569</c:v>
                </c:pt>
                <c:pt idx="33">
                  <c:v>0.27802802825045042</c:v>
                </c:pt>
                <c:pt idx="34">
                  <c:v>27.210307504997381</c:v>
                </c:pt>
                <c:pt idx="35">
                  <c:v>84.407818901610426</c:v>
                </c:pt>
                <c:pt idx="36">
                  <c:v>155</c:v>
                </c:pt>
                <c:pt idx="37">
                  <c:v>0</c:v>
                </c:pt>
                <c:pt idx="38">
                  <c:v>212</c:v>
                </c:pt>
                <c:pt idx="39">
                  <c:v>494</c:v>
                </c:pt>
                <c:pt idx="40">
                  <c:v>207</c:v>
                </c:pt>
                <c:pt idx="41">
                  <c:v>579</c:v>
                </c:pt>
                <c:pt idx="42">
                  <c:v>147.66</c:v>
                </c:pt>
                <c:pt idx="43">
                  <c:v>222.2</c:v>
                </c:pt>
                <c:pt idx="44">
                  <c:v>523.9</c:v>
                </c:pt>
                <c:pt idx="45">
                  <c:v>199</c:v>
                </c:pt>
                <c:pt idx="46">
                  <c:v>462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1221</c:v>
                </c:pt>
                <c:pt idx="52">
                  <c:v>0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429</c:v>
                </c:pt>
                <c:pt idx="57">
                  <c:v>0</c:v>
                </c:pt>
                <c:pt idx="58">
                  <c:v>309.95103468287158</c:v>
                </c:pt>
                <c:pt idx="59">
                  <c:v>0</c:v>
                </c:pt>
                <c:pt idx="60">
                  <c:v>191.4364210454643</c:v>
                </c:pt>
                <c:pt idx="61">
                  <c:v>0</c:v>
                </c:pt>
                <c:pt idx="62">
                  <c:v>181.0787147760521</c:v>
                </c:pt>
                <c:pt idx="63">
                  <c:v>0</c:v>
                </c:pt>
                <c:pt idx="64">
                  <c:v>10.25247723366887</c:v>
                </c:pt>
                <c:pt idx="65">
                  <c:v>225.20270270270271</c:v>
                </c:pt>
                <c:pt idx="66">
                  <c:v>580.52252252252254</c:v>
                </c:pt>
                <c:pt idx="67">
                  <c:v>350.53401411479177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6-4EAD-A426-8CB205550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54480"/>
        <c:axId val="439954960"/>
      </c:scatterChart>
      <c:valAx>
        <c:axId val="4399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4960"/>
        <c:crosses val="autoZero"/>
        <c:crossBetween val="midCat"/>
      </c:valAx>
      <c:valAx>
        <c:axId val="4399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'Quartile summary'!$C$1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summary'!$C$2:$C$16</c:f>
              <c:numCache>
                <c:formatCode>General</c:formatCode>
                <c:ptCount val="15"/>
                <c:pt idx="0">
                  <c:v>129.98699999999999</c:v>
                </c:pt>
                <c:pt idx="1">
                  <c:v>266.90872250404067</c:v>
                </c:pt>
                <c:pt idx="2">
                  <c:v>293.06784807478266</c:v>
                </c:pt>
                <c:pt idx="3">
                  <c:v>396.89699999999999</c:v>
                </c:pt>
                <c:pt idx="4">
                  <c:v>497</c:v>
                </c:pt>
                <c:pt idx="5">
                  <c:v>263.88717066655238</c:v>
                </c:pt>
                <c:pt idx="6">
                  <c:v>379.66122755142788</c:v>
                </c:pt>
                <c:pt idx="7">
                  <c:v>513.78263130502864</c:v>
                </c:pt>
                <c:pt idx="8">
                  <c:v>560.25</c:v>
                </c:pt>
                <c:pt idx="9">
                  <c:v>857</c:v>
                </c:pt>
                <c:pt idx="10">
                  <c:v>0</c:v>
                </c:pt>
                <c:pt idx="11">
                  <c:v>337.75704802612648</c:v>
                </c:pt>
                <c:pt idx="12">
                  <c:v>528.41765987163853</c:v>
                </c:pt>
                <c:pt idx="13">
                  <c:v>751.91673722982182</c:v>
                </c:pt>
                <c:pt idx="14">
                  <c:v>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58-A7B7-32C22793FF6B}"/>
            </c:ext>
          </c:extLst>
        </c:ser>
        <c:ser>
          <c:idx val="1"/>
          <c:order val="1"/>
          <c:tx>
            <c:strRef>
              <c:f>'Quartile summary'!$D$1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summary'!$D$2:$D$16</c:f>
              <c:numCache>
                <c:formatCode>General</c:formatCode>
                <c:ptCount val="15"/>
                <c:pt idx="0">
                  <c:v>6.788350281842262E-2</c:v>
                </c:pt>
                <c:pt idx="1">
                  <c:v>15.01351351351351</c:v>
                </c:pt>
                <c:pt idx="2">
                  <c:v>31.5</c:v>
                </c:pt>
                <c:pt idx="3">
                  <c:v>67.100000000000009</c:v>
                </c:pt>
                <c:pt idx="4">
                  <c:v>321.87522515203437</c:v>
                </c:pt>
                <c:pt idx="5">
                  <c:v>106</c:v>
                </c:pt>
                <c:pt idx="6">
                  <c:v>152.96222415367691</c:v>
                </c:pt>
                <c:pt idx="7">
                  <c:v>247.37866682931309</c:v>
                </c:pt>
                <c:pt idx="8">
                  <c:v>378.05130233064591</c:v>
                </c:pt>
                <c:pt idx="9">
                  <c:v>586.36111158020003</c:v>
                </c:pt>
                <c:pt idx="10">
                  <c:v>70.62</c:v>
                </c:pt>
                <c:pt idx="11">
                  <c:v>279.75</c:v>
                </c:pt>
                <c:pt idx="12">
                  <c:v>536.5</c:v>
                </c:pt>
                <c:pt idx="13">
                  <c:v>685</c:v>
                </c:pt>
                <c:pt idx="1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E58-A7B7-32C22793FF6B}"/>
            </c:ext>
          </c:extLst>
        </c:ser>
        <c:ser>
          <c:idx val="2"/>
          <c:order val="2"/>
          <c:tx>
            <c:strRef>
              <c:f>'Quartile summary'!$E$1</c:f>
              <c:strCache>
                <c:ptCount val="1"/>
                <c:pt idx="0">
                  <c:v>Building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13.761756756756755</c:v>
                </c:pt>
                <c:pt idx="3">
                  <c:v>32.25</c:v>
                </c:pt>
                <c:pt idx="4">
                  <c:v>76.658999999999992</c:v>
                </c:pt>
                <c:pt idx="5">
                  <c:v>0</c:v>
                </c:pt>
                <c:pt idx="6">
                  <c:v>7.0110978974371836</c:v>
                </c:pt>
                <c:pt idx="7">
                  <c:v>71.703909450805213</c:v>
                </c:pt>
                <c:pt idx="8">
                  <c:v>149.56499878363428</c:v>
                </c:pt>
                <c:pt idx="9">
                  <c:v>363</c:v>
                </c:pt>
                <c:pt idx="10">
                  <c:v>0</c:v>
                </c:pt>
                <c:pt idx="11">
                  <c:v>0</c:v>
                </c:pt>
                <c:pt idx="12">
                  <c:v>203</c:v>
                </c:pt>
                <c:pt idx="13">
                  <c:v>320.09677954085163</c:v>
                </c:pt>
                <c:pt idx="14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58-A7B7-32C22793FF6B}"/>
            </c:ext>
          </c:extLst>
        </c:ser>
        <c:ser>
          <c:idx val="3"/>
          <c:order val="3"/>
          <c:tx>
            <c:strRef>
              <c:f>'Quartile summary'!$F$1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128.29613680453565</c:v>
                </c:pt>
                <c:pt idx="9">
                  <c:v>301</c:v>
                </c:pt>
                <c:pt idx="10">
                  <c:v>0</c:v>
                </c:pt>
                <c:pt idx="11">
                  <c:v>0</c:v>
                </c:pt>
                <c:pt idx="12">
                  <c:v>92.616072303507167</c:v>
                </c:pt>
                <c:pt idx="13">
                  <c:v>255.82244683555606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58-A7B7-32C22793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542928"/>
        <c:axId val="1670984128"/>
      </c:barChart>
      <c:catAx>
        <c:axId val="18595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984128"/>
        <c:crosses val="autoZero"/>
        <c:auto val="1"/>
        <c:lblAlgn val="ctr"/>
        <c:lblOffset val="100"/>
        <c:noMultiLvlLbl val="0"/>
      </c:catAx>
      <c:valAx>
        <c:axId val="1670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TWh/year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95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Building sector forecasts: Annual hydrogen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Building sector forecasts: Annual hydrogen demand</a:t>
          </a:r>
        </a:p>
      </cx:txPr>
    </cx:title>
    <cx:plotArea>
      <cx:plotAreaRegion>
        <cx:series layoutId="boxWhisker" uniqueId="{0A2CA481-066D-4B29-9FE1-821DB00FEDD5}">
          <cx:tx>
            <cx:txData>
              <cx:v>2030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5781D-37EA-40CB-BD05-94E1CF704EAF}">
          <cx:tx>
            <cx:txData>
              <cx:v>2040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E4495F4-A47F-4CD0-974C-904CBE8AD572}">
          <cx:tx>
            <cx:txData>
              <cx:v>2050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Years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>
                  <a:solidFill>
                    <a:sysClr val="windowText" lastClr="000000">
                      <a:lumMod val="65000"/>
                      <a:lumOff val="35000"/>
                    </a:sysClr>
                  </a:solidFill>
                </a:defRPr>
              </a:pPr>
              <a:r>
                <a:rPr lang="en-US" sz="900" b="0" i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Years</a:t>
              </a:r>
            </a:p>
          </cx:txPr>
        </cx:title>
        <cx:tickLabels/>
        <cx:numFmt formatCode="Standard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  <a:alpha val="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  <a:alpha val="0"/>
                </a:sysClr>
              </a:solidFill>
            </a:endParaRPr>
          </a:p>
        </cx:txPr>
      </cx:axis>
      <cx:axis id="1">
        <cx:valScaling/>
        <cx:title>
          <cx:tx>
            <cx:txData>
              <cx:v>TWh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US">
                  <a:solidFill>
                    <a:sysClr val="windowText" lastClr="000000">
                      <a:lumMod val="65000"/>
                      <a:lumOff val="35000"/>
                    </a:sysClr>
                  </a:solidFill>
                </a:rPr>
                <a:t>TWh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>
            <a:solidFill>
              <a:sysClr val="windowText" lastClr="000000">
                <a:lumMod val="65000"/>
                <a:lumOff val="35000"/>
              </a:sysClr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</cx:chartData>
  <cx:chart>
    <cx:title pos="t" align="ctr" overlay="0">
      <cx:tx>
        <cx:txData>
          <cx:v>Distribution for 2030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2030</a:t>
          </a:r>
        </a:p>
      </cx:txPr>
    </cx:title>
    <cx:plotArea>
      <cx:plotAreaRegion>
        <cx:series layoutId="boxWhisker" uniqueId="{D3BD0F7D-2BAE-44BD-AD29-662B8030C958}">
          <cx:tx>
            <cx:txData>
              <cx:f>_xlchart.v1.12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92B2ED95-DFB4-4E82-A185-22A1A6734FB9}">
          <cx:tx>
            <cx:txData>
              <cx:f>_xlchart.v1.14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5EBC47D1-2C25-4BA5-9D9C-BD607C367726}">
          <cx:tx>
            <cx:txData>
              <cx:f>_xlchart.v1.16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9F747502-43D6-4065-ACF2-0C5294427239}">
          <cx:tx>
            <cx:txData>
              <cx:f>_xlchart.v1.18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</cx:chartData>
  <cx:chart>
    <cx:title pos="t" align="ctr" overlay="0">
      <cx:tx>
        <cx:txData>
          <cx:v>Distribution for 2040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2040</a:t>
          </a:r>
        </a:p>
      </cx:txPr>
    </cx:title>
    <cx:plotArea>
      <cx:plotAreaRegion>
        <cx:series layoutId="boxWhisker" uniqueId="{FF7C68B5-AB95-46DC-9E88-A7EC21FD1FCB}">
          <cx:tx>
            <cx:txData>
              <cx:f>_xlchart.v1.20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D8C547CF-F1DB-4D93-95C8-536817CFFC4A}">
          <cx:tx>
            <cx:txData>
              <cx:f>_xlchart.v1.22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52591E0-0DCD-4F90-9DE0-6F928A2FD7BB}">
          <cx:tx>
            <cx:txData>
              <cx:f>_xlchart.v1.24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7D8F347C-DC53-4EC5-9361-12F93569F6AF}">
          <cx:tx>
            <cx:txData>
              <cx:f>_xlchart.v1.26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</cx:chartData>
  <cx:chart>
    <cx:title pos="t" align="ctr" overlay="0">
      <cx:tx>
        <cx:txData>
          <cx:v>Distribution for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2050</a:t>
          </a:r>
        </a:p>
      </cx:txPr>
    </cx:title>
    <cx:plotArea>
      <cx:plotAreaRegion>
        <cx:series layoutId="boxWhisker" uniqueId="{C9A5B8B8-03AE-4C53-8EE4-41F6DA7B1476}">
          <cx:tx>
            <cx:txData>
              <cx:f>_xlchart.v1.28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26896E55-F019-4ED5-A9C9-C3426150A836}">
          <cx:tx>
            <cx:txData>
              <cx:f>_xlchart.v1.30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D543DCE-D96B-4323-9167-7133A25F9B56}">
          <cx:tx>
            <cx:txData>
              <cx:f>_xlchart.v1.32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AC113F0F-AFB2-44C9-A810-23D7D296E39E}">
          <cx:tx>
            <cx:txData>
              <cx:f>_xlchart.v1.34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344564</xdr:colOff>
      <xdr:row>34</xdr:row>
      <xdr:rowOff>181904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A527A5-6363-CDCB-FC35-8CEB5051E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26964" cy="66589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9525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C6A720-5556-4B41-8DAA-0A8A72D3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8</xdr:row>
      <xdr:rowOff>4762</xdr:rowOff>
    </xdr:from>
    <xdr:to>
      <xdr:col>15</xdr:col>
      <xdr:colOff>581024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DD0D50-6958-BDD8-407F-25C3941DB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6064" y="1537045"/>
              <a:ext cx="6138656" cy="330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9</xdr:col>
      <xdr:colOff>247650</xdr:colOff>
      <xdr:row>47</xdr:row>
      <xdr:rowOff>157162</xdr:rowOff>
    </xdr:from>
    <xdr:to>
      <xdr:col>16</xdr:col>
      <xdr:colOff>552450</xdr:colOff>
      <xdr:row>62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167C7-0E0D-0162-88E7-7CD77C595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2DA5A2-BB7B-429B-9882-5C6D9FEF1F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E63E10-B531-4129-BEA4-C4FE9FB849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3C2BBC0-5D6E-4162-AB09-81618CC580D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0</xdr:rowOff>
    </xdr:from>
    <xdr:to>
      <xdr:col>15</xdr:col>
      <xdr:colOff>47625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3B2EC-933E-1220-A35D-4D44925B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19</xdr:col>
      <xdr:colOff>19050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3D7B04-82B0-47F9-BEB8-D55588940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39C939-C8A2-4E2C-8137-6C34591D3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title=Final_energy_consumption_in_industry_-_detailed_statistic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9E62-8F4D-46CB-A68B-385CCBCE108C}">
  <dimension ref="A1"/>
  <sheetViews>
    <sheetView workbookViewId="0">
      <selection activeCell="U27" sqref="U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1390-C637-4273-A5F7-8B00995B9B3A}">
  <dimension ref="B7:H73"/>
  <sheetViews>
    <sheetView zoomScaleNormal="100" workbookViewId="0">
      <selection activeCell="K26" sqref="K26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73</v>
      </c>
      <c r="C7" s="2" t="s">
        <v>74</v>
      </c>
      <c r="D7" s="2" t="s">
        <v>28</v>
      </c>
      <c r="E7" s="2" t="s">
        <v>48</v>
      </c>
      <c r="F7" s="2" t="s">
        <v>75</v>
      </c>
      <c r="G7" s="2" t="s">
        <v>69</v>
      </c>
      <c r="H7" s="2" t="s">
        <v>76</v>
      </c>
    </row>
    <row r="8" spans="2:8" x14ac:dyDescent="0.25">
      <c r="B8" s="3">
        <v>2030</v>
      </c>
      <c r="C8" s="3" t="s">
        <v>77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78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79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80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4">
        <v>2030</v>
      </c>
      <c r="C12" s="4" t="s">
        <v>82</v>
      </c>
      <c r="D12" s="4">
        <v>497</v>
      </c>
      <c r="E12" s="4">
        <v>70</v>
      </c>
      <c r="F12" s="4">
        <v>33</v>
      </c>
      <c r="G12" s="4">
        <v>65</v>
      </c>
      <c r="H12" s="4">
        <v>665</v>
      </c>
    </row>
    <row r="13" spans="2:8" x14ac:dyDescent="0.25">
      <c r="B13" s="3">
        <v>2030</v>
      </c>
      <c r="C13" s="3" t="s">
        <v>83</v>
      </c>
      <c r="D13" s="3">
        <v>400.32</v>
      </c>
      <c r="E13" s="3">
        <v>4</v>
      </c>
      <c r="F13" s="3">
        <v>12.51</v>
      </c>
      <c r="G13" s="3">
        <v>0</v>
      </c>
      <c r="H13" s="3">
        <v>416.83</v>
      </c>
    </row>
    <row r="14" spans="2:8" x14ac:dyDescent="0.25">
      <c r="B14" s="4">
        <v>2030</v>
      </c>
      <c r="C14" s="4" t="s">
        <v>84</v>
      </c>
      <c r="D14" s="4">
        <v>451</v>
      </c>
      <c r="E14" s="4">
        <v>18</v>
      </c>
      <c r="F14" s="4">
        <v>23</v>
      </c>
      <c r="G14" s="4">
        <v>0</v>
      </c>
      <c r="H14" s="4">
        <v>492</v>
      </c>
    </row>
    <row r="15" spans="2:8" x14ac:dyDescent="0.25">
      <c r="B15" s="3">
        <v>2030</v>
      </c>
      <c r="C15" s="3" t="s">
        <v>85</v>
      </c>
      <c r="D15" s="3">
        <v>484.72</v>
      </c>
      <c r="E15" s="3">
        <v>58.400000000000013</v>
      </c>
      <c r="F15" s="3">
        <v>40.880000000000003</v>
      </c>
      <c r="G15" s="3">
        <v>0</v>
      </c>
      <c r="H15" s="3">
        <v>584</v>
      </c>
    </row>
    <row r="16" spans="2:8" x14ac:dyDescent="0.25">
      <c r="B16" s="4">
        <v>2030</v>
      </c>
      <c r="C16" s="4" t="s">
        <v>86</v>
      </c>
      <c r="D16" s="4">
        <v>200</v>
      </c>
      <c r="E16" s="4">
        <v>33</v>
      </c>
      <c r="F16" s="4">
        <v>57</v>
      </c>
      <c r="G16" s="4">
        <v>0</v>
      </c>
      <c r="H16" s="4">
        <v>290</v>
      </c>
    </row>
    <row r="17" spans="2:8" x14ac:dyDescent="0.25">
      <c r="B17" s="3">
        <v>2030</v>
      </c>
      <c r="C17" s="3" t="s">
        <v>87</v>
      </c>
      <c r="D17" s="3">
        <v>224</v>
      </c>
      <c r="E17" s="3">
        <v>53</v>
      </c>
      <c r="F17" s="3">
        <v>45</v>
      </c>
      <c r="G17" s="3">
        <v>0</v>
      </c>
      <c r="H17" s="3">
        <v>322</v>
      </c>
    </row>
    <row r="18" spans="2:8" x14ac:dyDescent="0.25">
      <c r="B18" s="4">
        <v>2030</v>
      </c>
      <c r="C18" s="4" t="s">
        <v>88</v>
      </c>
      <c r="D18" s="4">
        <v>315.12634044874358</v>
      </c>
      <c r="E18" s="4">
        <v>17.0101689094543</v>
      </c>
      <c r="F18" s="4">
        <v>16.541859913908041</v>
      </c>
      <c r="G18" s="4">
        <v>0</v>
      </c>
      <c r="H18" s="4">
        <v>348.67836927210601</v>
      </c>
    </row>
    <row r="19" spans="2:8" x14ac:dyDescent="0.25">
      <c r="B19" s="3">
        <v>2030</v>
      </c>
      <c r="C19" s="3" t="s">
        <v>89</v>
      </c>
      <c r="D19" s="3">
        <v>445.30566443696301</v>
      </c>
      <c r="E19" s="3">
        <v>321.87522515203437</v>
      </c>
      <c r="F19" s="3">
        <v>0</v>
      </c>
      <c r="G19" s="3">
        <v>0</v>
      </c>
      <c r="H19" s="3">
        <v>767.18088958899739</v>
      </c>
    </row>
    <row r="20" spans="2:8" x14ac:dyDescent="0.25">
      <c r="B20" s="4">
        <v>2030</v>
      </c>
      <c r="C20" s="4" t="s">
        <v>90</v>
      </c>
      <c r="D20" s="4">
        <v>292.13569614956538</v>
      </c>
      <c r="E20" s="4">
        <v>1.760875787640884</v>
      </c>
      <c r="F20" s="4">
        <v>9.6123013099749066</v>
      </c>
      <c r="G20" s="4">
        <v>0</v>
      </c>
      <c r="H20" s="4">
        <v>303.50887324718121</v>
      </c>
    </row>
    <row r="21" spans="2:8" x14ac:dyDescent="0.25">
      <c r="B21" s="3">
        <v>2030</v>
      </c>
      <c r="C21" s="3" t="s">
        <v>91</v>
      </c>
      <c r="D21" s="3">
        <v>262.96963354594737</v>
      </c>
      <c r="E21" s="3">
        <v>49.782358205219083</v>
      </c>
      <c r="F21" s="3">
        <v>0</v>
      </c>
      <c r="G21" s="3">
        <v>0</v>
      </c>
      <c r="H21" s="3">
        <v>312.75199175116637</v>
      </c>
    </row>
    <row r="22" spans="2:8" x14ac:dyDescent="0.25">
      <c r="B22" s="4">
        <v>2030</v>
      </c>
      <c r="C22" s="4" t="s">
        <v>92</v>
      </c>
      <c r="D22" s="4">
        <v>279.47967330240903</v>
      </c>
      <c r="E22" s="4">
        <v>154.23666138336509</v>
      </c>
      <c r="F22" s="4">
        <v>18.055704557421581</v>
      </c>
      <c r="G22" s="4">
        <v>15.82913813771402</v>
      </c>
      <c r="H22" s="4">
        <v>467.60117738090969</v>
      </c>
    </row>
    <row r="23" spans="2:8" x14ac:dyDescent="0.25">
      <c r="B23" s="3">
        <v>2030</v>
      </c>
      <c r="C23" s="3" t="s">
        <v>93</v>
      </c>
      <c r="D23" s="3">
        <v>283.82173566473108</v>
      </c>
      <c r="E23" s="3">
        <v>207.68693710308651</v>
      </c>
      <c r="F23" s="3">
        <v>0.83408408475135132</v>
      </c>
      <c r="G23" s="3">
        <v>0</v>
      </c>
      <c r="H23" s="3">
        <v>492.34275685256898</v>
      </c>
    </row>
    <row r="24" spans="2:8" x14ac:dyDescent="0.25">
      <c r="B24" s="4">
        <v>2030</v>
      </c>
      <c r="C24" s="4" t="s">
        <v>94</v>
      </c>
      <c r="D24" s="4">
        <v>269.63489001616267</v>
      </c>
      <c r="E24" s="4">
        <v>6.788350281842262E-2</v>
      </c>
      <c r="F24" s="4">
        <v>34.540507244407749</v>
      </c>
      <c r="G24" s="4">
        <v>0</v>
      </c>
      <c r="H24" s="4">
        <v>304.24328076338878</v>
      </c>
    </row>
    <row r="25" spans="2:8" x14ac:dyDescent="0.25">
      <c r="B25" s="3">
        <v>2030</v>
      </c>
      <c r="C25" s="3" t="s">
        <v>95</v>
      </c>
      <c r="D25" s="3">
        <v>262.96963354594737</v>
      </c>
      <c r="E25" s="3">
        <v>15.01351351351351</v>
      </c>
      <c r="F25" s="3">
        <v>0</v>
      </c>
      <c r="G25" s="3">
        <v>0</v>
      </c>
      <c r="H25" s="3">
        <v>277.98314705946092</v>
      </c>
    </row>
    <row r="26" spans="2:8" x14ac:dyDescent="0.25">
      <c r="B26" s="4">
        <v>2030</v>
      </c>
      <c r="C26" s="4" t="s">
        <v>96</v>
      </c>
      <c r="D26" s="4">
        <v>271.31047438678797</v>
      </c>
      <c r="E26" s="4">
        <v>15.01351351351351</v>
      </c>
      <c r="F26" s="4">
        <v>15.01351351351351</v>
      </c>
      <c r="G26" s="4">
        <v>0</v>
      </c>
      <c r="H26" s="4">
        <v>301.33750141381489</v>
      </c>
    </row>
    <row r="27" spans="2:8" x14ac:dyDescent="0.25">
      <c r="B27" s="3">
        <v>2030</v>
      </c>
      <c r="C27" s="3" t="s">
        <v>97</v>
      </c>
      <c r="D27" s="3">
        <v>129.98699999999999</v>
      </c>
      <c r="E27" s="3">
        <v>93.323999999999984</v>
      </c>
      <c r="F27" s="3">
        <v>0</v>
      </c>
      <c r="G27" s="3">
        <v>0</v>
      </c>
      <c r="H27" s="3">
        <v>223.31100000000001</v>
      </c>
    </row>
    <row r="28" spans="2:8" x14ac:dyDescent="0.25">
      <c r="B28" s="4">
        <v>2030</v>
      </c>
      <c r="C28" s="4" t="s">
        <v>98</v>
      </c>
      <c r="D28" s="4">
        <v>386.62799999999999</v>
      </c>
      <c r="E28" s="4">
        <v>169.983</v>
      </c>
      <c r="F28" s="4">
        <v>76.658999999999992</v>
      </c>
      <c r="G28" s="4">
        <v>36.662999999999997</v>
      </c>
      <c r="H28" s="4">
        <v>669.93299999999999</v>
      </c>
    </row>
    <row r="29" spans="2:8" x14ac:dyDescent="0.25">
      <c r="B29" s="3">
        <v>2040</v>
      </c>
      <c r="C29" s="3" t="s">
        <v>77</v>
      </c>
      <c r="D29" s="3">
        <v>857</v>
      </c>
      <c r="E29" s="3">
        <v>141</v>
      </c>
      <c r="F29" s="3">
        <v>53</v>
      </c>
      <c r="G29" s="3">
        <v>301</v>
      </c>
      <c r="H29" s="3">
        <v>1352</v>
      </c>
    </row>
    <row r="30" spans="2:8" x14ac:dyDescent="0.25">
      <c r="B30" s="4">
        <v>2040</v>
      </c>
      <c r="C30" s="4" t="s">
        <v>78</v>
      </c>
      <c r="D30" s="4">
        <v>284</v>
      </c>
      <c r="E30" s="4">
        <v>106</v>
      </c>
      <c r="F30" s="4">
        <v>0</v>
      </c>
      <c r="G30" s="4">
        <v>0</v>
      </c>
      <c r="H30" s="4">
        <v>390</v>
      </c>
    </row>
    <row r="31" spans="2:8" x14ac:dyDescent="0.25">
      <c r="B31" s="3">
        <v>2040</v>
      </c>
      <c r="C31" s="3" t="s">
        <v>79</v>
      </c>
      <c r="D31" s="3">
        <v>397</v>
      </c>
      <c r="E31" s="3">
        <v>210</v>
      </c>
      <c r="F31" s="3">
        <v>59</v>
      </c>
      <c r="G31" s="3">
        <v>0</v>
      </c>
      <c r="H31" s="3">
        <v>666</v>
      </c>
    </row>
    <row r="32" spans="2:8" x14ac:dyDescent="0.25">
      <c r="B32" s="4">
        <v>2040</v>
      </c>
      <c r="C32" s="4" t="s">
        <v>80</v>
      </c>
      <c r="D32" s="4">
        <v>552</v>
      </c>
      <c r="E32" s="4">
        <v>278</v>
      </c>
      <c r="F32" s="4">
        <v>145</v>
      </c>
      <c r="G32" s="4">
        <v>0</v>
      </c>
      <c r="H32" s="4">
        <v>975</v>
      </c>
    </row>
    <row r="33" spans="2:8" x14ac:dyDescent="0.25">
      <c r="B33" s="3">
        <v>2040</v>
      </c>
      <c r="C33" s="3" t="s">
        <v>86</v>
      </c>
      <c r="D33" s="3">
        <v>563</v>
      </c>
      <c r="E33" s="3">
        <v>300</v>
      </c>
      <c r="F33" s="3">
        <v>166</v>
      </c>
      <c r="G33" s="3">
        <v>210</v>
      </c>
      <c r="H33" s="3">
        <v>1239</v>
      </c>
    </row>
    <row r="34" spans="2:8" x14ac:dyDescent="0.25">
      <c r="B34" s="4">
        <v>2040</v>
      </c>
      <c r="C34" s="4" t="s">
        <v>87</v>
      </c>
      <c r="D34" s="4">
        <v>514</v>
      </c>
      <c r="E34" s="4">
        <v>387</v>
      </c>
      <c r="F34" s="4">
        <v>363</v>
      </c>
      <c r="G34" s="4">
        <v>226</v>
      </c>
      <c r="H34" s="4">
        <v>1490</v>
      </c>
    </row>
    <row r="35" spans="2:8" x14ac:dyDescent="0.25">
      <c r="B35" s="3">
        <v>2040</v>
      </c>
      <c r="C35" s="3" t="s">
        <v>88</v>
      </c>
      <c r="D35" s="3">
        <v>373.88163673523718</v>
      </c>
      <c r="E35" s="3">
        <v>412.95317880574629</v>
      </c>
      <c r="F35" s="3">
        <v>153.9635769533989</v>
      </c>
      <c r="G35" s="3">
        <v>0</v>
      </c>
      <c r="H35" s="3">
        <v>940.79839249438237</v>
      </c>
    </row>
    <row r="36" spans="2:8" x14ac:dyDescent="0.25">
      <c r="B36" s="4">
        <v>2040</v>
      </c>
      <c r="C36" s="4" t="s">
        <v>89</v>
      </c>
      <c r="D36" s="4">
        <v>645.17967791461069</v>
      </c>
      <c r="E36" s="4">
        <v>582.70836123758545</v>
      </c>
      <c r="F36" s="4">
        <v>0</v>
      </c>
      <c r="G36" s="4">
        <v>0</v>
      </c>
      <c r="H36" s="4">
        <v>1227.8880391521959</v>
      </c>
    </row>
    <row r="37" spans="2:8" x14ac:dyDescent="0.25">
      <c r="B37" s="3">
        <v>2040</v>
      </c>
      <c r="C37" s="3" t="s">
        <v>90</v>
      </c>
      <c r="D37" s="3">
        <v>513.56526261005718</v>
      </c>
      <c r="E37" s="3">
        <v>140.18369594102961</v>
      </c>
      <c r="F37" s="3">
        <v>102.63139985380541</v>
      </c>
      <c r="G37" s="3">
        <v>0</v>
      </c>
      <c r="H37" s="3">
        <v>756.38035840489215</v>
      </c>
    </row>
    <row r="38" spans="2:8" x14ac:dyDescent="0.25">
      <c r="B38" s="4">
        <v>2040</v>
      </c>
      <c r="C38" s="4" t="s">
        <v>91</v>
      </c>
      <c r="D38" s="4">
        <v>263.88717066655238</v>
      </c>
      <c r="E38" s="4">
        <v>123.80796134881059</v>
      </c>
      <c r="F38" s="4">
        <v>0</v>
      </c>
      <c r="G38" s="4">
        <v>0</v>
      </c>
      <c r="H38" s="4">
        <v>387.69513201536301</v>
      </c>
    </row>
    <row r="39" spans="2:8" x14ac:dyDescent="0.25">
      <c r="B39" s="3">
        <v>2040</v>
      </c>
      <c r="C39" s="3" t="s">
        <v>92</v>
      </c>
      <c r="D39" s="3">
        <v>413.04798366271552</v>
      </c>
      <c r="E39" s="3">
        <v>216.75733365862621</v>
      </c>
      <c r="F39" s="3">
        <v>151.08666504484569</v>
      </c>
      <c r="G39" s="3">
        <v>162.13344195017751</v>
      </c>
      <c r="H39" s="3">
        <v>943.02542431636482</v>
      </c>
    </row>
    <row r="40" spans="2:8" x14ac:dyDescent="0.25">
      <c r="B40" s="4">
        <v>2040</v>
      </c>
      <c r="C40" s="4" t="s">
        <v>93</v>
      </c>
      <c r="D40" s="4">
        <v>587.9843985707239</v>
      </c>
      <c r="E40" s="4">
        <v>586.36111158020003</v>
      </c>
      <c r="F40" s="4">
        <v>0.27802802825045042</v>
      </c>
      <c r="G40" s="4">
        <v>0</v>
      </c>
      <c r="H40" s="4">
        <v>1174.6235381791739</v>
      </c>
    </row>
    <row r="41" spans="2:8" x14ac:dyDescent="0.25">
      <c r="B41" s="3">
        <v>2040</v>
      </c>
      <c r="C41" s="3" t="s">
        <v>94</v>
      </c>
      <c r="D41" s="3">
        <v>310.64559752872822</v>
      </c>
      <c r="E41" s="3">
        <v>188.8488966147076</v>
      </c>
      <c r="F41" s="3">
        <v>27.210307504997381</v>
      </c>
      <c r="G41" s="3">
        <v>0</v>
      </c>
      <c r="H41" s="3">
        <v>526.7048016484332</v>
      </c>
    </row>
    <row r="42" spans="2:8" x14ac:dyDescent="0.25">
      <c r="B42" s="4">
        <v>2040</v>
      </c>
      <c r="C42" s="4" t="s">
        <v>97</v>
      </c>
      <c r="D42" s="4">
        <v>547.85268233601778</v>
      </c>
      <c r="E42" s="4">
        <v>351.20520932258358</v>
      </c>
      <c r="F42" s="4">
        <v>84.407818901610426</v>
      </c>
      <c r="G42" s="4">
        <v>26.784221367610009</v>
      </c>
      <c r="H42" s="4">
        <v>1010.249931927822</v>
      </c>
    </row>
    <row r="43" spans="2:8" x14ac:dyDescent="0.25">
      <c r="B43" s="3">
        <v>2050</v>
      </c>
      <c r="C43" s="3" t="s">
        <v>77</v>
      </c>
      <c r="D43" s="3">
        <v>1200</v>
      </c>
      <c r="E43" s="3">
        <v>285</v>
      </c>
      <c r="F43" s="3">
        <v>155</v>
      </c>
      <c r="G43" s="3">
        <v>626</v>
      </c>
      <c r="H43" s="3">
        <v>2266</v>
      </c>
    </row>
    <row r="44" spans="2:8" x14ac:dyDescent="0.25">
      <c r="B44" s="4">
        <v>2050</v>
      </c>
      <c r="C44" s="4" t="s">
        <v>78</v>
      </c>
      <c r="D44" s="4">
        <v>341</v>
      </c>
      <c r="E44" s="4">
        <v>202</v>
      </c>
      <c r="F44" s="4">
        <v>0</v>
      </c>
      <c r="G44" s="4">
        <v>0</v>
      </c>
      <c r="H44" s="4">
        <v>543</v>
      </c>
    </row>
    <row r="45" spans="2:8" x14ac:dyDescent="0.25">
      <c r="B45" s="3">
        <v>2050</v>
      </c>
      <c r="C45" s="3" t="s">
        <v>79</v>
      </c>
      <c r="D45" s="3">
        <v>494</v>
      </c>
      <c r="E45" s="3">
        <v>388</v>
      </c>
      <c r="F45" s="3">
        <v>212</v>
      </c>
      <c r="G45" s="3">
        <v>0</v>
      </c>
      <c r="H45" s="3">
        <v>1094</v>
      </c>
    </row>
    <row r="46" spans="2:8" x14ac:dyDescent="0.25">
      <c r="B46" s="4">
        <v>2050</v>
      </c>
      <c r="C46" s="4" t="s">
        <v>80</v>
      </c>
      <c r="D46" s="4">
        <v>725</v>
      </c>
      <c r="E46" s="4">
        <v>526</v>
      </c>
      <c r="F46" s="4">
        <v>494</v>
      </c>
      <c r="G46" s="4">
        <v>0</v>
      </c>
      <c r="H46" s="4">
        <v>1745</v>
      </c>
    </row>
    <row r="47" spans="2:8" x14ac:dyDescent="0.25">
      <c r="B47" s="4">
        <v>2050</v>
      </c>
      <c r="C47" s="4" t="s">
        <v>82</v>
      </c>
      <c r="D47" s="4">
        <v>885</v>
      </c>
      <c r="E47" s="4">
        <v>675</v>
      </c>
      <c r="F47" s="4">
        <v>579</v>
      </c>
      <c r="G47" s="4">
        <v>112</v>
      </c>
      <c r="H47" s="4">
        <v>2251</v>
      </c>
    </row>
    <row r="48" spans="2:8" x14ac:dyDescent="0.25">
      <c r="B48" s="3">
        <v>2050</v>
      </c>
      <c r="C48" s="3" t="s">
        <v>83</v>
      </c>
      <c r="D48" s="3">
        <v>423.72</v>
      </c>
      <c r="E48" s="3">
        <v>70.62</v>
      </c>
      <c r="F48" s="3">
        <v>147.66</v>
      </c>
      <c r="G48" s="3">
        <v>0</v>
      </c>
      <c r="H48" s="3">
        <v>642</v>
      </c>
    </row>
    <row r="49" spans="2:8" x14ac:dyDescent="0.25">
      <c r="B49" s="4">
        <v>2050</v>
      </c>
      <c r="C49" s="4" t="s">
        <v>84</v>
      </c>
      <c r="D49" s="4">
        <v>545.40000000000009</v>
      </c>
      <c r="E49" s="4">
        <v>242.4</v>
      </c>
      <c r="F49" s="4">
        <v>222.2</v>
      </c>
      <c r="G49" s="4">
        <v>0</v>
      </c>
      <c r="H49" s="4">
        <v>1010</v>
      </c>
    </row>
    <row r="50" spans="2:8" x14ac:dyDescent="0.25">
      <c r="B50" s="3">
        <v>2050</v>
      </c>
      <c r="C50" s="3" t="s">
        <v>85</v>
      </c>
      <c r="D50" s="3">
        <v>745.55</v>
      </c>
      <c r="E50" s="3">
        <v>745.55</v>
      </c>
      <c r="F50" s="3">
        <v>523.9</v>
      </c>
      <c r="G50" s="3">
        <v>0</v>
      </c>
      <c r="H50" s="3">
        <v>2015</v>
      </c>
    </row>
    <row r="51" spans="2:8" x14ac:dyDescent="0.25">
      <c r="B51" s="4">
        <v>2050</v>
      </c>
      <c r="C51" s="4" t="s">
        <v>86</v>
      </c>
      <c r="D51" s="4">
        <v>759</v>
      </c>
      <c r="E51" s="4">
        <v>547</v>
      </c>
      <c r="F51" s="4">
        <v>199</v>
      </c>
      <c r="G51" s="4">
        <v>240</v>
      </c>
      <c r="H51" s="4">
        <v>1745</v>
      </c>
    </row>
    <row r="52" spans="2:8" x14ac:dyDescent="0.25">
      <c r="B52" s="3">
        <v>2050</v>
      </c>
      <c r="C52" s="3" t="s">
        <v>87</v>
      </c>
      <c r="D52" s="3">
        <v>776</v>
      </c>
      <c r="E52" s="3">
        <v>715</v>
      </c>
      <c r="F52" s="3">
        <v>462</v>
      </c>
      <c r="G52" s="3">
        <v>477</v>
      </c>
      <c r="H52" s="3">
        <v>2430</v>
      </c>
    </row>
    <row r="53" spans="2:8" x14ac:dyDescent="0.25">
      <c r="B53" s="4">
        <v>2050</v>
      </c>
      <c r="C53" s="4" t="s">
        <v>99</v>
      </c>
      <c r="D53" s="4">
        <v>0</v>
      </c>
      <c r="E53" s="4">
        <v>198</v>
      </c>
      <c r="F53" s="4">
        <v>0</v>
      </c>
      <c r="G53" s="4">
        <v>0</v>
      </c>
      <c r="H53" s="4">
        <v>198</v>
      </c>
    </row>
    <row r="54" spans="2:8" x14ac:dyDescent="0.25">
      <c r="B54" s="3">
        <v>2050</v>
      </c>
      <c r="C54" s="3" t="s">
        <v>100</v>
      </c>
      <c r="D54" s="3">
        <v>0</v>
      </c>
      <c r="E54" s="3">
        <v>264</v>
      </c>
      <c r="F54" s="3">
        <v>0</v>
      </c>
      <c r="G54" s="3">
        <v>231</v>
      </c>
      <c r="H54" s="3">
        <v>495</v>
      </c>
    </row>
    <row r="55" spans="2:8" x14ac:dyDescent="0.25">
      <c r="B55" s="4">
        <v>2050</v>
      </c>
      <c r="C55" s="4" t="s">
        <v>101</v>
      </c>
      <c r="D55" s="4">
        <v>0</v>
      </c>
      <c r="E55" s="4">
        <v>297</v>
      </c>
      <c r="F55" s="4">
        <v>0</v>
      </c>
      <c r="G55" s="4">
        <v>198</v>
      </c>
      <c r="H55" s="4">
        <v>495</v>
      </c>
    </row>
    <row r="56" spans="2:8" x14ac:dyDescent="0.25">
      <c r="B56" s="3">
        <v>2050</v>
      </c>
      <c r="C56" s="3" t="s">
        <v>102</v>
      </c>
      <c r="D56" s="3">
        <v>0</v>
      </c>
      <c r="E56" s="3">
        <v>330</v>
      </c>
      <c r="F56" s="3">
        <v>0</v>
      </c>
      <c r="G56" s="3">
        <v>198</v>
      </c>
      <c r="H56" s="3">
        <v>528</v>
      </c>
    </row>
    <row r="57" spans="2:8" x14ac:dyDescent="0.25">
      <c r="B57" s="4">
        <v>2050</v>
      </c>
      <c r="C57" s="4" t="s">
        <v>103</v>
      </c>
      <c r="D57" s="4">
        <v>1584</v>
      </c>
      <c r="E57" s="4">
        <v>1584</v>
      </c>
      <c r="F57" s="4">
        <v>1221</v>
      </c>
      <c r="G57" s="4">
        <v>429</v>
      </c>
      <c r="H57" s="4">
        <v>4818</v>
      </c>
    </row>
    <row r="58" spans="2:8" x14ac:dyDescent="0.25">
      <c r="B58" s="3">
        <v>2050</v>
      </c>
      <c r="C58" s="3" t="s">
        <v>104</v>
      </c>
      <c r="D58" s="3">
        <v>165</v>
      </c>
      <c r="E58" s="3">
        <v>297</v>
      </c>
      <c r="F58" s="3">
        <v>0</v>
      </c>
      <c r="G58" s="3">
        <v>396</v>
      </c>
      <c r="H58" s="3">
        <v>858</v>
      </c>
    </row>
    <row r="59" spans="2:8" x14ac:dyDescent="0.25">
      <c r="B59" s="4">
        <v>2050</v>
      </c>
      <c r="C59" s="4" t="s">
        <v>105</v>
      </c>
      <c r="D59" s="4">
        <v>495</v>
      </c>
      <c r="E59" s="4">
        <v>660</v>
      </c>
      <c r="F59" s="4">
        <v>231</v>
      </c>
      <c r="G59" s="4">
        <v>264</v>
      </c>
      <c r="H59" s="4">
        <v>1650</v>
      </c>
    </row>
    <row r="60" spans="2:8" x14ac:dyDescent="0.25">
      <c r="B60" s="3">
        <v>2050</v>
      </c>
      <c r="C60" s="3" t="s">
        <v>106</v>
      </c>
      <c r="D60" s="3">
        <v>957</v>
      </c>
      <c r="E60" s="3">
        <v>1056</v>
      </c>
      <c r="F60" s="3">
        <v>231</v>
      </c>
      <c r="G60" s="3">
        <v>297</v>
      </c>
      <c r="H60" s="3">
        <v>2541</v>
      </c>
    </row>
    <row r="61" spans="2:8" x14ac:dyDescent="0.25">
      <c r="B61" s="4">
        <v>2050</v>
      </c>
      <c r="C61" s="4" t="s">
        <v>107</v>
      </c>
      <c r="D61" s="4">
        <v>858</v>
      </c>
      <c r="E61" s="4">
        <v>924</v>
      </c>
      <c r="F61" s="4">
        <v>231</v>
      </c>
      <c r="G61" s="4">
        <v>264</v>
      </c>
      <c r="H61" s="4">
        <v>2277</v>
      </c>
    </row>
    <row r="62" spans="2:8" x14ac:dyDescent="0.25">
      <c r="B62" s="3">
        <v>2050</v>
      </c>
      <c r="C62" s="3" t="s">
        <v>108</v>
      </c>
      <c r="D62" s="3">
        <v>528</v>
      </c>
      <c r="E62" s="3">
        <v>1155</v>
      </c>
      <c r="F62" s="3">
        <v>429</v>
      </c>
      <c r="G62" s="3">
        <v>66</v>
      </c>
      <c r="H62" s="3">
        <v>2178</v>
      </c>
    </row>
    <row r="63" spans="2:8" x14ac:dyDescent="0.25">
      <c r="B63" s="4">
        <v>2050</v>
      </c>
      <c r="C63" s="4" t="s">
        <v>109</v>
      </c>
      <c r="D63" s="4">
        <v>528</v>
      </c>
      <c r="E63" s="4">
        <v>1782</v>
      </c>
      <c r="F63" s="4">
        <v>0</v>
      </c>
      <c r="G63" s="4">
        <v>792</v>
      </c>
      <c r="H63" s="4">
        <v>3102</v>
      </c>
    </row>
    <row r="64" spans="2:8" x14ac:dyDescent="0.25">
      <c r="B64" s="3">
        <v>2050</v>
      </c>
      <c r="C64" s="3" t="s">
        <v>88</v>
      </c>
      <c r="D64" s="3">
        <v>528.83531974327695</v>
      </c>
      <c r="E64" s="3">
        <v>559.16681235579722</v>
      </c>
      <c r="F64" s="3">
        <v>309.95103468287158</v>
      </c>
      <c r="G64" s="3">
        <v>0</v>
      </c>
      <c r="H64" s="3">
        <v>1397.953166781946</v>
      </c>
    </row>
    <row r="65" spans="2:8" x14ac:dyDescent="0.25">
      <c r="B65" s="4">
        <v>2050</v>
      </c>
      <c r="C65" s="4" t="s">
        <v>89</v>
      </c>
      <c r="D65" s="4">
        <v>630.1339174076802</v>
      </c>
      <c r="E65" s="4">
        <v>621.86300567048261</v>
      </c>
      <c r="F65" s="4">
        <v>0</v>
      </c>
      <c r="G65" s="4">
        <v>0</v>
      </c>
      <c r="H65" s="4">
        <v>1251.996923078163</v>
      </c>
    </row>
    <row r="66" spans="2:8" x14ac:dyDescent="0.25">
      <c r="B66" s="3">
        <v>2050</v>
      </c>
      <c r="C66" s="3" t="s">
        <v>90</v>
      </c>
      <c r="D66" s="3">
        <v>749.55564963976235</v>
      </c>
      <c r="E66" s="3">
        <v>433.25947963245608</v>
      </c>
      <c r="F66" s="3">
        <v>191.4364210454643</v>
      </c>
      <c r="G66" s="3">
        <v>0</v>
      </c>
      <c r="H66" s="3">
        <v>1374.251550317683</v>
      </c>
    </row>
    <row r="67" spans="2:8" x14ac:dyDescent="0.25">
      <c r="B67" s="4">
        <v>2050</v>
      </c>
      <c r="C67" s="4" t="s">
        <v>91</v>
      </c>
      <c r="D67" s="4">
        <v>265.0236949295408</v>
      </c>
      <c r="E67" s="4">
        <v>168.4139445756114</v>
      </c>
      <c r="F67" s="4">
        <v>0</v>
      </c>
      <c r="G67" s="4">
        <v>0</v>
      </c>
      <c r="H67" s="4">
        <v>433.43763950515222</v>
      </c>
    </row>
    <row r="68" spans="2:8" x14ac:dyDescent="0.25">
      <c r="B68" s="3">
        <v>2050</v>
      </c>
      <c r="C68" s="3" t="s">
        <v>92</v>
      </c>
      <c r="D68" s="3">
        <v>450.68028242256503</v>
      </c>
      <c r="E68" s="3">
        <v>203.89533545902199</v>
      </c>
      <c r="F68" s="3">
        <v>181.0787147760521</v>
      </c>
      <c r="G68" s="3">
        <v>253.09659578074141</v>
      </c>
      <c r="H68" s="3">
        <v>1088.75092843838</v>
      </c>
    </row>
    <row r="69" spans="2:8" x14ac:dyDescent="0.25">
      <c r="B69" s="4">
        <v>2050</v>
      </c>
      <c r="C69" s="4" t="s">
        <v>93</v>
      </c>
      <c r="D69" s="4">
        <v>674.45111535661397</v>
      </c>
      <c r="E69" s="4">
        <v>856.04829898313687</v>
      </c>
      <c r="F69" s="4">
        <v>0</v>
      </c>
      <c r="G69" s="4">
        <v>0</v>
      </c>
      <c r="H69" s="4">
        <v>1530.499414339751</v>
      </c>
    </row>
    <row r="70" spans="2:8" x14ac:dyDescent="0.25">
      <c r="B70" s="3">
        <v>2050</v>
      </c>
      <c r="C70" s="3" t="s">
        <v>94</v>
      </c>
      <c r="D70" s="3">
        <v>295.53668288803061</v>
      </c>
      <c r="E70" s="3">
        <v>332.87191394971569</v>
      </c>
      <c r="F70" s="3">
        <v>10.25247723366887</v>
      </c>
      <c r="G70" s="3">
        <v>0</v>
      </c>
      <c r="H70" s="3">
        <v>638.6610740714151</v>
      </c>
    </row>
    <row r="71" spans="2:8" x14ac:dyDescent="0.25">
      <c r="B71" s="4">
        <v>2050</v>
      </c>
      <c r="C71" s="4" t="s">
        <v>95</v>
      </c>
      <c r="D71" s="4">
        <v>328.02819210450588</v>
      </c>
      <c r="E71" s="4">
        <v>595.53603603603608</v>
      </c>
      <c r="F71" s="4">
        <v>225.20270270270271</v>
      </c>
      <c r="G71" s="4">
        <v>121.1154676175793</v>
      </c>
      <c r="H71" s="4">
        <v>1269.8823984608241</v>
      </c>
    </row>
    <row r="72" spans="2:8" x14ac:dyDescent="0.25">
      <c r="B72" s="3">
        <v>2050</v>
      </c>
      <c r="C72" s="3" t="s">
        <v>96</v>
      </c>
      <c r="D72" s="3">
        <v>708.3705344468483</v>
      </c>
      <c r="E72" s="3">
        <v>595.53603603603608</v>
      </c>
      <c r="F72" s="3">
        <v>580.52252252252254</v>
      </c>
      <c r="G72" s="3">
        <v>155.1396396396396</v>
      </c>
      <c r="H72" s="3">
        <v>2039.568732645047</v>
      </c>
    </row>
    <row r="73" spans="2:8" x14ac:dyDescent="0.25">
      <c r="B73" s="4">
        <v>2050</v>
      </c>
      <c r="C73" s="4" t="s">
        <v>110</v>
      </c>
      <c r="D73" s="4">
        <v>919.17748482860577</v>
      </c>
      <c r="E73" s="4">
        <v>549.71316056041451</v>
      </c>
      <c r="F73" s="4">
        <v>350.53401411479177</v>
      </c>
      <c r="G73" s="4">
        <v>73.232144607014348</v>
      </c>
      <c r="H73" s="4">
        <v>1892.656804110826</v>
      </c>
    </row>
  </sheetData>
  <pageMargins left="0.75" right="0.75" top="1" bottom="1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083-D108-475F-82DD-65D4338EF2E6}">
  <dimension ref="A1:G16"/>
  <sheetViews>
    <sheetView workbookViewId="0">
      <selection activeCell="E29" sqref="E29"/>
    </sheetView>
  </sheetViews>
  <sheetFormatPr defaultRowHeight="15" x14ac:dyDescent="0.25"/>
  <sheetData>
    <row r="1" spans="1:7" ht="15.75" x14ac:dyDescent="0.25">
      <c r="A1" t="s">
        <v>73</v>
      </c>
      <c r="B1" t="s">
        <v>116</v>
      </c>
      <c r="C1" s="2" t="s">
        <v>28</v>
      </c>
      <c r="D1" s="2" t="s">
        <v>48</v>
      </c>
      <c r="E1" s="2" t="s">
        <v>75</v>
      </c>
      <c r="F1" s="2" t="s">
        <v>69</v>
      </c>
      <c r="G1" s="2" t="s">
        <v>76</v>
      </c>
    </row>
    <row r="2" spans="1:7" x14ac:dyDescent="0.25">
      <c r="A2">
        <v>2030</v>
      </c>
      <c r="B2" t="s">
        <v>117</v>
      </c>
      <c r="C2" s="1">
        <f>'Scen 2030'!D24</f>
        <v>129.98699999999999</v>
      </c>
      <c r="D2" s="1">
        <f>'Scen 2030'!E24</f>
        <v>6.788350281842262E-2</v>
      </c>
      <c r="E2" s="1">
        <f>'Scen 2030'!F24</f>
        <v>0</v>
      </c>
      <c r="F2" s="1">
        <f>'Scen 2030'!G24</f>
        <v>0</v>
      </c>
      <c r="G2" s="1">
        <f>'Scen 2030'!H24</f>
        <v>223.31100000000001</v>
      </c>
    </row>
    <row r="3" spans="1:7" x14ac:dyDescent="0.25">
      <c r="A3">
        <v>2030</v>
      </c>
      <c r="B3" t="s">
        <v>118</v>
      </c>
      <c r="C3" s="1">
        <f>'Scen 2030'!D25</f>
        <v>266.90872250404067</v>
      </c>
      <c r="D3" s="1">
        <f>'Scen 2030'!E25</f>
        <v>15.01351351351351</v>
      </c>
      <c r="E3" s="1">
        <f>'Scen 2030'!F25</f>
        <v>0</v>
      </c>
      <c r="F3" s="1">
        <f>'Scen 2030'!G25</f>
        <v>0</v>
      </c>
      <c r="G3" s="1">
        <f>'Scen 2030'!H25</f>
        <v>303.69247512623309</v>
      </c>
    </row>
    <row r="4" spans="1:7" x14ac:dyDescent="0.25">
      <c r="A4">
        <v>2030</v>
      </c>
      <c r="B4" t="s">
        <v>119</v>
      </c>
      <c r="C4" s="1">
        <f>'Scen 2030'!D26</f>
        <v>293.06784807478266</v>
      </c>
      <c r="D4" s="1">
        <f>'Scen 2030'!E26</f>
        <v>31.5</v>
      </c>
      <c r="E4" s="1">
        <f>'Scen 2030'!F26</f>
        <v>13.761756756756755</v>
      </c>
      <c r="F4" s="1">
        <f>'Scen 2030'!G26</f>
        <v>0</v>
      </c>
      <c r="G4" s="1">
        <f>'Scen 2030'!H26</f>
        <v>343.83918463605301</v>
      </c>
    </row>
    <row r="5" spans="1:7" x14ac:dyDescent="0.25">
      <c r="A5">
        <v>2030</v>
      </c>
      <c r="B5" t="s">
        <v>120</v>
      </c>
      <c r="C5" s="1">
        <f>'Scen 2030'!D27</f>
        <v>396.89699999999999</v>
      </c>
      <c r="D5" s="1">
        <f>'Scen 2030'!E27</f>
        <v>67.100000000000009</v>
      </c>
      <c r="E5" s="1">
        <f>'Scen 2030'!F27</f>
        <v>32.25</v>
      </c>
      <c r="F5" s="1">
        <f>'Scen 2030'!G27</f>
        <v>0</v>
      </c>
      <c r="G5" s="1">
        <f>'Scen 2030'!H27</f>
        <v>489.25</v>
      </c>
    </row>
    <row r="6" spans="1:7" x14ac:dyDescent="0.25">
      <c r="A6">
        <v>2030</v>
      </c>
      <c r="B6" t="s">
        <v>121</v>
      </c>
      <c r="C6" s="1">
        <f>'Scen 2030'!D28</f>
        <v>497</v>
      </c>
      <c r="D6" s="1">
        <f>'Scen 2030'!E28</f>
        <v>321.87522515203437</v>
      </c>
      <c r="E6" s="1">
        <f>'Scen 2030'!F28</f>
        <v>76.658999999999992</v>
      </c>
      <c r="F6" s="1">
        <f>'Scen 2030'!G28</f>
        <v>65</v>
      </c>
      <c r="G6" s="1">
        <f>'Scen 2030'!H28</f>
        <v>767.18088958899739</v>
      </c>
    </row>
    <row r="7" spans="1:7" x14ac:dyDescent="0.25">
      <c r="A7">
        <v>2040</v>
      </c>
      <c r="B7" t="s">
        <v>117</v>
      </c>
      <c r="C7">
        <f>'Scen 2040'!D16</f>
        <v>263.88717066655238</v>
      </c>
      <c r="D7">
        <f>'Scen 2040'!E16</f>
        <v>106</v>
      </c>
      <c r="E7">
        <f>'Scen 2040'!F16</f>
        <v>0</v>
      </c>
      <c r="F7">
        <f>'Scen 2040'!G16</f>
        <v>0</v>
      </c>
      <c r="G7">
        <f>'Scen 2040'!H16</f>
        <v>387.69513201536301</v>
      </c>
    </row>
    <row r="8" spans="1:7" x14ac:dyDescent="0.25">
      <c r="A8">
        <v>2040</v>
      </c>
      <c r="B8" t="s">
        <v>118</v>
      </c>
      <c r="C8">
        <f>'Scen 2040'!D17</f>
        <v>379.66122755142788</v>
      </c>
      <c r="D8">
        <f>'Scen 2040'!E17</f>
        <v>152.96222415367691</v>
      </c>
      <c r="E8">
        <f>'Scen 2040'!F17</f>
        <v>7.0110978974371836</v>
      </c>
      <c r="F8">
        <f>'Scen 2040'!G17</f>
        <v>0</v>
      </c>
      <c r="G8">
        <f>'Scen 2040'!H17</f>
        <v>688.59508960122298</v>
      </c>
    </row>
    <row r="9" spans="1:7" x14ac:dyDescent="0.25">
      <c r="A9">
        <v>2040</v>
      </c>
      <c r="B9" t="s">
        <v>119</v>
      </c>
      <c r="C9">
        <f>'Scen 2040'!D18</f>
        <v>513.78263130502864</v>
      </c>
      <c r="D9">
        <f>'Scen 2040'!E18</f>
        <v>247.37866682931309</v>
      </c>
      <c r="E9">
        <f>'Scen 2040'!F18</f>
        <v>71.703909450805213</v>
      </c>
      <c r="F9">
        <f>'Scen 2040'!G18</f>
        <v>0</v>
      </c>
      <c r="G9">
        <f>'Scen 2040'!H18</f>
        <v>959.01271215818247</v>
      </c>
    </row>
    <row r="10" spans="1:7" x14ac:dyDescent="0.25">
      <c r="A10">
        <v>2040</v>
      </c>
      <c r="B10" t="s">
        <v>120</v>
      </c>
      <c r="C10">
        <f>'Scen 2040'!D19</f>
        <v>560.25</v>
      </c>
      <c r="D10">
        <f>'Scen 2040'!E19</f>
        <v>378.05130233064591</v>
      </c>
      <c r="E10">
        <f>'Scen 2040'!F19</f>
        <v>149.56499878363428</v>
      </c>
      <c r="F10">
        <f>'Scen 2040'!G19</f>
        <v>128.29613680453565</v>
      </c>
      <c r="G10">
        <f>'Scen 2040'!H19</f>
        <v>1214.5719139089404</v>
      </c>
    </row>
    <row r="11" spans="1:7" x14ac:dyDescent="0.25">
      <c r="A11">
        <v>2040</v>
      </c>
      <c r="B11" t="s">
        <v>121</v>
      </c>
      <c r="C11">
        <f>'Scen 2040'!D20</f>
        <v>857</v>
      </c>
      <c r="D11">
        <f>'Scen 2040'!E20</f>
        <v>586.36111158020003</v>
      </c>
      <c r="E11">
        <f>'Scen 2040'!F20</f>
        <v>363</v>
      </c>
      <c r="F11">
        <f>'Scen 2040'!G20</f>
        <v>301</v>
      </c>
      <c r="G11">
        <f>'Scen 2040'!H20</f>
        <v>1490</v>
      </c>
    </row>
    <row r="12" spans="1:7" x14ac:dyDescent="0.25">
      <c r="A12">
        <v>2050</v>
      </c>
      <c r="B12" t="s">
        <v>117</v>
      </c>
      <c r="C12">
        <f>'Scen 2050'!D34</f>
        <v>0</v>
      </c>
      <c r="D12">
        <f>'Scen 2050'!E34</f>
        <v>70.62</v>
      </c>
      <c r="E12">
        <f>'Scen 2050'!F34</f>
        <v>0</v>
      </c>
      <c r="F12">
        <f>'Scen 2050'!G34</f>
        <v>0</v>
      </c>
      <c r="G12">
        <f>'Scen 2050'!H34</f>
        <v>198</v>
      </c>
    </row>
    <row r="13" spans="1:7" x14ac:dyDescent="0.25">
      <c r="A13">
        <v>2050</v>
      </c>
      <c r="B13" t="s">
        <v>118</v>
      </c>
      <c r="C13">
        <f>'Scen 2050'!D35</f>
        <v>337.75704802612648</v>
      </c>
      <c r="D13">
        <f>'Scen 2050'!E35</f>
        <v>279.75</v>
      </c>
      <c r="E13">
        <f>'Scen 2050'!F35</f>
        <v>0</v>
      </c>
      <c r="F13">
        <f>'Scen 2050'!G35</f>
        <v>0</v>
      </c>
      <c r="G13">
        <f>'Scen 2050'!H35</f>
        <v>745.5</v>
      </c>
    </row>
    <row r="14" spans="1:7" x14ac:dyDescent="0.25">
      <c r="A14">
        <v>2050</v>
      </c>
      <c r="B14" t="s">
        <v>119</v>
      </c>
      <c r="C14">
        <f>'Scen 2050'!D36</f>
        <v>528.41765987163853</v>
      </c>
      <c r="D14">
        <f>'Scen 2050'!E36</f>
        <v>536.5</v>
      </c>
      <c r="E14">
        <f>'Scen 2050'!F36</f>
        <v>203</v>
      </c>
      <c r="F14">
        <f>'Scen 2050'!G36</f>
        <v>92.616072303507167</v>
      </c>
      <c r="G14">
        <f>'Scen 2050'!H36</f>
        <v>1386.1023585498147</v>
      </c>
    </row>
    <row r="15" spans="1:7" x14ac:dyDescent="0.25">
      <c r="A15">
        <v>2050</v>
      </c>
      <c r="B15" t="s">
        <v>120</v>
      </c>
      <c r="C15">
        <f>'Scen 2050'!D37</f>
        <v>751.91673722982182</v>
      </c>
      <c r="D15">
        <f>'Scen 2050'!E37</f>
        <v>685</v>
      </c>
      <c r="E15">
        <f>'Scen 2050'!F37</f>
        <v>320.09677954085163</v>
      </c>
      <c r="F15">
        <f>'Scen 2050'!G37</f>
        <v>255.82244683555606</v>
      </c>
      <c r="G15">
        <f>'Scen 2050'!H37</f>
        <v>2074.1765494837855</v>
      </c>
    </row>
    <row r="16" spans="1:7" x14ac:dyDescent="0.25">
      <c r="A16">
        <v>2050</v>
      </c>
      <c r="B16" t="s">
        <v>121</v>
      </c>
      <c r="C16">
        <f>'Scen 2050'!D38</f>
        <v>1584</v>
      </c>
      <c r="D16">
        <f>'Scen 2050'!E38</f>
        <v>1782</v>
      </c>
      <c r="E16">
        <f>'Scen 2050'!F38</f>
        <v>1221</v>
      </c>
      <c r="F16">
        <f>'Scen 2050'!G38</f>
        <v>792</v>
      </c>
      <c r="G16">
        <f>'Scen 2050'!H38</f>
        <v>4818</v>
      </c>
    </row>
  </sheetData>
  <autoFilter ref="A1:B16" xr:uid="{004FA083-D108-475F-82DD-65D4338EF2E6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BC1A-23B3-4160-BFC6-BD5B0943287E}">
  <dimension ref="B1:J31"/>
  <sheetViews>
    <sheetView workbookViewId="0">
      <selection activeCell="K31" sqref="K31"/>
    </sheetView>
  </sheetViews>
  <sheetFormatPr defaultRowHeight="15" x14ac:dyDescent="0.25"/>
  <sheetData>
    <row r="1" spans="2:10" ht="15.75" x14ac:dyDescent="0.25">
      <c r="B1" s="2" t="s">
        <v>73</v>
      </c>
      <c r="C1" s="2" t="s">
        <v>74</v>
      </c>
      <c r="D1" s="2" t="s">
        <v>28</v>
      </c>
      <c r="E1" s="2" t="s">
        <v>48</v>
      </c>
      <c r="F1" s="2" t="s">
        <v>75</v>
      </c>
      <c r="G1" s="2" t="s">
        <v>69</v>
      </c>
      <c r="H1" s="2" t="s">
        <v>76</v>
      </c>
      <c r="J1" s="5">
        <v>0</v>
      </c>
    </row>
    <row r="2" spans="2:10" x14ac:dyDescent="0.25">
      <c r="B2" s="3">
        <v>2030</v>
      </c>
      <c r="C2" s="3" t="s">
        <v>77</v>
      </c>
      <c r="D2" s="3">
        <v>294</v>
      </c>
      <c r="E2" s="3">
        <v>21</v>
      </c>
      <c r="F2" s="3">
        <v>12</v>
      </c>
      <c r="G2" s="3">
        <v>12</v>
      </c>
      <c r="H2" s="3">
        <v>339</v>
      </c>
      <c r="J2" s="6">
        <v>1</v>
      </c>
    </row>
    <row r="3" spans="2:10" x14ac:dyDescent="0.25">
      <c r="B3" s="4">
        <v>2030</v>
      </c>
      <c r="C3" s="4" t="s">
        <v>78</v>
      </c>
      <c r="D3" s="4">
        <v>266</v>
      </c>
      <c r="E3" s="4">
        <v>13</v>
      </c>
      <c r="F3" s="4">
        <v>0</v>
      </c>
      <c r="G3" s="4">
        <v>0</v>
      </c>
      <c r="H3" s="4">
        <v>279</v>
      </c>
      <c r="J3" s="5">
        <v>2</v>
      </c>
    </row>
    <row r="4" spans="2:10" x14ac:dyDescent="0.25">
      <c r="B4" s="3">
        <v>2030</v>
      </c>
      <c r="C4" s="3" t="s">
        <v>79</v>
      </c>
      <c r="D4" s="3">
        <v>303</v>
      </c>
      <c r="E4" s="3">
        <v>30</v>
      </c>
      <c r="F4" s="3">
        <v>0</v>
      </c>
      <c r="G4" s="3">
        <v>0</v>
      </c>
      <c r="H4" s="3">
        <v>333</v>
      </c>
      <c r="J4" s="6">
        <v>3</v>
      </c>
    </row>
    <row r="5" spans="2:10" x14ac:dyDescent="0.25">
      <c r="B5" s="4">
        <v>2030</v>
      </c>
      <c r="C5" s="4" t="s">
        <v>80</v>
      </c>
      <c r="D5" s="4">
        <v>353</v>
      </c>
      <c r="E5" s="4">
        <v>35</v>
      </c>
      <c r="F5" s="4">
        <v>0</v>
      </c>
      <c r="G5" s="4">
        <v>0</v>
      </c>
      <c r="H5" s="4">
        <v>388</v>
      </c>
      <c r="J5" s="5">
        <v>4</v>
      </c>
    </row>
    <row r="6" spans="2:10" x14ac:dyDescent="0.25">
      <c r="B6" s="3">
        <v>2030</v>
      </c>
      <c r="C6" s="3" t="s">
        <v>81</v>
      </c>
      <c r="D6" s="3">
        <v>427</v>
      </c>
      <c r="E6" s="3">
        <v>9</v>
      </c>
      <c r="F6" s="3">
        <v>30</v>
      </c>
      <c r="G6" s="3">
        <v>15</v>
      </c>
      <c r="H6" s="3">
        <v>481</v>
      </c>
    </row>
    <row r="7" spans="2:10" x14ac:dyDescent="0.25">
      <c r="B7" s="4">
        <v>2030</v>
      </c>
      <c r="C7" s="4" t="s">
        <v>82</v>
      </c>
      <c r="D7" s="4">
        <v>497</v>
      </c>
      <c r="E7" s="4">
        <v>70</v>
      </c>
      <c r="F7" s="4">
        <v>33</v>
      </c>
      <c r="G7" s="4">
        <v>65</v>
      </c>
      <c r="H7" s="4">
        <v>665</v>
      </c>
    </row>
    <row r="8" spans="2:10" x14ac:dyDescent="0.25">
      <c r="B8" s="3">
        <v>2030</v>
      </c>
      <c r="C8" s="3" t="s">
        <v>83</v>
      </c>
      <c r="D8" s="3">
        <v>400.32</v>
      </c>
      <c r="E8" s="3">
        <v>4</v>
      </c>
      <c r="F8" s="3">
        <v>12.51</v>
      </c>
      <c r="G8" s="3">
        <v>0</v>
      </c>
      <c r="H8" s="3">
        <v>416.83</v>
      </c>
    </row>
    <row r="9" spans="2:10" x14ac:dyDescent="0.25">
      <c r="B9" s="4">
        <v>2030</v>
      </c>
      <c r="C9" s="4" t="s">
        <v>84</v>
      </c>
      <c r="D9" s="4">
        <v>451</v>
      </c>
      <c r="E9" s="4">
        <v>18</v>
      </c>
      <c r="F9" s="4">
        <v>23</v>
      </c>
      <c r="G9" s="4">
        <v>0</v>
      </c>
      <c r="H9" s="4">
        <v>492</v>
      </c>
    </row>
    <row r="10" spans="2:10" x14ac:dyDescent="0.25">
      <c r="B10" s="3">
        <v>2030</v>
      </c>
      <c r="C10" s="3" t="s">
        <v>85</v>
      </c>
      <c r="D10" s="3">
        <v>484.72</v>
      </c>
      <c r="E10" s="3">
        <v>58.400000000000013</v>
      </c>
      <c r="F10" s="3">
        <v>40.880000000000003</v>
      </c>
      <c r="G10" s="3">
        <v>0</v>
      </c>
      <c r="H10" s="3">
        <v>584</v>
      </c>
    </row>
    <row r="11" spans="2:10" x14ac:dyDescent="0.25">
      <c r="B11" s="4">
        <v>2030</v>
      </c>
      <c r="C11" s="4" t="s">
        <v>86</v>
      </c>
      <c r="D11" s="4">
        <v>200</v>
      </c>
      <c r="E11" s="4">
        <v>33</v>
      </c>
      <c r="F11" s="4">
        <v>57</v>
      </c>
      <c r="G11" s="4">
        <v>0</v>
      </c>
      <c r="H11" s="4">
        <v>290</v>
      </c>
    </row>
    <row r="12" spans="2:10" x14ac:dyDescent="0.25">
      <c r="B12" s="3">
        <v>2030</v>
      </c>
      <c r="C12" s="3" t="s">
        <v>87</v>
      </c>
      <c r="D12" s="3">
        <v>224</v>
      </c>
      <c r="E12" s="3">
        <v>53</v>
      </c>
      <c r="F12" s="3">
        <v>45</v>
      </c>
      <c r="G12" s="3">
        <v>0</v>
      </c>
      <c r="H12" s="3">
        <v>322</v>
      </c>
    </row>
    <row r="13" spans="2:10" x14ac:dyDescent="0.25">
      <c r="B13" s="4">
        <v>2030</v>
      </c>
      <c r="C13" s="4" t="s">
        <v>88</v>
      </c>
      <c r="D13" s="4">
        <v>315.12634044874358</v>
      </c>
      <c r="E13" s="4">
        <v>17.0101689094543</v>
      </c>
      <c r="F13" s="4">
        <v>16.541859913908041</v>
      </c>
      <c r="G13" s="4">
        <v>0</v>
      </c>
      <c r="H13" s="4">
        <v>348.67836927210601</v>
      </c>
    </row>
    <row r="14" spans="2:10" x14ac:dyDescent="0.25">
      <c r="B14" s="3">
        <v>2030</v>
      </c>
      <c r="C14" s="3" t="s">
        <v>89</v>
      </c>
      <c r="D14" s="3">
        <v>445.30566443696301</v>
      </c>
      <c r="E14" s="3">
        <v>321.87522515203437</v>
      </c>
      <c r="F14" s="3">
        <v>0</v>
      </c>
      <c r="G14" s="3">
        <v>0</v>
      </c>
      <c r="H14" s="3">
        <v>767.18088958899739</v>
      </c>
    </row>
    <row r="15" spans="2:10" x14ac:dyDescent="0.25">
      <c r="B15" s="4">
        <v>2030</v>
      </c>
      <c r="C15" s="4" t="s">
        <v>90</v>
      </c>
      <c r="D15" s="4">
        <v>292.13569614956538</v>
      </c>
      <c r="E15" s="4">
        <v>1.760875787640884</v>
      </c>
      <c r="F15" s="4">
        <v>9.6123013099749066</v>
      </c>
      <c r="G15" s="4">
        <v>0</v>
      </c>
      <c r="H15" s="4">
        <v>303.50887324718121</v>
      </c>
    </row>
    <row r="16" spans="2:10" x14ac:dyDescent="0.25">
      <c r="B16" s="3">
        <v>2030</v>
      </c>
      <c r="C16" s="3" t="s">
        <v>91</v>
      </c>
      <c r="D16" s="3">
        <v>262.96963354594737</v>
      </c>
      <c r="E16" s="3">
        <v>49.782358205219083</v>
      </c>
      <c r="F16" s="3">
        <v>0</v>
      </c>
      <c r="G16" s="3">
        <v>0</v>
      </c>
      <c r="H16" s="3">
        <v>312.75199175116637</v>
      </c>
    </row>
    <row r="17" spans="2:9" x14ac:dyDescent="0.25">
      <c r="B17" s="4">
        <v>2030</v>
      </c>
      <c r="C17" s="4" t="s">
        <v>92</v>
      </c>
      <c r="D17" s="4">
        <v>279.47967330240903</v>
      </c>
      <c r="E17" s="4">
        <v>154.23666138336509</v>
      </c>
      <c r="F17" s="4">
        <v>18.055704557421581</v>
      </c>
      <c r="G17" s="4">
        <v>15.82913813771402</v>
      </c>
      <c r="H17" s="4">
        <v>467.60117738090969</v>
      </c>
    </row>
    <row r="18" spans="2:9" x14ac:dyDescent="0.25">
      <c r="B18" s="3">
        <v>2030</v>
      </c>
      <c r="C18" s="3" t="s">
        <v>93</v>
      </c>
      <c r="D18" s="3">
        <v>283.82173566473108</v>
      </c>
      <c r="E18" s="3">
        <v>207.68693710308651</v>
      </c>
      <c r="F18" s="3">
        <v>0.83408408475135132</v>
      </c>
      <c r="G18" s="3">
        <v>0</v>
      </c>
      <c r="H18" s="3">
        <v>492.34275685256898</v>
      </c>
    </row>
    <row r="19" spans="2:9" x14ac:dyDescent="0.25">
      <c r="B19" s="4">
        <v>2030</v>
      </c>
      <c r="C19" s="4" t="s">
        <v>94</v>
      </c>
      <c r="D19" s="4">
        <v>269.63489001616267</v>
      </c>
      <c r="E19" s="4">
        <v>6.788350281842262E-2</v>
      </c>
      <c r="F19" s="4">
        <v>34.540507244407749</v>
      </c>
      <c r="G19" s="4">
        <v>0</v>
      </c>
      <c r="H19" s="4">
        <v>304.24328076338878</v>
      </c>
    </row>
    <row r="20" spans="2:9" x14ac:dyDescent="0.25">
      <c r="B20" s="3">
        <v>2030</v>
      </c>
      <c r="C20" s="3" t="s">
        <v>95</v>
      </c>
      <c r="D20" s="3">
        <v>262.96963354594737</v>
      </c>
      <c r="E20" s="3">
        <v>15.01351351351351</v>
      </c>
      <c r="F20" s="3">
        <v>0</v>
      </c>
      <c r="G20" s="3">
        <v>0</v>
      </c>
      <c r="H20" s="3">
        <v>277.98314705946092</v>
      </c>
    </row>
    <row r="21" spans="2:9" x14ac:dyDescent="0.25">
      <c r="B21" s="4">
        <v>2030</v>
      </c>
      <c r="C21" s="4" t="s">
        <v>96</v>
      </c>
      <c r="D21" s="4">
        <v>271.31047438678797</v>
      </c>
      <c r="E21" s="4">
        <v>15.01351351351351</v>
      </c>
      <c r="F21" s="4">
        <v>15.01351351351351</v>
      </c>
      <c r="G21" s="4">
        <v>0</v>
      </c>
      <c r="H21" s="4">
        <v>301.33750141381489</v>
      </c>
    </row>
    <row r="22" spans="2:9" x14ac:dyDescent="0.25">
      <c r="B22" s="3">
        <v>2030</v>
      </c>
      <c r="C22" s="3" t="s">
        <v>97</v>
      </c>
      <c r="D22" s="3">
        <v>129.98699999999999</v>
      </c>
      <c r="E22" s="3">
        <v>93.323999999999984</v>
      </c>
      <c r="F22" s="3">
        <v>0</v>
      </c>
      <c r="G22" s="3">
        <v>0</v>
      </c>
      <c r="H22" s="3">
        <v>223.31100000000001</v>
      </c>
    </row>
    <row r="23" spans="2:9" x14ac:dyDescent="0.25">
      <c r="B23" s="4">
        <v>2030</v>
      </c>
      <c r="C23" s="4" t="s">
        <v>98</v>
      </c>
      <c r="D23" s="4">
        <v>386.62799999999999</v>
      </c>
      <c r="E23" s="4">
        <v>169.983</v>
      </c>
      <c r="F23" s="4">
        <v>76.658999999999992</v>
      </c>
      <c r="G23" s="4">
        <v>36.662999999999997</v>
      </c>
      <c r="H23" s="4">
        <v>669.93299999999999</v>
      </c>
    </row>
    <row r="24" spans="2:9" x14ac:dyDescent="0.25">
      <c r="D24" s="1">
        <f>QUARTILE(D$2:D$23,$J1)</f>
        <v>129.98699999999999</v>
      </c>
      <c r="E24" s="1">
        <f t="shared" ref="E24:H24" si="0">QUARTILE(E$2:E$23,$J1)</f>
        <v>6.788350281842262E-2</v>
      </c>
      <c r="F24" s="1">
        <f t="shared" si="0"/>
        <v>0</v>
      </c>
      <c r="G24" s="1">
        <f t="shared" si="0"/>
        <v>0</v>
      </c>
      <c r="H24" s="1">
        <f t="shared" si="0"/>
        <v>223.31100000000001</v>
      </c>
      <c r="I24" s="7" t="s">
        <v>111</v>
      </c>
    </row>
    <row r="25" spans="2:9" x14ac:dyDescent="0.25">
      <c r="D25" s="1">
        <f t="shared" ref="D25:H28" si="1">QUARTILE(D$2:D$23,$J2)</f>
        <v>266.90872250404067</v>
      </c>
      <c r="E25" s="1">
        <f t="shared" si="1"/>
        <v>15.01351351351351</v>
      </c>
      <c r="F25" s="1">
        <f t="shared" si="1"/>
        <v>0</v>
      </c>
      <c r="G25" s="1">
        <f t="shared" si="1"/>
        <v>0</v>
      </c>
      <c r="H25" s="1">
        <f t="shared" si="1"/>
        <v>303.69247512623309</v>
      </c>
      <c r="I25" t="s">
        <v>112</v>
      </c>
    </row>
    <row r="26" spans="2:9" x14ac:dyDescent="0.25">
      <c r="D26" s="1">
        <f t="shared" si="1"/>
        <v>293.06784807478266</v>
      </c>
      <c r="E26" s="1">
        <f t="shared" si="1"/>
        <v>31.5</v>
      </c>
      <c r="F26" s="1">
        <f t="shared" si="1"/>
        <v>13.761756756756755</v>
      </c>
      <c r="G26" s="1">
        <f t="shared" si="1"/>
        <v>0</v>
      </c>
      <c r="H26" s="1">
        <f t="shared" si="1"/>
        <v>343.83918463605301</v>
      </c>
      <c r="I26" t="s">
        <v>113</v>
      </c>
    </row>
    <row r="27" spans="2:9" x14ac:dyDescent="0.25">
      <c r="D27" s="1">
        <f t="shared" si="1"/>
        <v>396.89699999999999</v>
      </c>
      <c r="E27" s="1">
        <f t="shared" si="1"/>
        <v>67.100000000000009</v>
      </c>
      <c r="F27" s="1">
        <f t="shared" si="1"/>
        <v>32.25</v>
      </c>
      <c r="G27" s="1">
        <f t="shared" si="1"/>
        <v>0</v>
      </c>
      <c r="H27" s="1">
        <f t="shared" si="1"/>
        <v>489.25</v>
      </c>
      <c r="I27" t="s">
        <v>114</v>
      </c>
    </row>
    <row r="28" spans="2:9" x14ac:dyDescent="0.25">
      <c r="D28" s="1">
        <f t="shared" si="1"/>
        <v>497</v>
      </c>
      <c r="E28" s="1">
        <f t="shared" si="1"/>
        <v>321.87522515203437</v>
      </c>
      <c r="F28" s="1">
        <f t="shared" si="1"/>
        <v>76.658999999999992</v>
      </c>
      <c r="G28" s="1">
        <f t="shared" si="1"/>
        <v>65</v>
      </c>
      <c r="H28" s="1">
        <f t="shared" si="1"/>
        <v>767.18088958899739</v>
      </c>
      <c r="I28" t="s">
        <v>115</v>
      </c>
    </row>
    <row r="30" spans="2:9" x14ac:dyDescent="0.25">
      <c r="D30" s="1">
        <f t="shared" ref="D30:G30" si="2">AVERAGE(D$2:D$23)</f>
        <v>322.70039734078443</v>
      </c>
      <c r="E30" s="1">
        <f t="shared" si="2"/>
        <v>63.188824412302075</v>
      </c>
      <c r="F30" s="11">
        <f t="shared" si="2"/>
        <v>19.302135028362596</v>
      </c>
      <c r="G30" s="11">
        <f t="shared" si="2"/>
        <v>6.5678244608051832</v>
      </c>
      <c r="H30" s="1">
        <f>AVERAGE(H$2:H$23)</f>
        <v>411.75918124225427</v>
      </c>
      <c r="I30" t="s">
        <v>146</v>
      </c>
    </row>
    <row r="31" spans="2:9" x14ac:dyDescent="0.25">
      <c r="F31" s="8">
        <f>F26</f>
        <v>13.761756756756755</v>
      </c>
      <c r="G31" s="8">
        <f>G26</f>
        <v>0</v>
      </c>
      <c r="I31" t="s">
        <v>147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D490-1961-445D-9737-B097A585055E}">
  <dimension ref="B1:J23"/>
  <sheetViews>
    <sheetView workbookViewId="0">
      <selection activeCell="L30" sqref="L30"/>
    </sheetView>
  </sheetViews>
  <sheetFormatPr defaultRowHeight="15" x14ac:dyDescent="0.25"/>
  <sheetData>
    <row r="1" spans="2:10" ht="15.75" x14ac:dyDescent="0.25">
      <c r="B1" s="2" t="s">
        <v>73</v>
      </c>
      <c r="C1" s="2" t="s">
        <v>74</v>
      </c>
      <c r="D1" s="2" t="s">
        <v>28</v>
      </c>
      <c r="E1" s="2" t="s">
        <v>48</v>
      </c>
      <c r="F1" s="2" t="s">
        <v>75</v>
      </c>
      <c r="G1" s="2" t="s">
        <v>69</v>
      </c>
      <c r="H1" s="2" t="s">
        <v>76</v>
      </c>
      <c r="J1" s="5">
        <v>0</v>
      </c>
    </row>
    <row r="2" spans="2:10" x14ac:dyDescent="0.25">
      <c r="B2" s="3">
        <v>2040</v>
      </c>
      <c r="C2" s="3" t="s">
        <v>77</v>
      </c>
      <c r="D2" s="3">
        <v>857</v>
      </c>
      <c r="E2" s="3">
        <v>141</v>
      </c>
      <c r="F2" s="3">
        <v>53</v>
      </c>
      <c r="G2" s="3">
        <v>301</v>
      </c>
      <c r="H2" s="3">
        <v>1352</v>
      </c>
      <c r="J2" s="6">
        <v>1</v>
      </c>
    </row>
    <row r="3" spans="2:10" x14ac:dyDescent="0.25">
      <c r="B3" s="4">
        <v>2040</v>
      </c>
      <c r="C3" s="4" t="s">
        <v>78</v>
      </c>
      <c r="D3" s="4">
        <v>284</v>
      </c>
      <c r="E3" s="4">
        <v>106</v>
      </c>
      <c r="F3" s="4">
        <v>0</v>
      </c>
      <c r="G3" s="4">
        <v>0</v>
      </c>
      <c r="H3" s="4">
        <v>390</v>
      </c>
      <c r="J3" s="5">
        <v>2</v>
      </c>
    </row>
    <row r="4" spans="2:10" x14ac:dyDescent="0.25">
      <c r="B4" s="3">
        <v>2040</v>
      </c>
      <c r="C4" s="3" t="s">
        <v>79</v>
      </c>
      <c r="D4" s="3">
        <v>397</v>
      </c>
      <c r="E4" s="3">
        <v>210</v>
      </c>
      <c r="F4" s="3">
        <v>59</v>
      </c>
      <c r="G4" s="3">
        <v>0</v>
      </c>
      <c r="H4" s="3">
        <v>666</v>
      </c>
      <c r="J4" s="6">
        <v>3</v>
      </c>
    </row>
    <row r="5" spans="2:10" x14ac:dyDescent="0.25">
      <c r="B5" s="4">
        <v>2040</v>
      </c>
      <c r="C5" s="4" t="s">
        <v>80</v>
      </c>
      <c r="D5" s="4">
        <v>552</v>
      </c>
      <c r="E5" s="4">
        <v>278</v>
      </c>
      <c r="F5" s="4">
        <v>145</v>
      </c>
      <c r="G5" s="4">
        <v>0</v>
      </c>
      <c r="H5" s="4">
        <v>975</v>
      </c>
      <c r="J5" s="5">
        <v>4</v>
      </c>
    </row>
    <row r="6" spans="2:10" x14ac:dyDescent="0.25">
      <c r="B6" s="3">
        <v>2040</v>
      </c>
      <c r="C6" s="3" t="s">
        <v>86</v>
      </c>
      <c r="D6" s="3">
        <v>563</v>
      </c>
      <c r="E6" s="3">
        <v>300</v>
      </c>
      <c r="F6" s="3">
        <v>166</v>
      </c>
      <c r="G6" s="3">
        <v>210</v>
      </c>
      <c r="H6" s="3">
        <v>1239</v>
      </c>
    </row>
    <row r="7" spans="2:10" x14ac:dyDescent="0.25">
      <c r="B7" s="4">
        <v>2040</v>
      </c>
      <c r="C7" s="4" t="s">
        <v>87</v>
      </c>
      <c r="D7" s="4">
        <v>514</v>
      </c>
      <c r="E7" s="4">
        <v>387</v>
      </c>
      <c r="F7" s="4">
        <v>363</v>
      </c>
      <c r="G7" s="4">
        <v>226</v>
      </c>
      <c r="H7" s="4">
        <v>1490</v>
      </c>
    </row>
    <row r="8" spans="2:10" x14ac:dyDescent="0.25">
      <c r="B8" s="3">
        <v>2040</v>
      </c>
      <c r="C8" s="3" t="s">
        <v>88</v>
      </c>
      <c r="D8" s="3">
        <v>373.88163673523718</v>
      </c>
      <c r="E8" s="3">
        <v>412.95317880574629</v>
      </c>
      <c r="F8" s="3">
        <v>153.9635769533989</v>
      </c>
      <c r="G8" s="3">
        <v>0</v>
      </c>
      <c r="H8" s="3">
        <v>940.79839249438237</v>
      </c>
    </row>
    <row r="9" spans="2:10" x14ac:dyDescent="0.25">
      <c r="B9" s="4">
        <v>2040</v>
      </c>
      <c r="C9" s="4" t="s">
        <v>89</v>
      </c>
      <c r="D9" s="4">
        <v>645.17967791461069</v>
      </c>
      <c r="E9" s="4">
        <v>582.70836123758545</v>
      </c>
      <c r="F9" s="4">
        <v>0</v>
      </c>
      <c r="G9" s="4">
        <v>0</v>
      </c>
      <c r="H9" s="4">
        <v>1227.8880391521959</v>
      </c>
    </row>
    <row r="10" spans="2:10" x14ac:dyDescent="0.25">
      <c r="B10" s="3">
        <v>2040</v>
      </c>
      <c r="C10" s="3" t="s">
        <v>90</v>
      </c>
      <c r="D10" s="3">
        <v>513.56526261005718</v>
      </c>
      <c r="E10" s="3">
        <v>140.18369594102961</v>
      </c>
      <c r="F10" s="3">
        <v>102.63139985380541</v>
      </c>
      <c r="G10" s="3">
        <v>0</v>
      </c>
      <c r="H10" s="3">
        <v>756.38035840489215</v>
      </c>
    </row>
    <row r="11" spans="2:10" x14ac:dyDescent="0.25">
      <c r="B11" s="4">
        <v>2040</v>
      </c>
      <c r="C11" s="4" t="s">
        <v>91</v>
      </c>
      <c r="D11" s="4">
        <v>263.88717066655238</v>
      </c>
      <c r="E11" s="4">
        <v>123.80796134881059</v>
      </c>
      <c r="F11" s="4">
        <v>0</v>
      </c>
      <c r="G11" s="4">
        <v>0</v>
      </c>
      <c r="H11" s="4">
        <v>387.69513201536301</v>
      </c>
    </row>
    <row r="12" spans="2:10" x14ac:dyDescent="0.25">
      <c r="B12" s="3">
        <v>2040</v>
      </c>
      <c r="C12" s="3" t="s">
        <v>92</v>
      </c>
      <c r="D12" s="3">
        <v>413.04798366271552</v>
      </c>
      <c r="E12" s="3">
        <v>216.75733365862621</v>
      </c>
      <c r="F12" s="3">
        <v>151.08666504484569</v>
      </c>
      <c r="G12" s="3">
        <v>162.13344195017751</v>
      </c>
      <c r="H12" s="3">
        <v>943.02542431636482</v>
      </c>
    </row>
    <row r="13" spans="2:10" x14ac:dyDescent="0.25">
      <c r="B13" s="4">
        <v>2040</v>
      </c>
      <c r="C13" s="4" t="s">
        <v>93</v>
      </c>
      <c r="D13" s="4">
        <v>587.9843985707239</v>
      </c>
      <c r="E13" s="4">
        <v>586.36111158020003</v>
      </c>
      <c r="F13" s="4">
        <v>0.27802802825045042</v>
      </c>
      <c r="G13" s="4">
        <v>0</v>
      </c>
      <c r="H13" s="4">
        <v>1174.6235381791739</v>
      </c>
    </row>
    <row r="14" spans="2:10" x14ac:dyDescent="0.25">
      <c r="B14" s="3">
        <v>2040</v>
      </c>
      <c r="C14" s="3" t="s">
        <v>94</v>
      </c>
      <c r="D14" s="3">
        <v>310.64559752872822</v>
      </c>
      <c r="E14" s="3">
        <v>188.8488966147076</v>
      </c>
      <c r="F14" s="3">
        <v>27.210307504997381</v>
      </c>
      <c r="G14" s="3">
        <v>0</v>
      </c>
      <c r="H14" s="3">
        <v>526.7048016484332</v>
      </c>
    </row>
    <row r="15" spans="2:10" x14ac:dyDescent="0.25">
      <c r="B15" s="4">
        <v>2040</v>
      </c>
      <c r="C15" s="4" t="s">
        <v>97</v>
      </c>
      <c r="D15" s="4">
        <v>547.85268233601778</v>
      </c>
      <c r="E15" s="4">
        <v>351.20520932258358</v>
      </c>
      <c r="F15" s="4">
        <v>84.407818901610426</v>
      </c>
      <c r="G15" s="4">
        <v>26.784221367610009</v>
      </c>
      <c r="H15" s="4">
        <v>1010.249931927822</v>
      </c>
    </row>
    <row r="16" spans="2:10" x14ac:dyDescent="0.25">
      <c r="D16" s="1">
        <f>QUARTILE(D$2:D$15,$J1)</f>
        <v>263.88717066655238</v>
      </c>
      <c r="E16" s="1">
        <f t="shared" ref="E16:H16" si="0">QUARTILE(E$2:E$15,$J1)</f>
        <v>106</v>
      </c>
      <c r="F16" s="1">
        <f t="shared" si="0"/>
        <v>0</v>
      </c>
      <c r="G16" s="1">
        <f t="shared" si="0"/>
        <v>0</v>
      </c>
      <c r="H16" s="1">
        <f t="shared" si="0"/>
        <v>387.69513201536301</v>
      </c>
      <c r="I16" s="7" t="s">
        <v>111</v>
      </c>
    </row>
    <row r="17" spans="4:9" x14ac:dyDescent="0.25">
      <c r="D17" s="1">
        <f t="shared" ref="D17:H17" si="1">QUARTILE(D$2:D$15,$J2)</f>
        <v>379.66122755142788</v>
      </c>
      <c r="E17" s="1">
        <f t="shared" si="1"/>
        <v>152.96222415367691</v>
      </c>
      <c r="F17" s="1">
        <f t="shared" si="1"/>
        <v>7.0110978974371836</v>
      </c>
      <c r="G17" s="1">
        <f t="shared" si="1"/>
        <v>0</v>
      </c>
      <c r="H17" s="1">
        <f t="shared" si="1"/>
        <v>688.59508960122298</v>
      </c>
      <c r="I17" t="s">
        <v>112</v>
      </c>
    </row>
    <row r="18" spans="4:9" x14ac:dyDescent="0.25">
      <c r="D18" s="1">
        <f t="shared" ref="D18:H18" si="2">QUARTILE(D$2:D$15,$J3)</f>
        <v>513.78263130502864</v>
      </c>
      <c r="E18" s="1">
        <f t="shared" si="2"/>
        <v>247.37866682931309</v>
      </c>
      <c r="F18" s="1">
        <f t="shared" si="2"/>
        <v>71.703909450805213</v>
      </c>
      <c r="G18" s="1">
        <f t="shared" si="2"/>
        <v>0</v>
      </c>
      <c r="H18" s="1">
        <f t="shared" si="2"/>
        <v>959.01271215818247</v>
      </c>
      <c r="I18" t="s">
        <v>113</v>
      </c>
    </row>
    <row r="19" spans="4:9" x14ac:dyDescent="0.25">
      <c r="D19" s="1">
        <f t="shared" ref="D19:H19" si="3">QUARTILE(D$2:D$15,$J4)</f>
        <v>560.25</v>
      </c>
      <c r="E19" s="1">
        <f t="shared" si="3"/>
        <v>378.05130233064591</v>
      </c>
      <c r="F19" s="1">
        <f t="shared" si="3"/>
        <v>149.56499878363428</v>
      </c>
      <c r="G19" s="1">
        <f t="shared" si="3"/>
        <v>128.29613680453565</v>
      </c>
      <c r="H19" s="1">
        <f t="shared" si="3"/>
        <v>1214.5719139089404</v>
      </c>
      <c r="I19" t="s">
        <v>114</v>
      </c>
    </row>
    <row r="20" spans="4:9" x14ac:dyDescent="0.25">
      <c r="D20" s="1">
        <f t="shared" ref="D20:H20" si="4">QUARTILE(D$2:D$15,$J5)</f>
        <v>857</v>
      </c>
      <c r="E20" s="1">
        <f t="shared" si="4"/>
        <v>586.36111158020003</v>
      </c>
      <c r="F20" s="1">
        <f t="shared" si="4"/>
        <v>363</v>
      </c>
      <c r="G20" s="1">
        <f t="shared" si="4"/>
        <v>301</v>
      </c>
      <c r="H20" s="1">
        <f t="shared" si="4"/>
        <v>1490</v>
      </c>
      <c r="I20" t="s">
        <v>115</v>
      </c>
    </row>
    <row r="22" spans="4:9" x14ac:dyDescent="0.25">
      <c r="D22" s="1">
        <f t="shared" ref="D22:G22" si="5">AVERAGE(D$2:D$15)</f>
        <v>487.36031500176023</v>
      </c>
      <c r="E22" s="1">
        <f t="shared" si="5"/>
        <v>287.48755346494926</v>
      </c>
      <c r="F22" s="11">
        <f t="shared" si="5"/>
        <v>93.255556877636295</v>
      </c>
      <c r="G22" s="11">
        <f t="shared" si="5"/>
        <v>66.136975951270543</v>
      </c>
      <c r="H22" s="1">
        <f>AVERAGE(H$2:H$15)</f>
        <v>934.24040129561638</v>
      </c>
      <c r="I22" t="s">
        <v>146</v>
      </c>
    </row>
    <row r="23" spans="4:9" x14ac:dyDescent="0.25">
      <c r="F23" s="8">
        <f>F18</f>
        <v>71.703909450805213</v>
      </c>
      <c r="G23" s="8">
        <f>G18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8D52-9CE5-47B5-8E20-4B231B44E72A}">
  <dimension ref="B1:J41"/>
  <sheetViews>
    <sheetView topLeftCell="A20" workbookViewId="0">
      <selection activeCell="H36" sqref="H36"/>
    </sheetView>
  </sheetViews>
  <sheetFormatPr defaultRowHeight="15" x14ac:dyDescent="0.25"/>
  <sheetData>
    <row r="1" spans="2:10" ht="15.75" x14ac:dyDescent="0.25">
      <c r="B1" s="2" t="s">
        <v>73</v>
      </c>
      <c r="C1" s="2" t="s">
        <v>74</v>
      </c>
      <c r="D1" s="2" t="s">
        <v>28</v>
      </c>
      <c r="E1" s="2" t="s">
        <v>48</v>
      </c>
      <c r="F1" s="2" t="s">
        <v>75</v>
      </c>
      <c r="G1" s="2" t="s">
        <v>69</v>
      </c>
      <c r="H1" s="2" t="s">
        <v>76</v>
      </c>
      <c r="J1" s="5">
        <v>0</v>
      </c>
    </row>
    <row r="2" spans="2:10" x14ac:dyDescent="0.25">
      <c r="B2" s="3">
        <v>2050</v>
      </c>
      <c r="C2" s="3" t="s">
        <v>77</v>
      </c>
      <c r="D2" s="3">
        <v>1200</v>
      </c>
      <c r="E2" s="3">
        <v>285</v>
      </c>
      <c r="F2" s="3">
        <v>155</v>
      </c>
      <c r="G2" s="3">
        <v>626</v>
      </c>
      <c r="H2" s="3">
        <v>2266</v>
      </c>
      <c r="J2" s="6">
        <v>1</v>
      </c>
    </row>
    <row r="3" spans="2:10" x14ac:dyDescent="0.25">
      <c r="B3" s="4">
        <v>2050</v>
      </c>
      <c r="C3" s="4" t="s">
        <v>78</v>
      </c>
      <c r="D3" s="4">
        <v>341</v>
      </c>
      <c r="E3" s="4">
        <v>202</v>
      </c>
      <c r="F3" s="4">
        <v>0</v>
      </c>
      <c r="G3" s="4">
        <v>0</v>
      </c>
      <c r="H3" s="4">
        <v>543</v>
      </c>
      <c r="J3" s="5">
        <v>2</v>
      </c>
    </row>
    <row r="4" spans="2:10" x14ac:dyDescent="0.25">
      <c r="B4" s="3">
        <v>2050</v>
      </c>
      <c r="C4" s="3" t="s">
        <v>79</v>
      </c>
      <c r="D4" s="3">
        <v>494</v>
      </c>
      <c r="E4" s="3">
        <v>388</v>
      </c>
      <c r="F4" s="3">
        <v>212</v>
      </c>
      <c r="G4" s="3">
        <v>0</v>
      </c>
      <c r="H4" s="3">
        <v>1094</v>
      </c>
      <c r="J4" s="6">
        <v>3</v>
      </c>
    </row>
    <row r="5" spans="2:10" x14ac:dyDescent="0.25">
      <c r="B5" s="4">
        <v>2050</v>
      </c>
      <c r="C5" s="4" t="s">
        <v>80</v>
      </c>
      <c r="D5" s="4">
        <v>725</v>
      </c>
      <c r="E5" s="4">
        <v>526</v>
      </c>
      <c r="F5" s="4">
        <v>494</v>
      </c>
      <c r="G5" s="4">
        <v>0</v>
      </c>
      <c r="H5" s="4">
        <v>1745</v>
      </c>
      <c r="J5" s="5">
        <v>4</v>
      </c>
    </row>
    <row r="6" spans="2:10" x14ac:dyDescent="0.25">
      <c r="B6" s="3">
        <v>2050</v>
      </c>
      <c r="C6" s="3" t="s">
        <v>81</v>
      </c>
      <c r="D6" s="3">
        <v>445</v>
      </c>
      <c r="E6" s="3">
        <v>85</v>
      </c>
      <c r="F6" s="3">
        <v>207</v>
      </c>
      <c r="G6" s="3">
        <v>43</v>
      </c>
      <c r="H6" s="3">
        <v>780</v>
      </c>
    </row>
    <row r="7" spans="2:10" x14ac:dyDescent="0.25">
      <c r="B7" s="4">
        <v>2050</v>
      </c>
      <c r="C7" s="4" t="s">
        <v>82</v>
      </c>
      <c r="D7" s="4">
        <v>885</v>
      </c>
      <c r="E7" s="4">
        <v>675</v>
      </c>
      <c r="F7" s="4">
        <v>579</v>
      </c>
      <c r="G7" s="4">
        <v>112</v>
      </c>
      <c r="H7" s="4">
        <v>2251</v>
      </c>
    </row>
    <row r="8" spans="2:10" x14ac:dyDescent="0.25">
      <c r="B8" s="3">
        <v>2050</v>
      </c>
      <c r="C8" s="3" t="s">
        <v>83</v>
      </c>
      <c r="D8" s="3">
        <v>423.72</v>
      </c>
      <c r="E8" s="3">
        <v>70.62</v>
      </c>
      <c r="F8" s="3">
        <v>147.66</v>
      </c>
      <c r="G8" s="3">
        <v>0</v>
      </c>
      <c r="H8" s="3">
        <v>642</v>
      </c>
    </row>
    <row r="9" spans="2:10" x14ac:dyDescent="0.25">
      <c r="B9" s="4">
        <v>2050</v>
      </c>
      <c r="C9" s="4" t="s">
        <v>84</v>
      </c>
      <c r="D9" s="4">
        <v>545.40000000000009</v>
      </c>
      <c r="E9" s="4">
        <v>242.4</v>
      </c>
      <c r="F9" s="4">
        <v>222.2</v>
      </c>
      <c r="G9" s="4">
        <v>0</v>
      </c>
      <c r="H9" s="4">
        <v>1010</v>
      </c>
    </row>
    <row r="10" spans="2:10" x14ac:dyDescent="0.25">
      <c r="B10" s="3">
        <v>2050</v>
      </c>
      <c r="C10" s="3" t="s">
        <v>85</v>
      </c>
      <c r="D10" s="3">
        <v>745.55</v>
      </c>
      <c r="E10" s="3">
        <v>745.55</v>
      </c>
      <c r="F10" s="3">
        <v>523.9</v>
      </c>
      <c r="G10" s="3">
        <v>0</v>
      </c>
      <c r="H10" s="3">
        <v>2015</v>
      </c>
    </row>
    <row r="11" spans="2:10" x14ac:dyDescent="0.25">
      <c r="B11" s="4">
        <v>2050</v>
      </c>
      <c r="C11" s="4" t="s">
        <v>86</v>
      </c>
      <c r="D11" s="4">
        <v>759</v>
      </c>
      <c r="E11" s="4">
        <v>547</v>
      </c>
      <c r="F11" s="4">
        <v>199</v>
      </c>
      <c r="G11" s="4">
        <v>240</v>
      </c>
      <c r="H11" s="4">
        <v>1745</v>
      </c>
    </row>
    <row r="12" spans="2:10" x14ac:dyDescent="0.25">
      <c r="B12" s="3">
        <v>2050</v>
      </c>
      <c r="C12" s="3" t="s">
        <v>87</v>
      </c>
      <c r="D12" s="3">
        <v>776</v>
      </c>
      <c r="E12" s="3">
        <v>715</v>
      </c>
      <c r="F12" s="3">
        <v>462</v>
      </c>
      <c r="G12" s="3">
        <v>477</v>
      </c>
      <c r="H12" s="3">
        <v>2430</v>
      </c>
    </row>
    <row r="13" spans="2:10" x14ac:dyDescent="0.25">
      <c r="B13" s="4">
        <v>2050</v>
      </c>
      <c r="C13" s="4" t="s">
        <v>99</v>
      </c>
      <c r="D13" s="4">
        <v>0</v>
      </c>
      <c r="E13" s="4">
        <v>198</v>
      </c>
      <c r="F13" s="4">
        <v>0</v>
      </c>
      <c r="G13" s="4">
        <v>0</v>
      </c>
      <c r="H13" s="4">
        <v>198</v>
      </c>
    </row>
    <row r="14" spans="2:10" x14ac:dyDescent="0.25">
      <c r="B14" s="3">
        <v>2050</v>
      </c>
      <c r="C14" s="3" t="s">
        <v>100</v>
      </c>
      <c r="D14" s="3">
        <v>0</v>
      </c>
      <c r="E14" s="3">
        <v>264</v>
      </c>
      <c r="F14" s="3">
        <v>0</v>
      </c>
      <c r="G14" s="3">
        <v>231</v>
      </c>
      <c r="H14" s="3">
        <v>495</v>
      </c>
    </row>
    <row r="15" spans="2:10" x14ac:dyDescent="0.25">
      <c r="B15" s="4">
        <v>2050</v>
      </c>
      <c r="C15" s="4" t="s">
        <v>101</v>
      </c>
      <c r="D15" s="4">
        <v>0</v>
      </c>
      <c r="E15" s="4">
        <v>297</v>
      </c>
      <c r="F15" s="4">
        <v>0</v>
      </c>
      <c r="G15" s="4">
        <v>198</v>
      </c>
      <c r="H15" s="4">
        <v>495</v>
      </c>
    </row>
    <row r="16" spans="2:10" x14ac:dyDescent="0.25">
      <c r="B16" s="3">
        <v>2050</v>
      </c>
      <c r="C16" s="3" t="s">
        <v>102</v>
      </c>
      <c r="D16" s="3">
        <v>0</v>
      </c>
      <c r="E16" s="3">
        <v>330</v>
      </c>
      <c r="F16" s="3">
        <v>0</v>
      </c>
      <c r="G16" s="3">
        <v>198</v>
      </c>
      <c r="H16" s="3">
        <v>528</v>
      </c>
    </row>
    <row r="17" spans="2:8" x14ac:dyDescent="0.25">
      <c r="B17" s="4">
        <v>2050</v>
      </c>
      <c r="C17" s="4" t="s">
        <v>103</v>
      </c>
      <c r="D17" s="4">
        <v>1584</v>
      </c>
      <c r="E17" s="4">
        <v>1584</v>
      </c>
      <c r="F17" s="4">
        <v>1221</v>
      </c>
      <c r="G17" s="4">
        <v>429</v>
      </c>
      <c r="H17" s="4">
        <v>4818</v>
      </c>
    </row>
    <row r="18" spans="2:8" x14ac:dyDescent="0.25">
      <c r="B18" s="3">
        <v>2050</v>
      </c>
      <c r="C18" s="3" t="s">
        <v>104</v>
      </c>
      <c r="D18" s="3">
        <v>165</v>
      </c>
      <c r="E18" s="3">
        <v>297</v>
      </c>
      <c r="F18" s="3">
        <v>0</v>
      </c>
      <c r="G18" s="3">
        <v>396</v>
      </c>
      <c r="H18" s="3">
        <v>858</v>
      </c>
    </row>
    <row r="19" spans="2:8" x14ac:dyDescent="0.25">
      <c r="B19" s="4">
        <v>2050</v>
      </c>
      <c r="C19" s="4" t="s">
        <v>105</v>
      </c>
      <c r="D19" s="4">
        <v>495</v>
      </c>
      <c r="E19" s="4">
        <v>660</v>
      </c>
      <c r="F19" s="4">
        <v>231</v>
      </c>
      <c r="G19" s="4">
        <v>264</v>
      </c>
      <c r="H19" s="4">
        <v>1650</v>
      </c>
    </row>
    <row r="20" spans="2:8" x14ac:dyDescent="0.25">
      <c r="B20" s="3">
        <v>2050</v>
      </c>
      <c r="C20" s="3" t="s">
        <v>106</v>
      </c>
      <c r="D20" s="3">
        <v>957</v>
      </c>
      <c r="E20" s="3">
        <v>1056</v>
      </c>
      <c r="F20" s="3">
        <v>231</v>
      </c>
      <c r="G20" s="3">
        <v>297</v>
      </c>
      <c r="H20" s="3">
        <v>2541</v>
      </c>
    </row>
    <row r="21" spans="2:8" x14ac:dyDescent="0.25">
      <c r="B21" s="4">
        <v>2050</v>
      </c>
      <c r="C21" s="4" t="s">
        <v>107</v>
      </c>
      <c r="D21" s="4">
        <v>858</v>
      </c>
      <c r="E21" s="4">
        <v>924</v>
      </c>
      <c r="F21" s="4">
        <v>231</v>
      </c>
      <c r="G21" s="4">
        <v>264</v>
      </c>
      <c r="H21" s="4">
        <v>2277</v>
      </c>
    </row>
    <row r="22" spans="2:8" x14ac:dyDescent="0.25">
      <c r="B22" s="3">
        <v>2050</v>
      </c>
      <c r="C22" s="3" t="s">
        <v>108</v>
      </c>
      <c r="D22" s="3">
        <v>528</v>
      </c>
      <c r="E22" s="3">
        <v>1155</v>
      </c>
      <c r="F22" s="3">
        <v>429</v>
      </c>
      <c r="G22" s="3">
        <v>66</v>
      </c>
      <c r="H22" s="3">
        <v>2178</v>
      </c>
    </row>
    <row r="23" spans="2:8" x14ac:dyDescent="0.25">
      <c r="B23" s="4">
        <v>2050</v>
      </c>
      <c r="C23" s="4" t="s">
        <v>109</v>
      </c>
      <c r="D23" s="4">
        <v>528</v>
      </c>
      <c r="E23" s="4">
        <v>1782</v>
      </c>
      <c r="F23" s="4">
        <v>0</v>
      </c>
      <c r="G23" s="4">
        <v>792</v>
      </c>
      <c r="H23" s="4">
        <v>3102</v>
      </c>
    </row>
    <row r="24" spans="2:8" x14ac:dyDescent="0.25">
      <c r="B24" s="3">
        <v>2050</v>
      </c>
      <c r="C24" s="3" t="s">
        <v>88</v>
      </c>
      <c r="D24" s="3">
        <v>528.83531974327695</v>
      </c>
      <c r="E24" s="3">
        <v>559.16681235579722</v>
      </c>
      <c r="F24" s="3">
        <v>309.95103468287158</v>
      </c>
      <c r="G24" s="3">
        <v>0</v>
      </c>
      <c r="H24" s="3">
        <v>1397.953166781946</v>
      </c>
    </row>
    <row r="25" spans="2:8" x14ac:dyDescent="0.25">
      <c r="B25" s="4">
        <v>2050</v>
      </c>
      <c r="C25" s="4" t="s">
        <v>89</v>
      </c>
      <c r="D25" s="4">
        <v>630.1339174076802</v>
      </c>
      <c r="E25" s="4">
        <v>621.86300567048261</v>
      </c>
      <c r="F25" s="4">
        <v>0</v>
      </c>
      <c r="G25" s="4">
        <v>0</v>
      </c>
      <c r="H25" s="4">
        <v>1251.996923078163</v>
      </c>
    </row>
    <row r="26" spans="2:8" x14ac:dyDescent="0.25">
      <c r="B26" s="3">
        <v>2050</v>
      </c>
      <c r="C26" s="3" t="s">
        <v>90</v>
      </c>
      <c r="D26" s="3">
        <v>749.55564963976235</v>
      </c>
      <c r="E26" s="3">
        <v>433.25947963245608</v>
      </c>
      <c r="F26" s="3">
        <v>191.4364210454643</v>
      </c>
      <c r="G26" s="3">
        <v>0</v>
      </c>
      <c r="H26" s="3">
        <v>1374.251550317683</v>
      </c>
    </row>
    <row r="27" spans="2:8" x14ac:dyDescent="0.25">
      <c r="B27" s="4">
        <v>2050</v>
      </c>
      <c r="C27" s="4" t="s">
        <v>91</v>
      </c>
      <c r="D27" s="4">
        <v>265.0236949295408</v>
      </c>
      <c r="E27" s="4">
        <v>168.4139445756114</v>
      </c>
      <c r="F27" s="4">
        <v>0</v>
      </c>
      <c r="G27" s="4">
        <v>0</v>
      </c>
      <c r="H27" s="4">
        <v>433.43763950515222</v>
      </c>
    </row>
    <row r="28" spans="2:8" x14ac:dyDescent="0.25">
      <c r="B28" s="3">
        <v>2050</v>
      </c>
      <c r="C28" s="3" t="s">
        <v>92</v>
      </c>
      <c r="D28" s="3">
        <v>450.68028242256503</v>
      </c>
      <c r="E28" s="3">
        <v>203.89533545902199</v>
      </c>
      <c r="F28" s="3">
        <v>181.0787147760521</v>
      </c>
      <c r="G28" s="3">
        <v>253.09659578074141</v>
      </c>
      <c r="H28" s="3">
        <v>1088.75092843838</v>
      </c>
    </row>
    <row r="29" spans="2:8" x14ac:dyDescent="0.25">
      <c r="B29" s="4">
        <v>2050</v>
      </c>
      <c r="C29" s="4" t="s">
        <v>93</v>
      </c>
      <c r="D29" s="4">
        <v>674.45111535661397</v>
      </c>
      <c r="E29" s="4">
        <v>856.04829898313687</v>
      </c>
      <c r="F29" s="4">
        <v>0</v>
      </c>
      <c r="G29" s="4">
        <v>0</v>
      </c>
      <c r="H29" s="4">
        <v>1530.499414339751</v>
      </c>
    </row>
    <row r="30" spans="2:8" x14ac:dyDescent="0.25">
      <c r="B30" s="3">
        <v>2050</v>
      </c>
      <c r="C30" s="3" t="s">
        <v>94</v>
      </c>
      <c r="D30" s="3">
        <v>295.53668288803061</v>
      </c>
      <c r="E30" s="3">
        <v>332.87191394971569</v>
      </c>
      <c r="F30" s="3">
        <v>10.25247723366887</v>
      </c>
      <c r="G30" s="3">
        <v>0</v>
      </c>
      <c r="H30" s="3">
        <v>638.6610740714151</v>
      </c>
    </row>
    <row r="31" spans="2:8" x14ac:dyDescent="0.25">
      <c r="B31" s="4">
        <v>2050</v>
      </c>
      <c r="C31" s="4" t="s">
        <v>95</v>
      </c>
      <c r="D31" s="4">
        <v>328.02819210450588</v>
      </c>
      <c r="E31" s="4">
        <v>595.53603603603608</v>
      </c>
      <c r="F31" s="4">
        <v>225.20270270270271</v>
      </c>
      <c r="G31" s="4">
        <v>121.1154676175793</v>
      </c>
      <c r="H31" s="4">
        <v>1269.8823984608241</v>
      </c>
    </row>
    <row r="32" spans="2:8" x14ac:dyDescent="0.25">
      <c r="B32" s="3">
        <v>2050</v>
      </c>
      <c r="C32" s="3" t="s">
        <v>96</v>
      </c>
      <c r="D32" s="3">
        <v>708.3705344468483</v>
      </c>
      <c r="E32" s="3">
        <v>595.53603603603608</v>
      </c>
      <c r="F32" s="3">
        <v>580.52252252252254</v>
      </c>
      <c r="G32" s="3">
        <v>155.1396396396396</v>
      </c>
      <c r="H32" s="3">
        <v>2039.568732645047</v>
      </c>
    </row>
    <row r="33" spans="2:9" x14ac:dyDescent="0.25">
      <c r="B33" s="4">
        <v>2050</v>
      </c>
      <c r="C33" s="4" t="s">
        <v>110</v>
      </c>
      <c r="D33" s="4">
        <v>919.17748482860577</v>
      </c>
      <c r="E33" s="4">
        <v>549.71316056041451</v>
      </c>
      <c r="F33" s="4">
        <v>350.53401411479177</v>
      </c>
      <c r="G33" s="4">
        <v>73.232144607014348</v>
      </c>
      <c r="H33" s="4">
        <v>1892.656804110826</v>
      </c>
    </row>
    <row r="34" spans="2:9" x14ac:dyDescent="0.25">
      <c r="D34" s="1">
        <f>QUARTILE(D$2:D$33,$J1)</f>
        <v>0</v>
      </c>
      <c r="E34" s="1">
        <f t="shared" ref="E34:H34" si="0">QUARTILE(E$2:E$33,$J1)</f>
        <v>70.62</v>
      </c>
      <c r="F34" s="1">
        <f t="shared" si="0"/>
        <v>0</v>
      </c>
      <c r="G34" s="1">
        <f t="shared" si="0"/>
        <v>0</v>
      </c>
      <c r="H34" s="1">
        <f t="shared" si="0"/>
        <v>198</v>
      </c>
      <c r="I34" s="7" t="s">
        <v>111</v>
      </c>
    </row>
    <row r="35" spans="2:9" x14ac:dyDescent="0.25">
      <c r="D35" s="1">
        <f t="shared" ref="D35:H38" si="1">QUARTILE(D$2:D$33,$J2)</f>
        <v>337.75704802612648</v>
      </c>
      <c r="E35" s="1">
        <f t="shared" si="1"/>
        <v>279.75</v>
      </c>
      <c r="F35" s="1">
        <f t="shared" si="1"/>
        <v>0</v>
      </c>
      <c r="G35" s="1">
        <f t="shared" si="1"/>
        <v>0</v>
      </c>
      <c r="H35" s="1">
        <f t="shared" si="1"/>
        <v>745.5</v>
      </c>
      <c r="I35" t="s">
        <v>112</v>
      </c>
    </row>
    <row r="36" spans="2:9" x14ac:dyDescent="0.25">
      <c r="D36" s="1">
        <f t="shared" si="1"/>
        <v>528.41765987163853</v>
      </c>
      <c r="E36" s="1">
        <f t="shared" si="1"/>
        <v>536.5</v>
      </c>
      <c r="F36" s="1">
        <f t="shared" si="1"/>
        <v>203</v>
      </c>
      <c r="G36" s="1">
        <f t="shared" si="1"/>
        <v>92.616072303507167</v>
      </c>
      <c r="H36" s="1">
        <f t="shared" si="1"/>
        <v>1386.1023585498147</v>
      </c>
      <c r="I36" t="s">
        <v>113</v>
      </c>
    </row>
    <row r="37" spans="2:9" x14ac:dyDescent="0.25">
      <c r="D37" s="1">
        <f t="shared" si="1"/>
        <v>751.91673722982182</v>
      </c>
      <c r="E37" s="1">
        <f t="shared" si="1"/>
        <v>685</v>
      </c>
      <c r="F37" s="1">
        <f t="shared" si="1"/>
        <v>320.09677954085163</v>
      </c>
      <c r="G37" s="1">
        <f t="shared" si="1"/>
        <v>255.82244683555606</v>
      </c>
      <c r="H37" s="1">
        <f t="shared" si="1"/>
        <v>2074.1765494837855</v>
      </c>
      <c r="I37" t="s">
        <v>114</v>
      </c>
    </row>
    <row r="38" spans="2:9" x14ac:dyDescent="0.25">
      <c r="D38" s="1">
        <f t="shared" si="1"/>
        <v>1584</v>
      </c>
      <c r="E38" s="1">
        <f t="shared" si="1"/>
        <v>1782</v>
      </c>
      <c r="F38" s="1">
        <f t="shared" si="1"/>
        <v>1221</v>
      </c>
      <c r="G38" s="1">
        <f t="shared" si="1"/>
        <v>792</v>
      </c>
      <c r="H38" s="1">
        <f t="shared" si="1"/>
        <v>4818</v>
      </c>
      <c r="I38" t="s">
        <v>115</v>
      </c>
    </row>
    <row r="40" spans="2:9" x14ac:dyDescent="0.25">
      <c r="D40" s="1">
        <f t="shared" ref="D40:G40" si="2">AVERAGE(D$2:D$33)</f>
        <v>562.63946480523225</v>
      </c>
      <c r="E40" s="1">
        <f t="shared" si="2"/>
        <v>560.77731322683462</v>
      </c>
      <c r="F40" s="11">
        <f t="shared" si="2"/>
        <v>231.05430897118981</v>
      </c>
      <c r="G40" s="11">
        <f t="shared" si="2"/>
        <v>163.61199523890545</v>
      </c>
      <c r="H40" s="1">
        <f>AVERAGE(H$2:H$33)</f>
        <v>1518.0830822421622</v>
      </c>
      <c r="I40" t="s">
        <v>146</v>
      </c>
    </row>
    <row r="41" spans="2:9" x14ac:dyDescent="0.25">
      <c r="F41" s="8">
        <f>F36</f>
        <v>203</v>
      </c>
      <c r="G41" s="8">
        <f>G36</f>
        <v>92.616072303507167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1651-A8DF-4972-9DAD-CAC853C0BE99}">
  <dimension ref="A1:D27"/>
  <sheetViews>
    <sheetView topLeftCell="A12" workbookViewId="0">
      <selection activeCell="D27" sqref="D27"/>
    </sheetView>
  </sheetViews>
  <sheetFormatPr defaultRowHeight="15" x14ac:dyDescent="0.25"/>
  <cols>
    <col min="1" max="1" width="19.42578125" customWidth="1"/>
    <col min="2" max="2" width="23.28515625" customWidth="1"/>
    <col min="3" max="3" width="19.7109375" customWidth="1"/>
  </cols>
  <sheetData>
    <row r="1" spans="1:2" ht="18.75" x14ac:dyDescent="0.3">
      <c r="A1" s="9" t="s">
        <v>0</v>
      </c>
    </row>
    <row r="3" spans="1:2" x14ac:dyDescent="0.25">
      <c r="A3" s="8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144</v>
      </c>
    </row>
    <row r="13" spans="1:2" x14ac:dyDescent="0.25">
      <c r="A13" s="8" t="s">
        <v>16</v>
      </c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7" spans="1:4" x14ac:dyDescent="0.25">
      <c r="A17" t="s">
        <v>23</v>
      </c>
      <c r="B17" t="s">
        <v>24</v>
      </c>
    </row>
    <row r="18" spans="1:4" x14ac:dyDescent="0.25">
      <c r="A18" t="s">
        <v>4</v>
      </c>
      <c r="B18" t="s">
        <v>25</v>
      </c>
    </row>
    <row r="19" spans="1:4" x14ac:dyDescent="0.25">
      <c r="A19" t="s">
        <v>26</v>
      </c>
      <c r="B19" t="s">
        <v>27</v>
      </c>
    </row>
    <row r="21" spans="1:4" x14ac:dyDescent="0.25">
      <c r="A21" s="8" t="s">
        <v>139</v>
      </c>
      <c r="B21" s="8" t="s">
        <v>135</v>
      </c>
      <c r="C21" s="8" t="s">
        <v>134</v>
      </c>
      <c r="D21" s="8" t="s">
        <v>145</v>
      </c>
    </row>
    <row r="22" spans="1:4" x14ac:dyDescent="0.25">
      <c r="A22" t="s">
        <v>141</v>
      </c>
      <c r="B22" t="s">
        <v>136</v>
      </c>
      <c r="C22" t="s">
        <v>128</v>
      </c>
    </row>
    <row r="23" spans="1:4" x14ac:dyDescent="0.25">
      <c r="A23" t="s">
        <v>140</v>
      </c>
      <c r="B23" t="s">
        <v>137</v>
      </c>
      <c r="C23" t="s">
        <v>129</v>
      </c>
    </row>
    <row r="24" spans="1:4" x14ac:dyDescent="0.25">
      <c r="B24" t="s">
        <v>138</v>
      </c>
      <c r="C24" t="s">
        <v>130</v>
      </c>
      <c r="D24" t="s">
        <v>133</v>
      </c>
    </row>
    <row r="25" spans="1:4" x14ac:dyDescent="0.25">
      <c r="B25" t="s">
        <v>142</v>
      </c>
      <c r="C25" t="s">
        <v>131</v>
      </c>
      <c r="D25" t="s">
        <v>132</v>
      </c>
    </row>
    <row r="26" spans="1:4" x14ac:dyDescent="0.25">
      <c r="B26" t="s">
        <v>4</v>
      </c>
    </row>
    <row r="27" spans="1:4" x14ac:dyDescent="0.25">
      <c r="B27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6C5-3B9D-4096-AAB8-507AB11C92AE}">
  <dimension ref="A1:G12"/>
  <sheetViews>
    <sheetView topLeftCell="A4" workbookViewId="0">
      <selection activeCell="A14" sqref="A14:D20"/>
    </sheetView>
  </sheetViews>
  <sheetFormatPr defaultRowHeight="15" x14ac:dyDescent="0.25"/>
  <cols>
    <col min="1" max="1" width="14.140625" bestFit="1" customWidth="1"/>
    <col min="2" max="2" width="25.140625" customWidth="1"/>
    <col min="3" max="3" width="25.140625" bestFit="1" customWidth="1"/>
    <col min="4" max="4" width="14.28515625" customWidth="1"/>
  </cols>
  <sheetData>
    <row r="1" spans="1:7" ht="18.75" x14ac:dyDescent="0.3">
      <c r="A1" s="9" t="s">
        <v>28</v>
      </c>
    </row>
    <row r="3" spans="1:7" x14ac:dyDescent="0.25">
      <c r="A3" s="8" t="s">
        <v>29</v>
      </c>
      <c r="B3" s="8" t="s">
        <v>30</v>
      </c>
      <c r="C3" s="8" t="s">
        <v>31</v>
      </c>
      <c r="D3" s="8" t="s">
        <v>32</v>
      </c>
      <c r="E3" s="8" t="s">
        <v>123</v>
      </c>
    </row>
    <row r="4" spans="1:7" x14ac:dyDescent="0.25">
      <c r="A4" t="s">
        <v>33</v>
      </c>
      <c r="B4" t="s">
        <v>34</v>
      </c>
      <c r="C4" t="s">
        <v>35</v>
      </c>
    </row>
    <row r="5" spans="1:7" x14ac:dyDescent="0.25">
      <c r="A5" t="s">
        <v>36</v>
      </c>
      <c r="B5" t="s">
        <v>37</v>
      </c>
      <c r="C5" t="s">
        <v>38</v>
      </c>
    </row>
    <row r="6" spans="1:7" x14ac:dyDescent="0.25">
      <c r="B6" t="s">
        <v>39</v>
      </c>
      <c r="C6" t="s">
        <v>40</v>
      </c>
    </row>
    <row r="7" spans="1:7" x14ac:dyDescent="0.25">
      <c r="C7" t="s">
        <v>41</v>
      </c>
      <c r="D7" t="s">
        <v>42</v>
      </c>
    </row>
    <row r="8" spans="1:7" x14ac:dyDescent="0.25">
      <c r="C8" t="s">
        <v>43</v>
      </c>
      <c r="D8" t="s">
        <v>44</v>
      </c>
    </row>
    <row r="9" spans="1:7" x14ac:dyDescent="0.25">
      <c r="C9" t="s">
        <v>45</v>
      </c>
    </row>
    <row r="11" spans="1:7" x14ac:dyDescent="0.25">
      <c r="C11" t="s">
        <v>46</v>
      </c>
      <c r="D11" t="s">
        <v>47</v>
      </c>
    </row>
    <row r="12" spans="1:7" x14ac:dyDescent="0.25">
      <c r="C12" t="s">
        <v>122</v>
      </c>
      <c r="D12" t="s">
        <v>127</v>
      </c>
      <c r="E12" s="10" t="s">
        <v>124</v>
      </c>
      <c r="F12" t="s">
        <v>125</v>
      </c>
      <c r="G12" t="s">
        <v>126</v>
      </c>
    </row>
  </sheetData>
  <hyperlinks>
    <hyperlink ref="E12" r:id="rId1" location="The_largest_industrial_energy_consumers_in_the_EU" xr:uid="{1740B8CA-02E8-407C-BF32-8297909EC1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74B8-193C-4FCF-9B30-B49BBE03C0A1}">
  <dimension ref="A1:D12"/>
  <sheetViews>
    <sheetView workbookViewId="0">
      <selection activeCell="B3" sqref="B3:D3"/>
    </sheetView>
  </sheetViews>
  <sheetFormatPr defaultRowHeight="15" x14ac:dyDescent="0.25"/>
  <cols>
    <col min="1" max="1" width="15.5703125" bestFit="1" customWidth="1"/>
    <col min="2" max="2" width="13.28515625" bestFit="1" customWidth="1"/>
    <col min="3" max="3" width="14.28515625" bestFit="1" customWidth="1"/>
    <col min="4" max="4" width="24.5703125" bestFit="1" customWidth="1"/>
  </cols>
  <sheetData>
    <row r="1" spans="1:4" ht="18.75" x14ac:dyDescent="0.3">
      <c r="A1" s="9" t="s">
        <v>48</v>
      </c>
    </row>
    <row r="3" spans="1:4" x14ac:dyDescent="0.25">
      <c r="A3" s="8" t="s">
        <v>49</v>
      </c>
      <c r="B3" s="8" t="s">
        <v>50</v>
      </c>
      <c r="C3" s="8" t="s">
        <v>51</v>
      </c>
      <c r="D3" s="8" t="s">
        <v>52</v>
      </c>
    </row>
    <row r="4" spans="1:4" x14ac:dyDescent="0.25">
      <c r="B4" t="s">
        <v>53</v>
      </c>
      <c r="D4" t="s">
        <v>54</v>
      </c>
    </row>
    <row r="5" spans="1:4" x14ac:dyDescent="0.25">
      <c r="B5" t="s">
        <v>55</v>
      </c>
      <c r="D5" t="s">
        <v>56</v>
      </c>
    </row>
    <row r="6" spans="1:4" x14ac:dyDescent="0.25">
      <c r="B6" t="s">
        <v>57</v>
      </c>
      <c r="D6" t="s">
        <v>58</v>
      </c>
    </row>
    <row r="7" spans="1:4" x14ac:dyDescent="0.25">
      <c r="D7" t="s">
        <v>59</v>
      </c>
    </row>
    <row r="8" spans="1:4" x14ac:dyDescent="0.25">
      <c r="D8" t="s">
        <v>60</v>
      </c>
    </row>
    <row r="10" spans="1:4" x14ac:dyDescent="0.25">
      <c r="A10" s="8" t="s">
        <v>61</v>
      </c>
      <c r="B10" s="8" t="s">
        <v>62</v>
      </c>
      <c r="C10" s="8" t="s">
        <v>63</v>
      </c>
      <c r="D10" s="8" t="s">
        <v>64</v>
      </c>
    </row>
    <row r="11" spans="1:4" x14ac:dyDescent="0.25">
      <c r="B11" t="s">
        <v>45</v>
      </c>
      <c r="C11" t="s">
        <v>65</v>
      </c>
      <c r="D11" t="s">
        <v>66</v>
      </c>
    </row>
    <row r="12" spans="1:4" x14ac:dyDescent="0.25">
      <c r="B12" t="s">
        <v>67</v>
      </c>
      <c r="C12" t="s">
        <v>68</v>
      </c>
      <c r="D1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1F25-DF0F-46CF-9737-36E2AAD09FE6}">
  <dimension ref="A1:A5"/>
  <sheetViews>
    <sheetView workbookViewId="0">
      <selection activeCell="G21" sqref="G21"/>
    </sheetView>
  </sheetViews>
  <sheetFormatPr defaultRowHeight="15" x14ac:dyDescent="0.25"/>
  <cols>
    <col min="6" max="6" width="15.5703125" customWidth="1"/>
  </cols>
  <sheetData>
    <row r="1" spans="1:1" ht="18.75" x14ac:dyDescent="0.3">
      <c r="A1" s="9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830A-69DD-4E4F-AF70-C2D7C5472EEC}">
  <dimension ref="A3:C35"/>
  <sheetViews>
    <sheetView tabSelected="1" zoomScale="115" zoomScaleNormal="115" workbookViewId="0">
      <selection activeCell="L6" sqref="L6"/>
    </sheetView>
  </sheetViews>
  <sheetFormatPr defaultRowHeight="15" x14ac:dyDescent="0.25"/>
  <sheetData>
    <row r="3" spans="1:3" ht="15.75" x14ac:dyDescent="0.25">
      <c r="A3" s="2">
        <v>2030</v>
      </c>
      <c r="B3">
        <v>2040</v>
      </c>
      <c r="C3">
        <v>2050</v>
      </c>
    </row>
    <row r="4" spans="1:3" x14ac:dyDescent="0.25">
      <c r="A4" s="3">
        <v>12</v>
      </c>
      <c r="B4" s="3">
        <v>53</v>
      </c>
      <c r="C4" s="3">
        <v>155</v>
      </c>
    </row>
    <row r="5" spans="1:3" x14ac:dyDescent="0.25">
      <c r="A5" s="4">
        <v>0</v>
      </c>
      <c r="B5" s="4">
        <v>0</v>
      </c>
      <c r="C5" s="4">
        <v>0</v>
      </c>
    </row>
    <row r="6" spans="1:3" x14ac:dyDescent="0.25">
      <c r="A6" s="3">
        <v>0</v>
      </c>
      <c r="B6" s="3">
        <v>59</v>
      </c>
      <c r="C6" s="3">
        <v>212</v>
      </c>
    </row>
    <row r="7" spans="1:3" x14ac:dyDescent="0.25">
      <c r="A7" s="4">
        <v>0</v>
      </c>
      <c r="B7" s="4">
        <v>145</v>
      </c>
      <c r="C7" s="4">
        <v>494</v>
      </c>
    </row>
    <row r="8" spans="1:3" x14ac:dyDescent="0.25">
      <c r="A8" s="3">
        <v>30</v>
      </c>
      <c r="B8" s="3">
        <v>166</v>
      </c>
      <c r="C8" s="3">
        <v>207</v>
      </c>
    </row>
    <row r="9" spans="1:3" x14ac:dyDescent="0.25">
      <c r="A9" s="4">
        <v>33</v>
      </c>
      <c r="B9" s="4">
        <v>363</v>
      </c>
      <c r="C9" s="4">
        <v>579</v>
      </c>
    </row>
    <row r="10" spans="1:3" x14ac:dyDescent="0.25">
      <c r="A10" s="3">
        <v>12.51</v>
      </c>
      <c r="B10" s="3">
        <v>153.9635769533989</v>
      </c>
      <c r="C10" s="3">
        <v>147.66</v>
      </c>
    </row>
    <row r="11" spans="1:3" x14ac:dyDescent="0.25">
      <c r="A11" s="4">
        <v>23</v>
      </c>
      <c r="B11" s="4">
        <v>0</v>
      </c>
      <c r="C11" s="4">
        <v>222.2</v>
      </c>
    </row>
    <row r="12" spans="1:3" x14ac:dyDescent="0.25">
      <c r="A12" s="3">
        <v>40.880000000000003</v>
      </c>
      <c r="B12" s="3">
        <v>102.63139985380541</v>
      </c>
      <c r="C12" s="3">
        <v>523.9</v>
      </c>
    </row>
    <row r="13" spans="1:3" x14ac:dyDescent="0.25">
      <c r="A13" s="4">
        <v>57</v>
      </c>
      <c r="B13" s="4">
        <v>0</v>
      </c>
      <c r="C13" s="4">
        <v>199</v>
      </c>
    </row>
    <row r="14" spans="1:3" x14ac:dyDescent="0.25">
      <c r="A14" s="3">
        <v>45</v>
      </c>
      <c r="B14" s="3">
        <v>151.08666504484569</v>
      </c>
      <c r="C14" s="3">
        <v>462</v>
      </c>
    </row>
    <row r="15" spans="1:3" x14ac:dyDescent="0.25">
      <c r="A15" s="4">
        <v>16.541859913908041</v>
      </c>
      <c r="B15" s="4">
        <v>0.27802802825045042</v>
      </c>
      <c r="C15" s="4">
        <v>0</v>
      </c>
    </row>
    <row r="16" spans="1:3" x14ac:dyDescent="0.25">
      <c r="A16" s="3">
        <v>0</v>
      </c>
      <c r="B16" s="3">
        <v>27.210307504997381</v>
      </c>
      <c r="C16" s="3">
        <v>0</v>
      </c>
    </row>
    <row r="17" spans="1:3" x14ac:dyDescent="0.25">
      <c r="A17" s="4">
        <v>9.6123013099749066</v>
      </c>
      <c r="B17" s="4">
        <v>84.407818901610426</v>
      </c>
      <c r="C17" s="4">
        <v>0</v>
      </c>
    </row>
    <row r="18" spans="1:3" x14ac:dyDescent="0.25">
      <c r="A18" s="3">
        <v>0</v>
      </c>
      <c r="C18" s="3">
        <v>0</v>
      </c>
    </row>
    <row r="19" spans="1:3" x14ac:dyDescent="0.25">
      <c r="A19" s="4">
        <v>18.055704557421581</v>
      </c>
      <c r="C19" s="4">
        <v>1221</v>
      </c>
    </row>
    <row r="20" spans="1:3" x14ac:dyDescent="0.25">
      <c r="A20" s="3">
        <v>0.83408408475135132</v>
      </c>
      <c r="C20" s="3">
        <v>0</v>
      </c>
    </row>
    <row r="21" spans="1:3" x14ac:dyDescent="0.25">
      <c r="A21" s="4">
        <v>34.540507244407749</v>
      </c>
      <c r="C21" s="4">
        <v>231</v>
      </c>
    </row>
    <row r="22" spans="1:3" x14ac:dyDescent="0.25">
      <c r="A22" s="3">
        <v>0</v>
      </c>
      <c r="C22" s="3">
        <v>231</v>
      </c>
    </row>
    <row r="23" spans="1:3" x14ac:dyDescent="0.25">
      <c r="A23" s="4">
        <v>15.01351351351351</v>
      </c>
      <c r="C23" s="4">
        <v>231</v>
      </c>
    </row>
    <row r="24" spans="1:3" x14ac:dyDescent="0.25">
      <c r="A24" s="3">
        <v>0</v>
      </c>
      <c r="C24" s="3">
        <v>429</v>
      </c>
    </row>
    <row r="25" spans="1:3" x14ac:dyDescent="0.25">
      <c r="A25" s="4">
        <v>76.658999999999992</v>
      </c>
      <c r="C25" s="4">
        <v>0</v>
      </c>
    </row>
    <row r="26" spans="1:3" x14ac:dyDescent="0.25">
      <c r="C26" s="3">
        <v>309.95103468287158</v>
      </c>
    </row>
    <row r="27" spans="1:3" x14ac:dyDescent="0.25">
      <c r="C27" s="4">
        <v>0</v>
      </c>
    </row>
    <row r="28" spans="1:3" x14ac:dyDescent="0.25">
      <c r="C28" s="3">
        <v>191.4364210454643</v>
      </c>
    </row>
    <row r="29" spans="1:3" x14ac:dyDescent="0.25">
      <c r="C29" s="4">
        <v>0</v>
      </c>
    </row>
    <row r="30" spans="1:3" x14ac:dyDescent="0.25">
      <c r="C30" s="3">
        <v>181.0787147760521</v>
      </c>
    </row>
    <row r="31" spans="1:3" x14ac:dyDescent="0.25">
      <c r="C31" s="4">
        <v>0</v>
      </c>
    </row>
    <row r="32" spans="1:3" x14ac:dyDescent="0.25">
      <c r="C32" s="3">
        <v>10.25247723366887</v>
      </c>
    </row>
    <row r="33" spans="3:3" x14ac:dyDescent="0.25">
      <c r="C33" s="4">
        <v>225.20270270270271</v>
      </c>
    </row>
    <row r="34" spans="3:3" x14ac:dyDescent="0.25">
      <c r="C34" s="3">
        <v>580.52252252252254</v>
      </c>
    </row>
    <row r="35" spans="3:3" x14ac:dyDescent="0.25">
      <c r="C35" s="4">
        <v>350.53401411479177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75"/>
  <sheetViews>
    <sheetView topLeftCell="A39" zoomScaleNormal="100" workbookViewId="0">
      <selection activeCell="B7" activeCellId="1" sqref="F7:F75 B7:B7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73</v>
      </c>
      <c r="C7" s="2" t="s">
        <v>74</v>
      </c>
      <c r="D7" s="2" t="s">
        <v>28</v>
      </c>
      <c r="E7" s="2" t="s">
        <v>48</v>
      </c>
      <c r="F7" s="2" t="s">
        <v>75</v>
      </c>
      <c r="G7" s="2" t="s">
        <v>69</v>
      </c>
      <c r="H7" s="2" t="s">
        <v>76</v>
      </c>
    </row>
    <row r="8" spans="2:8" x14ac:dyDescent="0.25">
      <c r="B8" s="3">
        <v>2030</v>
      </c>
      <c r="C8" s="3" t="s">
        <v>77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78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79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80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3">
        <v>2030</v>
      </c>
      <c r="C12" s="3" t="s">
        <v>81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</row>
    <row r="13" spans="2:8" x14ac:dyDescent="0.25">
      <c r="B13" s="4">
        <v>2030</v>
      </c>
      <c r="C13" s="4" t="s">
        <v>82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</row>
    <row r="14" spans="2:8" x14ac:dyDescent="0.25">
      <c r="B14" s="3">
        <v>2030</v>
      </c>
      <c r="C14" s="3" t="s">
        <v>83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</row>
    <row r="15" spans="2:8" x14ac:dyDescent="0.25">
      <c r="B15" s="4">
        <v>2030</v>
      </c>
      <c r="C15" s="4" t="s">
        <v>84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</row>
    <row r="16" spans="2:8" x14ac:dyDescent="0.25">
      <c r="B16" s="3">
        <v>2030</v>
      </c>
      <c r="C16" s="3" t="s">
        <v>85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</row>
    <row r="17" spans="2:8" x14ac:dyDescent="0.25">
      <c r="B17" s="4">
        <v>2030</v>
      </c>
      <c r="C17" s="4" t="s">
        <v>86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</row>
    <row r="18" spans="2:8" x14ac:dyDescent="0.25">
      <c r="B18" s="3">
        <v>2030</v>
      </c>
      <c r="C18" s="3" t="s">
        <v>87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</row>
    <row r="19" spans="2:8" x14ac:dyDescent="0.25">
      <c r="B19" s="4">
        <v>2030</v>
      </c>
      <c r="C19" s="4" t="s">
        <v>88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</row>
    <row r="20" spans="2:8" x14ac:dyDescent="0.25">
      <c r="B20" s="3">
        <v>2030</v>
      </c>
      <c r="C20" s="3" t="s">
        <v>89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</row>
    <row r="21" spans="2:8" x14ac:dyDescent="0.25">
      <c r="B21" s="4">
        <v>2030</v>
      </c>
      <c r="C21" s="4" t="s">
        <v>90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</row>
    <row r="22" spans="2:8" x14ac:dyDescent="0.25">
      <c r="B22" s="3">
        <v>2030</v>
      </c>
      <c r="C22" s="3" t="s">
        <v>91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</row>
    <row r="23" spans="2:8" x14ac:dyDescent="0.25">
      <c r="B23" s="4">
        <v>2030</v>
      </c>
      <c r="C23" s="4" t="s">
        <v>92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</row>
    <row r="24" spans="2:8" x14ac:dyDescent="0.25">
      <c r="B24" s="3">
        <v>2030</v>
      </c>
      <c r="C24" s="3" t="s">
        <v>93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</row>
    <row r="25" spans="2:8" x14ac:dyDescent="0.25">
      <c r="B25" s="4">
        <v>2030</v>
      </c>
      <c r="C25" s="4" t="s">
        <v>94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</row>
    <row r="26" spans="2:8" x14ac:dyDescent="0.25">
      <c r="B26" s="3">
        <v>2030</v>
      </c>
      <c r="C26" s="3" t="s">
        <v>95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</row>
    <row r="27" spans="2:8" x14ac:dyDescent="0.25">
      <c r="B27" s="4">
        <v>2030</v>
      </c>
      <c r="C27" s="4" t="s">
        <v>96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</row>
    <row r="28" spans="2:8" x14ac:dyDescent="0.25">
      <c r="B28" s="3">
        <v>2030</v>
      </c>
      <c r="C28" s="3" t="s">
        <v>97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</row>
    <row r="29" spans="2:8" x14ac:dyDescent="0.25">
      <c r="B29" s="4">
        <v>2030</v>
      </c>
      <c r="C29" s="4" t="s">
        <v>98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</row>
    <row r="30" spans="2:8" x14ac:dyDescent="0.25">
      <c r="B30" s="3">
        <v>2040</v>
      </c>
      <c r="C30" s="3" t="s">
        <v>77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</row>
    <row r="31" spans="2:8" x14ac:dyDescent="0.25">
      <c r="B31" s="4">
        <v>2040</v>
      </c>
      <c r="C31" s="4" t="s">
        <v>78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</row>
    <row r="32" spans="2:8" x14ac:dyDescent="0.25">
      <c r="B32" s="3">
        <v>2040</v>
      </c>
      <c r="C32" s="3" t="s">
        <v>79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</row>
    <row r="33" spans="2:8" x14ac:dyDescent="0.25">
      <c r="B33" s="4">
        <v>2040</v>
      </c>
      <c r="C33" s="4" t="s">
        <v>80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</row>
    <row r="34" spans="2:8" x14ac:dyDescent="0.25">
      <c r="B34" s="3">
        <v>2040</v>
      </c>
      <c r="C34" s="3" t="s">
        <v>86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</row>
    <row r="35" spans="2:8" x14ac:dyDescent="0.25">
      <c r="B35" s="4">
        <v>2040</v>
      </c>
      <c r="C35" s="4" t="s">
        <v>87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</row>
    <row r="36" spans="2:8" x14ac:dyDescent="0.25">
      <c r="B36" s="3">
        <v>2040</v>
      </c>
      <c r="C36" s="3" t="s">
        <v>88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</row>
    <row r="37" spans="2:8" x14ac:dyDescent="0.25">
      <c r="B37" s="4">
        <v>2040</v>
      </c>
      <c r="C37" s="4" t="s">
        <v>89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</row>
    <row r="38" spans="2:8" x14ac:dyDescent="0.25">
      <c r="B38" s="3">
        <v>2040</v>
      </c>
      <c r="C38" s="3" t="s">
        <v>90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</row>
    <row r="39" spans="2:8" x14ac:dyDescent="0.25">
      <c r="B39" s="4">
        <v>2040</v>
      </c>
      <c r="C39" s="4" t="s">
        <v>91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</row>
    <row r="40" spans="2:8" x14ac:dyDescent="0.25">
      <c r="B40" s="3">
        <v>2040</v>
      </c>
      <c r="C40" s="3" t="s">
        <v>92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</row>
    <row r="41" spans="2:8" x14ac:dyDescent="0.25">
      <c r="B41" s="4">
        <v>2040</v>
      </c>
      <c r="C41" s="4" t="s">
        <v>93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</row>
    <row r="42" spans="2:8" x14ac:dyDescent="0.25">
      <c r="B42" s="3">
        <v>2040</v>
      </c>
      <c r="C42" s="3" t="s">
        <v>94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</row>
    <row r="43" spans="2:8" x14ac:dyDescent="0.25">
      <c r="B43" s="4">
        <v>2040</v>
      </c>
      <c r="C43" s="4" t="s">
        <v>97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</row>
    <row r="44" spans="2:8" x14ac:dyDescent="0.25">
      <c r="B44" s="3">
        <v>2050</v>
      </c>
      <c r="C44" s="3" t="s">
        <v>77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</row>
    <row r="45" spans="2:8" x14ac:dyDescent="0.25">
      <c r="B45" s="4">
        <v>2050</v>
      </c>
      <c r="C45" s="4" t="s">
        <v>78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</row>
    <row r="46" spans="2:8" x14ac:dyDescent="0.25">
      <c r="B46" s="3">
        <v>2050</v>
      </c>
      <c r="C46" s="3" t="s">
        <v>79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</row>
    <row r="47" spans="2:8" x14ac:dyDescent="0.25">
      <c r="B47" s="4">
        <v>2050</v>
      </c>
      <c r="C47" s="4" t="s">
        <v>80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</row>
    <row r="48" spans="2:8" x14ac:dyDescent="0.25">
      <c r="B48" s="3">
        <v>2050</v>
      </c>
      <c r="C48" s="3" t="s">
        <v>81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</row>
    <row r="49" spans="2:8" x14ac:dyDescent="0.25">
      <c r="B49" s="4">
        <v>2050</v>
      </c>
      <c r="C49" s="4" t="s">
        <v>82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</row>
    <row r="50" spans="2:8" x14ac:dyDescent="0.25">
      <c r="B50" s="3">
        <v>2050</v>
      </c>
      <c r="C50" s="3" t="s">
        <v>83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</row>
    <row r="51" spans="2:8" x14ac:dyDescent="0.25">
      <c r="B51" s="4">
        <v>2050</v>
      </c>
      <c r="C51" s="4" t="s">
        <v>84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</row>
    <row r="52" spans="2:8" x14ac:dyDescent="0.25">
      <c r="B52" s="3">
        <v>2050</v>
      </c>
      <c r="C52" s="3" t="s">
        <v>85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</row>
    <row r="53" spans="2:8" x14ac:dyDescent="0.25">
      <c r="B53" s="4">
        <v>2050</v>
      </c>
      <c r="C53" s="4" t="s">
        <v>86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</row>
    <row r="54" spans="2:8" x14ac:dyDescent="0.25">
      <c r="B54" s="3">
        <v>2050</v>
      </c>
      <c r="C54" s="3" t="s">
        <v>87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</row>
    <row r="55" spans="2:8" x14ac:dyDescent="0.25">
      <c r="B55" s="4">
        <v>2050</v>
      </c>
      <c r="C55" s="4" t="s">
        <v>99</v>
      </c>
      <c r="D55" s="4">
        <v>0</v>
      </c>
      <c r="E55" s="4">
        <v>198</v>
      </c>
      <c r="F55" s="4">
        <v>0</v>
      </c>
      <c r="G55" s="4">
        <v>0</v>
      </c>
      <c r="H55" s="4">
        <v>198</v>
      </c>
    </row>
    <row r="56" spans="2:8" x14ac:dyDescent="0.25">
      <c r="B56" s="3">
        <v>2050</v>
      </c>
      <c r="C56" s="3" t="s">
        <v>100</v>
      </c>
      <c r="D56" s="3">
        <v>0</v>
      </c>
      <c r="E56" s="3">
        <v>264</v>
      </c>
      <c r="F56" s="3">
        <v>0</v>
      </c>
      <c r="G56" s="3">
        <v>231</v>
      </c>
      <c r="H56" s="3">
        <v>495</v>
      </c>
    </row>
    <row r="57" spans="2:8" x14ac:dyDescent="0.25">
      <c r="B57" s="4">
        <v>2050</v>
      </c>
      <c r="C57" s="4" t="s">
        <v>101</v>
      </c>
      <c r="D57" s="4">
        <v>0</v>
      </c>
      <c r="E57" s="4">
        <v>297</v>
      </c>
      <c r="F57" s="4">
        <v>0</v>
      </c>
      <c r="G57" s="4">
        <v>198</v>
      </c>
      <c r="H57" s="4">
        <v>495</v>
      </c>
    </row>
    <row r="58" spans="2:8" x14ac:dyDescent="0.25">
      <c r="B58" s="3">
        <v>2050</v>
      </c>
      <c r="C58" s="3" t="s">
        <v>102</v>
      </c>
      <c r="D58" s="3">
        <v>0</v>
      </c>
      <c r="E58" s="3">
        <v>330</v>
      </c>
      <c r="F58" s="3">
        <v>0</v>
      </c>
      <c r="G58" s="3">
        <v>198</v>
      </c>
      <c r="H58" s="3">
        <v>528</v>
      </c>
    </row>
    <row r="59" spans="2:8" x14ac:dyDescent="0.25">
      <c r="B59" s="4">
        <v>2050</v>
      </c>
      <c r="C59" s="4" t="s">
        <v>103</v>
      </c>
      <c r="D59" s="4">
        <v>1584</v>
      </c>
      <c r="E59" s="4">
        <v>1584</v>
      </c>
      <c r="F59" s="4">
        <v>1221</v>
      </c>
      <c r="G59" s="4">
        <v>429</v>
      </c>
      <c r="H59" s="4">
        <v>4818</v>
      </c>
    </row>
    <row r="60" spans="2:8" x14ac:dyDescent="0.25">
      <c r="B60" s="3">
        <v>2050</v>
      </c>
      <c r="C60" s="3" t="s">
        <v>104</v>
      </c>
      <c r="D60" s="3">
        <v>165</v>
      </c>
      <c r="E60" s="3">
        <v>297</v>
      </c>
      <c r="F60" s="3">
        <v>0</v>
      </c>
      <c r="G60" s="3">
        <v>396</v>
      </c>
      <c r="H60" s="3">
        <v>858</v>
      </c>
    </row>
    <row r="61" spans="2:8" x14ac:dyDescent="0.25">
      <c r="B61" s="4">
        <v>2050</v>
      </c>
      <c r="C61" s="4" t="s">
        <v>105</v>
      </c>
      <c r="D61" s="4">
        <v>495</v>
      </c>
      <c r="E61" s="4">
        <v>660</v>
      </c>
      <c r="F61" s="4">
        <v>231</v>
      </c>
      <c r="G61" s="4">
        <v>264</v>
      </c>
      <c r="H61" s="4">
        <v>1650</v>
      </c>
    </row>
    <row r="62" spans="2:8" x14ac:dyDescent="0.25">
      <c r="B62" s="3">
        <v>2050</v>
      </c>
      <c r="C62" s="3" t="s">
        <v>106</v>
      </c>
      <c r="D62" s="3">
        <v>957</v>
      </c>
      <c r="E62" s="3">
        <v>1056</v>
      </c>
      <c r="F62" s="3">
        <v>231</v>
      </c>
      <c r="G62" s="3">
        <v>297</v>
      </c>
      <c r="H62" s="3">
        <v>2541</v>
      </c>
    </row>
    <row r="63" spans="2:8" x14ac:dyDescent="0.25">
      <c r="B63" s="4">
        <v>2050</v>
      </c>
      <c r="C63" s="4" t="s">
        <v>107</v>
      </c>
      <c r="D63" s="4">
        <v>858</v>
      </c>
      <c r="E63" s="4">
        <v>924</v>
      </c>
      <c r="F63" s="4">
        <v>231</v>
      </c>
      <c r="G63" s="4">
        <v>264</v>
      </c>
      <c r="H63" s="4">
        <v>2277</v>
      </c>
    </row>
    <row r="64" spans="2:8" x14ac:dyDescent="0.25">
      <c r="B64" s="3">
        <v>2050</v>
      </c>
      <c r="C64" s="3" t="s">
        <v>108</v>
      </c>
      <c r="D64" s="3">
        <v>528</v>
      </c>
      <c r="E64" s="3">
        <v>1155</v>
      </c>
      <c r="F64" s="3">
        <v>429</v>
      </c>
      <c r="G64" s="3">
        <v>66</v>
      </c>
      <c r="H64" s="3">
        <v>2178</v>
      </c>
    </row>
    <row r="65" spans="2:8" x14ac:dyDescent="0.25">
      <c r="B65" s="4">
        <v>2050</v>
      </c>
      <c r="C65" s="4" t="s">
        <v>109</v>
      </c>
      <c r="D65" s="4">
        <v>528</v>
      </c>
      <c r="E65" s="4">
        <v>1782</v>
      </c>
      <c r="F65" s="4">
        <v>0</v>
      </c>
      <c r="G65" s="4">
        <v>792</v>
      </c>
      <c r="H65" s="4">
        <v>3102</v>
      </c>
    </row>
    <row r="66" spans="2:8" x14ac:dyDescent="0.25">
      <c r="B66" s="3">
        <v>2050</v>
      </c>
      <c r="C66" s="3" t="s">
        <v>88</v>
      </c>
      <c r="D66" s="3">
        <v>528.83531974327695</v>
      </c>
      <c r="E66" s="3">
        <v>559.16681235579722</v>
      </c>
      <c r="F66" s="3">
        <v>309.95103468287158</v>
      </c>
      <c r="G66" s="3">
        <v>0</v>
      </c>
      <c r="H66" s="3">
        <v>1397.953166781946</v>
      </c>
    </row>
    <row r="67" spans="2:8" x14ac:dyDescent="0.25">
      <c r="B67" s="4">
        <v>2050</v>
      </c>
      <c r="C67" s="4" t="s">
        <v>89</v>
      </c>
      <c r="D67" s="4">
        <v>630.1339174076802</v>
      </c>
      <c r="E67" s="4">
        <v>621.86300567048261</v>
      </c>
      <c r="F67" s="4">
        <v>0</v>
      </c>
      <c r="G67" s="4">
        <v>0</v>
      </c>
      <c r="H67" s="4">
        <v>1251.996923078163</v>
      </c>
    </row>
    <row r="68" spans="2:8" x14ac:dyDescent="0.25">
      <c r="B68" s="3">
        <v>2050</v>
      </c>
      <c r="C68" s="3" t="s">
        <v>90</v>
      </c>
      <c r="D68" s="3">
        <v>749.55564963976235</v>
      </c>
      <c r="E68" s="3">
        <v>433.25947963245608</v>
      </c>
      <c r="F68" s="3">
        <v>191.4364210454643</v>
      </c>
      <c r="G68" s="3">
        <v>0</v>
      </c>
      <c r="H68" s="3">
        <v>1374.251550317683</v>
      </c>
    </row>
    <row r="69" spans="2:8" x14ac:dyDescent="0.25">
      <c r="B69" s="4">
        <v>2050</v>
      </c>
      <c r="C69" s="4" t="s">
        <v>91</v>
      </c>
      <c r="D69" s="4">
        <v>265.0236949295408</v>
      </c>
      <c r="E69" s="4">
        <v>168.4139445756114</v>
      </c>
      <c r="F69" s="4">
        <v>0</v>
      </c>
      <c r="G69" s="4">
        <v>0</v>
      </c>
      <c r="H69" s="4">
        <v>433.43763950515222</v>
      </c>
    </row>
    <row r="70" spans="2:8" x14ac:dyDescent="0.25">
      <c r="B70" s="3">
        <v>2050</v>
      </c>
      <c r="C70" s="3" t="s">
        <v>92</v>
      </c>
      <c r="D70" s="3">
        <v>450.68028242256503</v>
      </c>
      <c r="E70" s="3">
        <v>203.89533545902199</v>
      </c>
      <c r="F70" s="3">
        <v>181.0787147760521</v>
      </c>
      <c r="G70" s="3">
        <v>253.09659578074141</v>
      </c>
      <c r="H70" s="3">
        <v>1088.75092843838</v>
      </c>
    </row>
    <row r="71" spans="2:8" x14ac:dyDescent="0.25">
      <c r="B71" s="4">
        <v>2050</v>
      </c>
      <c r="C71" s="4" t="s">
        <v>93</v>
      </c>
      <c r="D71" s="4">
        <v>674.45111535661397</v>
      </c>
      <c r="E71" s="4">
        <v>856.04829898313687</v>
      </c>
      <c r="F71" s="4">
        <v>0</v>
      </c>
      <c r="G71" s="4">
        <v>0</v>
      </c>
      <c r="H71" s="4">
        <v>1530.499414339751</v>
      </c>
    </row>
    <row r="72" spans="2:8" x14ac:dyDescent="0.25">
      <c r="B72" s="3">
        <v>2050</v>
      </c>
      <c r="C72" s="3" t="s">
        <v>94</v>
      </c>
      <c r="D72" s="3">
        <v>295.53668288803061</v>
      </c>
      <c r="E72" s="3">
        <v>332.87191394971569</v>
      </c>
      <c r="F72" s="3">
        <v>10.25247723366887</v>
      </c>
      <c r="G72" s="3">
        <v>0</v>
      </c>
      <c r="H72" s="3">
        <v>638.6610740714151</v>
      </c>
    </row>
    <row r="73" spans="2:8" x14ac:dyDescent="0.25">
      <c r="B73" s="4">
        <v>2050</v>
      </c>
      <c r="C73" s="4" t="s">
        <v>95</v>
      </c>
      <c r="D73" s="4">
        <v>328.02819210450588</v>
      </c>
      <c r="E73" s="4">
        <v>595.53603603603608</v>
      </c>
      <c r="F73" s="4">
        <v>225.20270270270271</v>
      </c>
      <c r="G73" s="4">
        <v>121.1154676175793</v>
      </c>
      <c r="H73" s="4">
        <v>1269.8823984608241</v>
      </c>
    </row>
    <row r="74" spans="2:8" x14ac:dyDescent="0.25">
      <c r="B74" s="3">
        <v>2050</v>
      </c>
      <c r="C74" s="3" t="s">
        <v>96</v>
      </c>
      <c r="D74" s="3">
        <v>708.3705344468483</v>
      </c>
      <c r="E74" s="3">
        <v>595.53603603603608</v>
      </c>
      <c r="F74" s="3">
        <v>580.52252252252254</v>
      </c>
      <c r="G74" s="3">
        <v>155.1396396396396</v>
      </c>
      <c r="H74" s="3">
        <v>2039.568732645047</v>
      </c>
    </row>
    <row r="75" spans="2:8" x14ac:dyDescent="0.25">
      <c r="B75" s="4">
        <v>2050</v>
      </c>
      <c r="C75" s="4" t="s">
        <v>110</v>
      </c>
      <c r="D75" s="4">
        <v>919.17748482860577</v>
      </c>
      <c r="E75" s="4">
        <v>549.71316056041451</v>
      </c>
      <c r="F75" s="4">
        <v>350.53401411479177</v>
      </c>
      <c r="G75" s="4">
        <v>73.232144607014348</v>
      </c>
      <c r="H75" s="4">
        <v>1892.656804110826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81B0-4F56-4834-9152-39084D8F77D9}">
  <dimension ref="B7:H49"/>
  <sheetViews>
    <sheetView topLeftCell="A40" zoomScaleNormal="100" workbookViewId="0">
      <selection activeCell="D55" sqref="D5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73</v>
      </c>
      <c r="C7" s="2" t="s">
        <v>74</v>
      </c>
      <c r="D7" s="2" t="s">
        <v>28</v>
      </c>
      <c r="E7" s="2" t="s">
        <v>48</v>
      </c>
      <c r="F7" s="2" t="s">
        <v>75</v>
      </c>
      <c r="G7" s="2" t="s">
        <v>69</v>
      </c>
      <c r="H7" s="2" t="s">
        <v>76</v>
      </c>
    </row>
    <row r="8" spans="2:8" x14ac:dyDescent="0.25">
      <c r="B8" s="3">
        <v>2030</v>
      </c>
      <c r="C8" s="3" t="s">
        <v>77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78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79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80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4">
        <v>2030</v>
      </c>
      <c r="C12" s="4" t="s">
        <v>86</v>
      </c>
      <c r="D12" s="4">
        <v>200</v>
      </c>
      <c r="E12" s="4">
        <v>33</v>
      </c>
      <c r="F12" s="4">
        <v>57</v>
      </c>
      <c r="G12" s="4">
        <v>0</v>
      </c>
      <c r="H12" s="4">
        <v>290</v>
      </c>
    </row>
    <row r="13" spans="2:8" x14ac:dyDescent="0.25">
      <c r="B13" s="3">
        <v>2030</v>
      </c>
      <c r="C13" s="3" t="s">
        <v>87</v>
      </c>
      <c r="D13" s="3">
        <v>224</v>
      </c>
      <c r="E13" s="3">
        <v>53</v>
      </c>
      <c r="F13" s="3">
        <v>45</v>
      </c>
      <c r="G13" s="3">
        <v>0</v>
      </c>
      <c r="H13" s="3">
        <v>322</v>
      </c>
    </row>
    <row r="14" spans="2:8" x14ac:dyDescent="0.25">
      <c r="B14" s="4">
        <v>2030</v>
      </c>
      <c r="C14" s="4" t="s">
        <v>88</v>
      </c>
      <c r="D14" s="4">
        <v>315.12634044874358</v>
      </c>
      <c r="E14" s="4">
        <v>17.0101689094543</v>
      </c>
      <c r="F14" s="4">
        <v>16.541859913908041</v>
      </c>
      <c r="G14" s="4">
        <v>0</v>
      </c>
      <c r="H14" s="4">
        <v>348.67836927210601</v>
      </c>
    </row>
    <row r="15" spans="2:8" x14ac:dyDescent="0.25">
      <c r="B15" s="3">
        <v>2030</v>
      </c>
      <c r="C15" s="3" t="s">
        <v>89</v>
      </c>
      <c r="D15" s="3">
        <v>445.30566443696301</v>
      </c>
      <c r="E15" s="3">
        <v>321.87522515203437</v>
      </c>
      <c r="F15" s="3">
        <v>0</v>
      </c>
      <c r="G15" s="3">
        <v>0</v>
      </c>
      <c r="H15" s="3">
        <v>767.18088958899739</v>
      </c>
    </row>
    <row r="16" spans="2:8" x14ac:dyDescent="0.25">
      <c r="B16" s="4">
        <v>2030</v>
      </c>
      <c r="C16" s="4" t="s">
        <v>90</v>
      </c>
      <c r="D16" s="4">
        <v>292.13569614956538</v>
      </c>
      <c r="E16" s="4">
        <v>1.760875787640884</v>
      </c>
      <c r="F16" s="4">
        <v>9.6123013099749066</v>
      </c>
      <c r="G16" s="4">
        <v>0</v>
      </c>
      <c r="H16" s="4">
        <v>303.50887324718121</v>
      </c>
    </row>
    <row r="17" spans="2:8" x14ac:dyDescent="0.25">
      <c r="B17" s="3">
        <v>2030</v>
      </c>
      <c r="C17" s="3" t="s">
        <v>91</v>
      </c>
      <c r="D17" s="3">
        <v>262.96963354594737</v>
      </c>
      <c r="E17" s="3">
        <v>49.782358205219083</v>
      </c>
      <c r="F17" s="3">
        <v>0</v>
      </c>
      <c r="G17" s="3">
        <v>0</v>
      </c>
      <c r="H17" s="3">
        <v>312.75199175116637</v>
      </c>
    </row>
    <row r="18" spans="2:8" x14ac:dyDescent="0.25">
      <c r="B18" s="4">
        <v>2030</v>
      </c>
      <c r="C18" s="4" t="s">
        <v>92</v>
      </c>
      <c r="D18" s="4">
        <v>279.47967330240903</v>
      </c>
      <c r="E18" s="4">
        <v>154.23666138336509</v>
      </c>
      <c r="F18" s="4">
        <v>18.055704557421581</v>
      </c>
      <c r="G18" s="4">
        <v>15.82913813771402</v>
      </c>
      <c r="H18" s="4">
        <v>467.60117738090969</v>
      </c>
    </row>
    <row r="19" spans="2:8" x14ac:dyDescent="0.25">
      <c r="B19" s="3">
        <v>2030</v>
      </c>
      <c r="C19" s="3" t="s">
        <v>93</v>
      </c>
      <c r="D19" s="3">
        <v>283.82173566473108</v>
      </c>
      <c r="E19" s="3">
        <v>207.68693710308651</v>
      </c>
      <c r="F19" s="3">
        <v>0.83408408475135132</v>
      </c>
      <c r="G19" s="3">
        <v>0</v>
      </c>
      <c r="H19" s="3">
        <v>492.34275685256898</v>
      </c>
    </row>
    <row r="20" spans="2:8" x14ac:dyDescent="0.25">
      <c r="B20" s="4">
        <v>2030</v>
      </c>
      <c r="C20" s="4" t="s">
        <v>94</v>
      </c>
      <c r="D20" s="4">
        <v>269.63489001616267</v>
      </c>
      <c r="E20" s="4">
        <v>6.788350281842262E-2</v>
      </c>
      <c r="F20" s="4">
        <v>34.540507244407749</v>
      </c>
      <c r="G20" s="4">
        <v>0</v>
      </c>
      <c r="H20" s="4">
        <v>304.24328076338878</v>
      </c>
    </row>
    <row r="21" spans="2:8" x14ac:dyDescent="0.25">
      <c r="B21" s="3">
        <v>2030</v>
      </c>
      <c r="C21" s="3" t="s">
        <v>97</v>
      </c>
      <c r="D21" s="3">
        <v>129.98699999999999</v>
      </c>
      <c r="E21" s="3">
        <v>93.323999999999984</v>
      </c>
      <c r="F21" s="3">
        <v>0</v>
      </c>
      <c r="G21" s="3">
        <v>0</v>
      </c>
      <c r="H21" s="3">
        <v>223.31100000000001</v>
      </c>
    </row>
    <row r="22" spans="2:8" x14ac:dyDescent="0.25">
      <c r="B22" s="3">
        <v>2040</v>
      </c>
      <c r="C22" s="3" t="s">
        <v>77</v>
      </c>
      <c r="D22" s="3">
        <v>857</v>
      </c>
      <c r="E22" s="3">
        <v>141</v>
      </c>
      <c r="F22" s="3">
        <v>53</v>
      </c>
      <c r="G22" s="3">
        <v>301</v>
      </c>
      <c r="H22" s="3">
        <v>1352</v>
      </c>
    </row>
    <row r="23" spans="2:8" x14ac:dyDescent="0.25">
      <c r="B23" s="4">
        <v>2040</v>
      </c>
      <c r="C23" s="4" t="s">
        <v>78</v>
      </c>
      <c r="D23" s="4">
        <v>284</v>
      </c>
      <c r="E23" s="4">
        <v>106</v>
      </c>
      <c r="F23" s="4">
        <v>0</v>
      </c>
      <c r="G23" s="4">
        <v>0</v>
      </c>
      <c r="H23" s="4">
        <v>390</v>
      </c>
    </row>
    <row r="24" spans="2:8" x14ac:dyDescent="0.25">
      <c r="B24" s="3">
        <v>2040</v>
      </c>
      <c r="C24" s="3" t="s">
        <v>79</v>
      </c>
      <c r="D24" s="3">
        <v>397</v>
      </c>
      <c r="E24" s="3">
        <v>210</v>
      </c>
      <c r="F24" s="3">
        <v>59</v>
      </c>
      <c r="G24" s="3">
        <v>0</v>
      </c>
      <c r="H24" s="3">
        <v>666</v>
      </c>
    </row>
    <row r="25" spans="2:8" x14ac:dyDescent="0.25">
      <c r="B25" s="4">
        <v>2040</v>
      </c>
      <c r="C25" s="4" t="s">
        <v>80</v>
      </c>
      <c r="D25" s="4">
        <v>552</v>
      </c>
      <c r="E25" s="4">
        <v>278</v>
      </c>
      <c r="F25" s="4">
        <v>145</v>
      </c>
      <c r="G25" s="4">
        <v>0</v>
      </c>
      <c r="H25" s="4">
        <v>975</v>
      </c>
    </row>
    <row r="26" spans="2:8" x14ac:dyDescent="0.25">
      <c r="B26" s="3">
        <v>2040</v>
      </c>
      <c r="C26" s="3" t="s">
        <v>86</v>
      </c>
      <c r="D26" s="3">
        <v>563</v>
      </c>
      <c r="E26" s="3">
        <v>300</v>
      </c>
      <c r="F26" s="3">
        <v>166</v>
      </c>
      <c r="G26" s="3">
        <v>210</v>
      </c>
      <c r="H26" s="3">
        <v>1239</v>
      </c>
    </row>
    <row r="27" spans="2:8" x14ac:dyDescent="0.25">
      <c r="B27" s="4">
        <v>2040</v>
      </c>
      <c r="C27" s="4" t="s">
        <v>87</v>
      </c>
      <c r="D27" s="4">
        <v>514</v>
      </c>
      <c r="E27" s="4">
        <v>387</v>
      </c>
      <c r="F27" s="4">
        <v>363</v>
      </c>
      <c r="G27" s="4">
        <v>226</v>
      </c>
      <c r="H27" s="4">
        <v>1490</v>
      </c>
    </row>
    <row r="28" spans="2:8" x14ac:dyDescent="0.25">
      <c r="B28" s="3">
        <v>2040</v>
      </c>
      <c r="C28" s="3" t="s">
        <v>88</v>
      </c>
      <c r="D28" s="3">
        <v>373.88163673523718</v>
      </c>
      <c r="E28" s="3">
        <v>412.95317880574629</v>
      </c>
      <c r="F28" s="3">
        <v>153.9635769533989</v>
      </c>
      <c r="G28" s="3">
        <v>0</v>
      </c>
      <c r="H28" s="3">
        <v>940.79839249438237</v>
      </c>
    </row>
    <row r="29" spans="2:8" x14ac:dyDescent="0.25">
      <c r="B29" s="4">
        <v>2040</v>
      </c>
      <c r="C29" s="4" t="s">
        <v>89</v>
      </c>
      <c r="D29" s="4">
        <v>645.17967791461069</v>
      </c>
      <c r="E29" s="4">
        <v>582.70836123758545</v>
      </c>
      <c r="F29" s="4">
        <v>0</v>
      </c>
      <c r="G29" s="4">
        <v>0</v>
      </c>
      <c r="H29" s="4">
        <v>1227.8880391521959</v>
      </c>
    </row>
    <row r="30" spans="2:8" x14ac:dyDescent="0.25">
      <c r="B30" s="3">
        <v>2040</v>
      </c>
      <c r="C30" s="3" t="s">
        <v>90</v>
      </c>
      <c r="D30" s="3">
        <v>513.56526261005718</v>
      </c>
      <c r="E30" s="3">
        <v>140.18369594102961</v>
      </c>
      <c r="F30" s="3">
        <v>102.63139985380541</v>
      </c>
      <c r="G30" s="3">
        <v>0</v>
      </c>
      <c r="H30" s="3">
        <v>756.38035840489215</v>
      </c>
    </row>
    <row r="31" spans="2:8" x14ac:dyDescent="0.25">
      <c r="B31" s="4">
        <v>2040</v>
      </c>
      <c r="C31" s="4" t="s">
        <v>91</v>
      </c>
      <c r="D31" s="4">
        <v>263.88717066655238</v>
      </c>
      <c r="E31" s="4">
        <v>123.80796134881059</v>
      </c>
      <c r="F31" s="4">
        <v>0</v>
      </c>
      <c r="G31" s="4">
        <v>0</v>
      </c>
      <c r="H31" s="4">
        <v>387.69513201536301</v>
      </c>
    </row>
    <row r="32" spans="2:8" x14ac:dyDescent="0.25">
      <c r="B32" s="3">
        <v>2040</v>
      </c>
      <c r="C32" s="3" t="s">
        <v>92</v>
      </c>
      <c r="D32" s="3">
        <v>413.04798366271552</v>
      </c>
      <c r="E32" s="3">
        <v>216.75733365862621</v>
      </c>
      <c r="F32" s="3">
        <v>151.08666504484569</v>
      </c>
      <c r="G32" s="3">
        <v>162.13344195017751</v>
      </c>
      <c r="H32" s="3">
        <v>943.02542431636482</v>
      </c>
    </row>
    <row r="33" spans="2:8" x14ac:dyDescent="0.25">
      <c r="B33" s="4">
        <v>2040</v>
      </c>
      <c r="C33" s="4" t="s">
        <v>93</v>
      </c>
      <c r="D33" s="4">
        <v>587.9843985707239</v>
      </c>
      <c r="E33" s="4">
        <v>586.36111158020003</v>
      </c>
      <c r="F33" s="4">
        <v>0.27802802825045042</v>
      </c>
      <c r="G33" s="4">
        <v>0</v>
      </c>
      <c r="H33" s="4">
        <v>1174.6235381791739</v>
      </c>
    </row>
    <row r="34" spans="2:8" x14ac:dyDescent="0.25">
      <c r="B34" s="3">
        <v>2040</v>
      </c>
      <c r="C34" s="3" t="s">
        <v>94</v>
      </c>
      <c r="D34" s="3">
        <v>310.64559752872822</v>
      </c>
      <c r="E34" s="3">
        <v>188.8488966147076</v>
      </c>
      <c r="F34" s="3">
        <v>27.210307504997381</v>
      </c>
      <c r="G34" s="3">
        <v>0</v>
      </c>
      <c r="H34" s="3">
        <v>526.7048016484332</v>
      </c>
    </row>
    <row r="35" spans="2:8" x14ac:dyDescent="0.25">
      <c r="B35" s="4">
        <v>2040</v>
      </c>
      <c r="C35" s="4" t="s">
        <v>97</v>
      </c>
      <c r="D35" s="4">
        <v>547.85268233601778</v>
      </c>
      <c r="E35" s="4">
        <v>351.20520932258358</v>
      </c>
      <c r="F35" s="4">
        <v>84.407818901610426</v>
      </c>
      <c r="G35" s="4">
        <v>26.784221367610009</v>
      </c>
      <c r="H35" s="4">
        <v>1010.249931927822</v>
      </c>
    </row>
    <row r="36" spans="2:8" x14ac:dyDescent="0.25">
      <c r="B36" s="3">
        <v>2050</v>
      </c>
      <c r="C36" s="3" t="s">
        <v>77</v>
      </c>
      <c r="D36" s="3">
        <v>1200</v>
      </c>
      <c r="E36" s="3">
        <v>285</v>
      </c>
      <c r="F36" s="3">
        <v>155</v>
      </c>
      <c r="G36" s="3">
        <v>626</v>
      </c>
      <c r="H36" s="3">
        <v>2266</v>
      </c>
    </row>
    <row r="37" spans="2:8" x14ac:dyDescent="0.25">
      <c r="B37" s="4">
        <v>2050</v>
      </c>
      <c r="C37" s="4" t="s">
        <v>78</v>
      </c>
      <c r="D37" s="4">
        <v>341</v>
      </c>
      <c r="E37" s="4">
        <v>202</v>
      </c>
      <c r="F37" s="4">
        <v>0</v>
      </c>
      <c r="G37" s="4">
        <v>0</v>
      </c>
      <c r="H37" s="4">
        <v>543</v>
      </c>
    </row>
    <row r="38" spans="2:8" x14ac:dyDescent="0.25">
      <c r="B38" s="3">
        <v>2050</v>
      </c>
      <c r="C38" s="3" t="s">
        <v>79</v>
      </c>
      <c r="D38" s="3">
        <v>494</v>
      </c>
      <c r="E38" s="3">
        <v>388</v>
      </c>
      <c r="F38" s="3">
        <v>212</v>
      </c>
      <c r="G38" s="3">
        <v>0</v>
      </c>
      <c r="H38" s="3">
        <v>1094</v>
      </c>
    </row>
    <row r="39" spans="2:8" x14ac:dyDescent="0.25">
      <c r="B39" s="4">
        <v>2050</v>
      </c>
      <c r="C39" s="4" t="s">
        <v>80</v>
      </c>
      <c r="D39" s="4">
        <v>725</v>
      </c>
      <c r="E39" s="4">
        <v>526</v>
      </c>
      <c r="F39" s="4">
        <v>494</v>
      </c>
      <c r="G39" s="4">
        <v>0</v>
      </c>
      <c r="H39" s="4">
        <v>1745</v>
      </c>
    </row>
    <row r="40" spans="2:8" x14ac:dyDescent="0.25">
      <c r="B40" s="4">
        <v>2050</v>
      </c>
      <c r="C40" s="4" t="s">
        <v>86</v>
      </c>
      <c r="D40" s="4">
        <v>759</v>
      </c>
      <c r="E40" s="4">
        <v>547</v>
      </c>
      <c r="F40" s="4">
        <v>199</v>
      </c>
      <c r="G40" s="4">
        <v>240</v>
      </c>
      <c r="H40" s="4">
        <v>1745</v>
      </c>
    </row>
    <row r="41" spans="2:8" x14ac:dyDescent="0.25">
      <c r="B41" s="3">
        <v>2050</v>
      </c>
      <c r="C41" s="3" t="s">
        <v>87</v>
      </c>
      <c r="D41" s="3">
        <v>776</v>
      </c>
      <c r="E41" s="3">
        <v>715</v>
      </c>
      <c r="F41" s="3">
        <v>462</v>
      </c>
      <c r="G41" s="3">
        <v>477</v>
      </c>
      <c r="H41" s="3">
        <v>2430</v>
      </c>
    </row>
    <row r="42" spans="2:8" x14ac:dyDescent="0.25">
      <c r="B42" s="3">
        <v>2050</v>
      </c>
      <c r="C42" s="3" t="s">
        <v>88</v>
      </c>
      <c r="D42" s="3">
        <v>528.83531974327695</v>
      </c>
      <c r="E42" s="3">
        <v>559.16681235579722</v>
      </c>
      <c r="F42" s="3">
        <v>309.95103468287158</v>
      </c>
      <c r="G42" s="3">
        <v>0</v>
      </c>
      <c r="H42" s="3">
        <v>1397.953166781946</v>
      </c>
    </row>
    <row r="43" spans="2:8" x14ac:dyDescent="0.25">
      <c r="B43" s="4">
        <v>2050</v>
      </c>
      <c r="C43" s="4" t="s">
        <v>89</v>
      </c>
      <c r="D43" s="4">
        <v>630.1339174076802</v>
      </c>
      <c r="E43" s="4">
        <v>621.86300567048261</v>
      </c>
      <c r="F43" s="4">
        <v>0</v>
      </c>
      <c r="G43" s="4">
        <v>0</v>
      </c>
      <c r="H43" s="4">
        <v>1251.996923078163</v>
      </c>
    </row>
    <row r="44" spans="2:8" x14ac:dyDescent="0.25">
      <c r="B44" s="3">
        <v>2050</v>
      </c>
      <c r="C44" s="3" t="s">
        <v>90</v>
      </c>
      <c r="D44" s="3">
        <v>749.55564963976235</v>
      </c>
      <c r="E44" s="3">
        <v>433.25947963245608</v>
      </c>
      <c r="F44" s="3">
        <v>191.4364210454643</v>
      </c>
      <c r="G44" s="3">
        <v>0</v>
      </c>
      <c r="H44" s="3">
        <v>1374.251550317683</v>
      </c>
    </row>
    <row r="45" spans="2:8" x14ac:dyDescent="0.25">
      <c r="B45" s="4">
        <v>2050</v>
      </c>
      <c r="C45" s="4" t="s">
        <v>91</v>
      </c>
      <c r="D45" s="4">
        <v>265.0236949295408</v>
      </c>
      <c r="E45" s="4">
        <v>168.4139445756114</v>
      </c>
      <c r="F45" s="4">
        <v>0</v>
      </c>
      <c r="G45" s="4">
        <v>0</v>
      </c>
      <c r="H45" s="4">
        <v>433.43763950515222</v>
      </c>
    </row>
    <row r="46" spans="2:8" x14ac:dyDescent="0.25">
      <c r="B46" s="3">
        <v>2050</v>
      </c>
      <c r="C46" s="3" t="s">
        <v>92</v>
      </c>
      <c r="D46" s="3">
        <v>450.68028242256503</v>
      </c>
      <c r="E46" s="3">
        <v>203.89533545902199</v>
      </c>
      <c r="F46" s="3">
        <v>181.0787147760521</v>
      </c>
      <c r="G46" s="3">
        <v>253.09659578074141</v>
      </c>
      <c r="H46" s="3">
        <v>1088.75092843838</v>
      </c>
    </row>
    <row r="47" spans="2:8" x14ac:dyDescent="0.25">
      <c r="B47" s="4">
        <v>2050</v>
      </c>
      <c r="C47" s="4" t="s">
        <v>93</v>
      </c>
      <c r="D47" s="4">
        <v>674.45111535661397</v>
      </c>
      <c r="E47" s="4">
        <v>856.04829898313687</v>
      </c>
      <c r="F47" s="4">
        <v>0</v>
      </c>
      <c r="G47" s="4">
        <v>0</v>
      </c>
      <c r="H47" s="4">
        <v>1530.499414339751</v>
      </c>
    </row>
    <row r="48" spans="2:8" x14ac:dyDescent="0.25">
      <c r="B48" s="3">
        <v>2050</v>
      </c>
      <c r="C48" s="3" t="s">
        <v>94</v>
      </c>
      <c r="D48" s="3">
        <v>295.53668288803061</v>
      </c>
      <c r="E48" s="3">
        <v>332.87191394971569</v>
      </c>
      <c r="F48" s="3">
        <v>10.25247723366887</v>
      </c>
      <c r="G48" s="3">
        <v>0</v>
      </c>
      <c r="H48" s="3">
        <v>638.6610740714151</v>
      </c>
    </row>
    <row r="49" spans="2:8" x14ac:dyDescent="0.25">
      <c r="B49" s="4">
        <v>2050</v>
      </c>
      <c r="C49" s="4" t="s">
        <v>110</v>
      </c>
      <c r="D49" s="4">
        <v>919.17748482860577</v>
      </c>
      <c r="E49" s="4">
        <v>549.71316056041451</v>
      </c>
      <c r="F49" s="4">
        <v>350.53401411479177</v>
      </c>
      <c r="G49" s="4">
        <v>73.232144607014348</v>
      </c>
      <c r="H49" s="4">
        <v>1892.656804110826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C5A8-C977-417D-AF9F-CF76B92FC4C8}">
  <dimension ref="B7:H64"/>
  <sheetViews>
    <sheetView topLeftCell="A10" zoomScaleNormal="100" workbookViewId="0">
      <selection activeCell="I65" sqref="I6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73</v>
      </c>
      <c r="C7" s="2" t="s">
        <v>74</v>
      </c>
      <c r="D7" s="2" t="s">
        <v>28</v>
      </c>
      <c r="E7" s="2" t="s">
        <v>48</v>
      </c>
      <c r="F7" s="2" t="s">
        <v>75</v>
      </c>
      <c r="G7" s="2" t="s">
        <v>69</v>
      </c>
      <c r="H7" s="2" t="s">
        <v>76</v>
      </c>
    </row>
    <row r="8" spans="2:8" x14ac:dyDescent="0.25">
      <c r="B8" s="3">
        <v>2030</v>
      </c>
      <c r="C8" s="3" t="s">
        <v>77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78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79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80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3">
        <v>2030</v>
      </c>
      <c r="C12" s="3" t="s">
        <v>81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</row>
    <row r="13" spans="2:8" x14ac:dyDescent="0.25">
      <c r="B13" s="4">
        <v>2030</v>
      </c>
      <c r="C13" s="4" t="s">
        <v>82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</row>
    <row r="14" spans="2:8" x14ac:dyDescent="0.25">
      <c r="B14" s="3">
        <v>2030</v>
      </c>
      <c r="C14" s="3" t="s">
        <v>83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</row>
    <row r="15" spans="2:8" x14ac:dyDescent="0.25">
      <c r="B15" s="4">
        <v>2030</v>
      </c>
      <c r="C15" s="4" t="s">
        <v>84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</row>
    <row r="16" spans="2:8" x14ac:dyDescent="0.25">
      <c r="B16" s="3">
        <v>2030</v>
      </c>
      <c r="C16" s="3" t="s">
        <v>85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</row>
    <row r="17" spans="2:8" x14ac:dyDescent="0.25">
      <c r="B17" s="4">
        <v>2030</v>
      </c>
      <c r="C17" s="4" t="s">
        <v>86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</row>
    <row r="18" spans="2:8" x14ac:dyDescent="0.25">
      <c r="B18" s="3">
        <v>2030</v>
      </c>
      <c r="C18" s="3" t="s">
        <v>87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</row>
    <row r="19" spans="2:8" x14ac:dyDescent="0.25">
      <c r="B19" s="4">
        <v>2030</v>
      </c>
      <c r="C19" s="4" t="s">
        <v>88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</row>
    <row r="20" spans="2:8" x14ac:dyDescent="0.25">
      <c r="B20" s="3">
        <v>2030</v>
      </c>
      <c r="C20" s="3" t="s">
        <v>89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</row>
    <row r="21" spans="2:8" x14ac:dyDescent="0.25">
      <c r="B21" s="4">
        <v>2030</v>
      </c>
      <c r="C21" s="4" t="s">
        <v>90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</row>
    <row r="22" spans="2:8" x14ac:dyDescent="0.25">
      <c r="B22" s="3">
        <v>2030</v>
      </c>
      <c r="C22" s="3" t="s">
        <v>91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</row>
    <row r="23" spans="2:8" x14ac:dyDescent="0.25">
      <c r="B23" s="4">
        <v>2030</v>
      </c>
      <c r="C23" s="4" t="s">
        <v>92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</row>
    <row r="24" spans="2:8" x14ac:dyDescent="0.25">
      <c r="B24" s="3">
        <v>2030</v>
      </c>
      <c r="C24" s="3" t="s">
        <v>93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</row>
    <row r="25" spans="2:8" x14ac:dyDescent="0.25">
      <c r="B25" s="4">
        <v>2030</v>
      </c>
      <c r="C25" s="4" t="s">
        <v>94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</row>
    <row r="26" spans="2:8" x14ac:dyDescent="0.25">
      <c r="B26" s="3">
        <v>2030</v>
      </c>
      <c r="C26" s="3" t="s">
        <v>95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</row>
    <row r="27" spans="2:8" x14ac:dyDescent="0.25">
      <c r="B27" s="4">
        <v>2030</v>
      </c>
      <c r="C27" s="4" t="s">
        <v>96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</row>
    <row r="28" spans="2:8" x14ac:dyDescent="0.25">
      <c r="B28" s="3">
        <v>2030</v>
      </c>
      <c r="C28" s="3" t="s">
        <v>97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</row>
    <row r="29" spans="2:8" x14ac:dyDescent="0.25">
      <c r="B29" s="4">
        <v>2030</v>
      </c>
      <c r="C29" s="4" t="s">
        <v>98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</row>
    <row r="30" spans="2:8" x14ac:dyDescent="0.25">
      <c r="B30" s="3">
        <v>2040</v>
      </c>
      <c r="C30" s="3" t="s">
        <v>77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</row>
    <row r="31" spans="2:8" x14ac:dyDescent="0.25">
      <c r="B31" s="4">
        <v>2040</v>
      </c>
      <c r="C31" s="4" t="s">
        <v>78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</row>
    <row r="32" spans="2:8" x14ac:dyDescent="0.25">
      <c r="B32" s="3">
        <v>2040</v>
      </c>
      <c r="C32" s="3" t="s">
        <v>79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</row>
    <row r="33" spans="2:8" x14ac:dyDescent="0.25">
      <c r="B33" s="4">
        <v>2040</v>
      </c>
      <c r="C33" s="4" t="s">
        <v>80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</row>
    <row r="34" spans="2:8" x14ac:dyDescent="0.25">
      <c r="B34" s="3">
        <v>2040</v>
      </c>
      <c r="C34" s="3" t="s">
        <v>86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</row>
    <row r="35" spans="2:8" x14ac:dyDescent="0.25">
      <c r="B35" s="4">
        <v>2040</v>
      </c>
      <c r="C35" s="4" t="s">
        <v>87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</row>
    <row r="36" spans="2:8" x14ac:dyDescent="0.25">
      <c r="B36" s="3">
        <v>2040</v>
      </c>
      <c r="C36" s="3" t="s">
        <v>88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</row>
    <row r="37" spans="2:8" x14ac:dyDescent="0.25">
      <c r="B37" s="4">
        <v>2040</v>
      </c>
      <c r="C37" s="4" t="s">
        <v>89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</row>
    <row r="38" spans="2:8" x14ac:dyDescent="0.25">
      <c r="B38" s="3">
        <v>2040</v>
      </c>
      <c r="C38" s="3" t="s">
        <v>90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</row>
    <row r="39" spans="2:8" x14ac:dyDescent="0.25">
      <c r="B39" s="4">
        <v>2040</v>
      </c>
      <c r="C39" s="4" t="s">
        <v>91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</row>
    <row r="40" spans="2:8" x14ac:dyDescent="0.25">
      <c r="B40" s="3">
        <v>2040</v>
      </c>
      <c r="C40" s="3" t="s">
        <v>92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</row>
    <row r="41" spans="2:8" x14ac:dyDescent="0.25">
      <c r="B41" s="4">
        <v>2040</v>
      </c>
      <c r="C41" s="4" t="s">
        <v>93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</row>
    <row r="42" spans="2:8" x14ac:dyDescent="0.25">
      <c r="B42" s="3">
        <v>2040</v>
      </c>
      <c r="C42" s="3" t="s">
        <v>94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</row>
    <row r="43" spans="2:8" x14ac:dyDescent="0.25">
      <c r="B43" s="4">
        <v>2040</v>
      </c>
      <c r="C43" s="4" t="s">
        <v>97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</row>
    <row r="44" spans="2:8" x14ac:dyDescent="0.25">
      <c r="B44" s="3">
        <v>2050</v>
      </c>
      <c r="C44" s="3" t="s">
        <v>77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</row>
    <row r="45" spans="2:8" x14ac:dyDescent="0.25">
      <c r="B45" s="4">
        <v>2050</v>
      </c>
      <c r="C45" s="4" t="s">
        <v>78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</row>
    <row r="46" spans="2:8" x14ac:dyDescent="0.25">
      <c r="B46" s="3">
        <v>2050</v>
      </c>
      <c r="C46" s="3" t="s">
        <v>79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</row>
    <row r="47" spans="2:8" x14ac:dyDescent="0.25">
      <c r="B47" s="4">
        <v>2050</v>
      </c>
      <c r="C47" s="4" t="s">
        <v>80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</row>
    <row r="48" spans="2:8" x14ac:dyDescent="0.25">
      <c r="B48" s="3">
        <v>2050</v>
      </c>
      <c r="C48" s="3" t="s">
        <v>81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</row>
    <row r="49" spans="2:8" x14ac:dyDescent="0.25">
      <c r="B49" s="4">
        <v>2050</v>
      </c>
      <c r="C49" s="4" t="s">
        <v>82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</row>
    <row r="50" spans="2:8" x14ac:dyDescent="0.25">
      <c r="B50" s="3">
        <v>2050</v>
      </c>
      <c r="C50" s="3" t="s">
        <v>83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</row>
    <row r="51" spans="2:8" x14ac:dyDescent="0.25">
      <c r="B51" s="4">
        <v>2050</v>
      </c>
      <c r="C51" s="4" t="s">
        <v>84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</row>
    <row r="52" spans="2:8" x14ac:dyDescent="0.25">
      <c r="B52" s="3">
        <v>2050</v>
      </c>
      <c r="C52" s="3" t="s">
        <v>85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</row>
    <row r="53" spans="2:8" x14ac:dyDescent="0.25">
      <c r="B53" s="4">
        <v>2050</v>
      </c>
      <c r="C53" s="4" t="s">
        <v>86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</row>
    <row r="54" spans="2:8" x14ac:dyDescent="0.25">
      <c r="B54" s="3">
        <v>2050</v>
      </c>
      <c r="C54" s="3" t="s">
        <v>87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</row>
    <row r="55" spans="2:8" x14ac:dyDescent="0.25">
      <c r="B55" s="3">
        <v>2050</v>
      </c>
      <c r="C55" s="3" t="s">
        <v>88</v>
      </c>
      <c r="D55" s="3">
        <v>528.83531974327695</v>
      </c>
      <c r="E55" s="3">
        <v>559.16681235579722</v>
      </c>
      <c r="F55" s="3">
        <v>309.95103468287158</v>
      </c>
      <c r="G55" s="3">
        <v>0</v>
      </c>
      <c r="H55" s="3">
        <v>1397.953166781946</v>
      </c>
    </row>
    <row r="56" spans="2:8" x14ac:dyDescent="0.25">
      <c r="B56" s="4">
        <v>2050</v>
      </c>
      <c r="C56" s="4" t="s">
        <v>89</v>
      </c>
      <c r="D56" s="4">
        <v>630.1339174076802</v>
      </c>
      <c r="E56" s="4">
        <v>621.86300567048261</v>
      </c>
      <c r="F56" s="4">
        <v>0</v>
      </c>
      <c r="G56" s="4">
        <v>0</v>
      </c>
      <c r="H56" s="4">
        <v>1251.996923078163</v>
      </c>
    </row>
    <row r="57" spans="2:8" x14ac:dyDescent="0.25">
      <c r="B57" s="3">
        <v>2050</v>
      </c>
      <c r="C57" s="3" t="s">
        <v>90</v>
      </c>
      <c r="D57" s="3">
        <v>749.55564963976235</v>
      </c>
      <c r="E57" s="3">
        <v>433.25947963245608</v>
      </c>
      <c r="F57" s="3">
        <v>191.4364210454643</v>
      </c>
      <c r="G57" s="3">
        <v>0</v>
      </c>
      <c r="H57" s="3">
        <v>1374.251550317683</v>
      </c>
    </row>
    <row r="58" spans="2:8" x14ac:dyDescent="0.25">
      <c r="B58" s="4">
        <v>2050</v>
      </c>
      <c r="C58" s="4" t="s">
        <v>91</v>
      </c>
      <c r="D58" s="4">
        <v>265.0236949295408</v>
      </c>
      <c r="E58" s="4">
        <v>168.4139445756114</v>
      </c>
      <c r="F58" s="4">
        <v>0</v>
      </c>
      <c r="G58" s="4">
        <v>0</v>
      </c>
      <c r="H58" s="4">
        <v>433.43763950515222</v>
      </c>
    </row>
    <row r="59" spans="2:8" x14ac:dyDescent="0.25">
      <c r="B59" s="3">
        <v>2050</v>
      </c>
      <c r="C59" s="3" t="s">
        <v>92</v>
      </c>
      <c r="D59" s="3">
        <v>450.68028242256503</v>
      </c>
      <c r="E59" s="3">
        <v>203.89533545902199</v>
      </c>
      <c r="F59" s="3">
        <v>181.0787147760521</v>
      </c>
      <c r="G59" s="3">
        <v>253.09659578074141</v>
      </c>
      <c r="H59" s="3">
        <v>1088.75092843838</v>
      </c>
    </row>
    <row r="60" spans="2:8" x14ac:dyDescent="0.25">
      <c r="B60" s="4">
        <v>2050</v>
      </c>
      <c r="C60" s="4" t="s">
        <v>93</v>
      </c>
      <c r="D60" s="4">
        <v>674.45111535661397</v>
      </c>
      <c r="E60" s="4">
        <v>856.04829898313687</v>
      </c>
      <c r="F60" s="4">
        <v>0</v>
      </c>
      <c r="G60" s="4">
        <v>0</v>
      </c>
      <c r="H60" s="4">
        <v>1530.499414339751</v>
      </c>
    </row>
    <row r="61" spans="2:8" x14ac:dyDescent="0.25">
      <c r="B61" s="3">
        <v>2050</v>
      </c>
      <c r="C61" s="3" t="s">
        <v>94</v>
      </c>
      <c r="D61" s="3">
        <v>295.53668288803061</v>
      </c>
      <c r="E61" s="3">
        <v>332.87191394971569</v>
      </c>
      <c r="F61" s="3">
        <v>10.25247723366887</v>
      </c>
      <c r="G61" s="3">
        <v>0</v>
      </c>
      <c r="H61" s="3">
        <v>638.6610740714151</v>
      </c>
    </row>
    <row r="62" spans="2:8" x14ac:dyDescent="0.25">
      <c r="B62" s="4">
        <v>2050</v>
      </c>
      <c r="C62" s="4" t="s">
        <v>95</v>
      </c>
      <c r="D62" s="4">
        <v>328.02819210450588</v>
      </c>
      <c r="E62" s="4">
        <v>595.53603603603608</v>
      </c>
      <c r="F62" s="4">
        <v>225.20270270270271</v>
      </c>
      <c r="G62" s="4">
        <v>121.1154676175793</v>
      </c>
      <c r="H62" s="4">
        <v>1269.8823984608241</v>
      </c>
    </row>
    <row r="63" spans="2:8" x14ac:dyDescent="0.25">
      <c r="B63" s="3">
        <v>2050</v>
      </c>
      <c r="C63" s="3" t="s">
        <v>96</v>
      </c>
      <c r="D63" s="3">
        <v>708.3705344468483</v>
      </c>
      <c r="E63" s="3">
        <v>595.53603603603608</v>
      </c>
      <c r="F63" s="3">
        <v>580.52252252252254</v>
      </c>
      <c r="G63" s="3">
        <v>155.1396396396396</v>
      </c>
      <c r="H63" s="3">
        <v>2039.568732645047</v>
      </c>
    </row>
    <row r="64" spans="2:8" x14ac:dyDescent="0.25">
      <c r="B64" s="4">
        <v>2050</v>
      </c>
      <c r="C64" s="4" t="s">
        <v>110</v>
      </c>
      <c r="D64" s="4">
        <v>919.17748482860577</v>
      </c>
      <c r="E64" s="4">
        <v>549.71316056041451</v>
      </c>
      <c r="F64" s="4">
        <v>350.53401411479177</v>
      </c>
      <c r="G64" s="4">
        <v>73.232144607014348</v>
      </c>
      <c r="H64" s="4">
        <v>1892.656804110826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8" ma:contentTypeDescription="Opret et nyt dokument." ma:contentTypeScope="" ma:versionID="ac407292e3b0690188d056c2c9b6917d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a3ee7da360d09c273eff708846b1094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2CF38-416D-4DD0-BF0A-6AC22E22BA07}">
  <ds:schemaRefs>
    <ds:schemaRef ds:uri="http://schemas.microsoft.com/office/2006/metadata/properties"/>
    <ds:schemaRef ds:uri="http://schemas.microsoft.com/office/infopath/2007/PartnerControls"/>
    <ds:schemaRef ds:uri="e8132505-76f9-4137-ae7c-79276eeb74ea"/>
  </ds:schemaRefs>
</ds:datastoreItem>
</file>

<file path=customXml/itemProps2.xml><?xml version="1.0" encoding="utf-8"?>
<ds:datastoreItem xmlns:ds="http://schemas.openxmlformats.org/officeDocument/2006/customXml" ds:itemID="{F1384AD4-02A0-4F0C-925F-B7B0FDD7B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E2B743-EFE0-4EB8-BE23-6F99C293C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Main drivers of change</vt:lpstr>
      <vt:lpstr>Industry</vt:lpstr>
      <vt:lpstr>Transport</vt:lpstr>
      <vt:lpstr>Power</vt:lpstr>
      <vt:lpstr>Buildings</vt:lpstr>
      <vt:lpstr>Scenarios - All</vt:lpstr>
      <vt:lpstr>Scenarios - equal years</vt:lpstr>
      <vt:lpstr>Scenarios - 2050 trimmed</vt:lpstr>
      <vt:lpstr>Scenarios - Targets (not done)</vt:lpstr>
      <vt:lpstr>Quartile summary</vt:lpstr>
      <vt:lpstr>Scen 2030</vt:lpstr>
      <vt:lpstr>Scen 2040</vt:lpstr>
      <vt:lpstr>Scen 2050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Frederik Skou Fertin</cp:lastModifiedBy>
  <cp:revision/>
  <dcterms:created xsi:type="dcterms:W3CDTF">2023-09-19T10:58:23Z</dcterms:created>
  <dcterms:modified xsi:type="dcterms:W3CDTF">2025-03-25T10:24:24Z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2023-09-19T11:14:30Z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e1d53938-4e98-4edd-a223-29c4da59ccaa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0x01010031884995E9A9A64AA3A22F4FAF40DDA5</vt:lpwstr>
  </property>
</Properties>
</file>