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Industry/"/>
    </mc:Choice>
  </mc:AlternateContent>
  <xr:revisionPtr revIDLastSave="1" documentId="13_ncr:1_{90C4534D-4FB8-409E-B50B-56DCF93BB802}" xr6:coauthVersionLast="47" xr6:coauthVersionMax="47" xr10:uidLastSave="{DC9D98F9-E93C-4213-9028-F18AE68DF93C}"/>
  <bookViews>
    <workbookView xWindow="-120" yWindow="-120" windowWidth="29040" windowHeight="16440" xr2:uid="{1BE0D8B7-1EB2-42F3-8753-AB53EA5F60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5" i="1"/>
  <c r="H20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G16" i="1"/>
  <c r="H16" i="1" s="1"/>
  <c r="G17" i="1"/>
  <c r="H17" i="1" s="1"/>
  <c r="G18" i="1"/>
  <c r="H18" i="1" s="1"/>
  <c r="G19" i="1"/>
  <c r="H19" i="1" s="1"/>
  <c r="G20" i="1"/>
  <c r="G21" i="1"/>
  <c r="H21" i="1" s="1"/>
  <c r="B5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J7" i="1"/>
  <c r="G4" i="1"/>
  <c r="H4" i="1" s="1"/>
  <c r="H22" i="1" l="1"/>
  <c r="G22" i="1"/>
  <c r="B6" i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<sst xmlns="http://schemas.openxmlformats.org/spreadsheetml/2006/main" count="9" uniqueCount="9">
  <si>
    <t>ETHYLENE</t>
  </si>
  <si>
    <t>PROPYLENE</t>
  </si>
  <si>
    <t>BUTADIENE</t>
  </si>
  <si>
    <t>*Western Europe UE15 + Hungary, Norway, Slovakia</t>
  </si>
  <si>
    <t>kt/year</t>
  </si>
  <si>
    <t>TOTAL</t>
  </si>
  <si>
    <t>Plastic production</t>
  </si>
  <si>
    <t>BENZENE</t>
  </si>
  <si>
    <t>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</si>
</sst>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Olefin</a:t>
            </a:r>
            <a:r>
              <a:rPr lang="es-ES" baseline="0"/>
              <a:t> production kt/year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ETHYLENE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Hoja1!$B$4:$B$21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Hoja1!$C$4:$C$21</c:f>
              <c:numCache>
                <c:formatCode>General</c:formatCode>
                <c:ptCount val="18"/>
                <c:pt idx="0">
                  <c:v>21408</c:v>
                </c:pt>
                <c:pt idx="1">
                  <c:v>21600</c:v>
                </c:pt>
                <c:pt idx="2">
                  <c:v>21192</c:v>
                </c:pt>
                <c:pt idx="3">
                  <c:v>21818</c:v>
                </c:pt>
                <c:pt idx="4">
                  <c:v>19968</c:v>
                </c:pt>
                <c:pt idx="5">
                  <c:v>18768</c:v>
                </c:pt>
                <c:pt idx="6">
                  <c:v>20281</c:v>
                </c:pt>
                <c:pt idx="7">
                  <c:v>19559</c:v>
                </c:pt>
                <c:pt idx="8">
                  <c:v>18878</c:v>
                </c:pt>
                <c:pt idx="9">
                  <c:v>18521</c:v>
                </c:pt>
                <c:pt idx="10">
                  <c:v>19279</c:v>
                </c:pt>
                <c:pt idx="11">
                  <c:v>19872</c:v>
                </c:pt>
                <c:pt idx="12">
                  <c:v>20830</c:v>
                </c:pt>
                <c:pt idx="13">
                  <c:v>20335</c:v>
                </c:pt>
                <c:pt idx="14">
                  <c:v>19811</c:v>
                </c:pt>
                <c:pt idx="15">
                  <c:v>18411</c:v>
                </c:pt>
                <c:pt idx="16">
                  <c:v>19674</c:v>
                </c:pt>
                <c:pt idx="17">
                  <c:v>19376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973-9BF2-28B97C876011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PROPYLENE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Hoja1!$B$4:$B$21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Hoja1!$D$4:$D$21</c:f>
              <c:numCache>
                <c:formatCode>General</c:formatCode>
                <c:ptCount val="18"/>
                <c:pt idx="0">
                  <c:v>15123</c:v>
                </c:pt>
                <c:pt idx="1">
                  <c:v>15406</c:v>
                </c:pt>
                <c:pt idx="2">
                  <c:v>15291</c:v>
                </c:pt>
                <c:pt idx="3">
                  <c:v>15670</c:v>
                </c:pt>
                <c:pt idx="4">
                  <c:v>14824</c:v>
                </c:pt>
                <c:pt idx="5">
                  <c:v>14228</c:v>
                </c:pt>
                <c:pt idx="6">
                  <c:v>15028</c:v>
                </c:pt>
                <c:pt idx="7">
                  <c:v>14479</c:v>
                </c:pt>
                <c:pt idx="8">
                  <c:v>14351</c:v>
                </c:pt>
                <c:pt idx="9">
                  <c:v>14129</c:v>
                </c:pt>
                <c:pt idx="10">
                  <c:v>14489</c:v>
                </c:pt>
                <c:pt idx="11">
                  <c:v>14538</c:v>
                </c:pt>
                <c:pt idx="12">
                  <c:v>15059</c:v>
                </c:pt>
                <c:pt idx="13">
                  <c:v>14428</c:v>
                </c:pt>
                <c:pt idx="14">
                  <c:v>14194</c:v>
                </c:pt>
                <c:pt idx="15">
                  <c:v>13312</c:v>
                </c:pt>
                <c:pt idx="16">
                  <c:v>13820</c:v>
                </c:pt>
                <c:pt idx="17">
                  <c:v>13663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F-4973-9BF2-28B97C876011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BUTADIENE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Hoja1!$B$4:$B$21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Hoja1!$E$4:$E$21</c:f>
              <c:numCache>
                <c:formatCode>General</c:formatCode>
                <c:ptCount val="18"/>
                <c:pt idx="0">
                  <c:v>2222</c:v>
                </c:pt>
                <c:pt idx="1">
                  <c:v>2233</c:v>
                </c:pt>
                <c:pt idx="2">
                  <c:v>2182</c:v>
                </c:pt>
                <c:pt idx="3">
                  <c:v>2188</c:v>
                </c:pt>
                <c:pt idx="4">
                  <c:v>2020</c:v>
                </c:pt>
                <c:pt idx="5">
                  <c:v>1813</c:v>
                </c:pt>
                <c:pt idx="6">
                  <c:v>2079</c:v>
                </c:pt>
                <c:pt idx="7">
                  <c:v>2087</c:v>
                </c:pt>
                <c:pt idx="8">
                  <c:v>2048</c:v>
                </c:pt>
                <c:pt idx="9">
                  <c:v>1925</c:v>
                </c:pt>
                <c:pt idx="10">
                  <c:v>1991</c:v>
                </c:pt>
                <c:pt idx="11">
                  <c:v>2081</c:v>
                </c:pt>
                <c:pt idx="12">
                  <c:v>2227</c:v>
                </c:pt>
                <c:pt idx="13">
                  <c:v>2267</c:v>
                </c:pt>
                <c:pt idx="14">
                  <c:v>2190</c:v>
                </c:pt>
                <c:pt idx="15">
                  <c:v>2003</c:v>
                </c:pt>
                <c:pt idx="16">
                  <c:v>2026</c:v>
                </c:pt>
                <c:pt idx="17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F-4973-9BF2-28B97C876011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BENZENE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Hoja1!$B$4:$B$21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Hoja1!$F$4:$F$21</c:f>
              <c:numCache>
                <c:formatCode>General</c:formatCode>
                <c:ptCount val="18"/>
                <c:pt idx="0">
                  <c:v>8464</c:v>
                </c:pt>
                <c:pt idx="1">
                  <c:v>8480</c:v>
                </c:pt>
                <c:pt idx="2">
                  <c:v>8265</c:v>
                </c:pt>
                <c:pt idx="3">
                  <c:v>8522</c:v>
                </c:pt>
                <c:pt idx="4">
                  <c:v>7620</c:v>
                </c:pt>
                <c:pt idx="5">
                  <c:v>7161</c:v>
                </c:pt>
                <c:pt idx="6">
                  <c:v>7719</c:v>
                </c:pt>
                <c:pt idx="7">
                  <c:v>7285</c:v>
                </c:pt>
                <c:pt idx="8">
                  <c:v>7177</c:v>
                </c:pt>
                <c:pt idx="9">
                  <c:v>6878</c:v>
                </c:pt>
                <c:pt idx="10">
                  <c:v>6715</c:v>
                </c:pt>
                <c:pt idx="11">
                  <c:v>6692</c:v>
                </c:pt>
                <c:pt idx="12">
                  <c:v>6841</c:v>
                </c:pt>
                <c:pt idx="13">
                  <c:v>7074</c:v>
                </c:pt>
                <c:pt idx="14">
                  <c:v>6433</c:v>
                </c:pt>
                <c:pt idx="15">
                  <c:v>6194</c:v>
                </c:pt>
                <c:pt idx="16">
                  <c:v>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E-4642-A304-37389F23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066095"/>
        <c:axId val="524065679"/>
      </c:barChart>
      <c:catAx>
        <c:axId val="52406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4065679"/>
        <c:crosses val="autoZero"/>
        <c:auto val="1"/>
        <c:lblAlgn val="ctr"/>
        <c:lblOffset val="100"/>
        <c:noMultiLvlLbl val="0"/>
      </c:catAx>
      <c:valAx>
        <c:axId val="5240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40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Hoja1!$B$4:$B$20</c:f>
              <c:numCache>
                <c:formatCode>General</c:formatCode>
                <c:ptCount val="1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cat>
          <c:val>
            <c:numRef>
              <c:f>Hoja1!$I$4:$I$21</c:f>
              <c:numCache>
                <c:formatCode>General</c:formatCode>
                <c:ptCount val="18"/>
                <c:pt idx="4">
                  <c:v>60</c:v>
                </c:pt>
                <c:pt idx="5">
                  <c:v>55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58</c:v>
                </c:pt>
                <c:pt idx="12">
                  <c:v>60</c:v>
                </c:pt>
                <c:pt idx="13">
                  <c:v>64.400000000000006</c:v>
                </c:pt>
                <c:pt idx="14">
                  <c:v>61.8</c:v>
                </c:pt>
                <c:pt idx="15">
                  <c:v>57.9</c:v>
                </c:pt>
                <c:pt idx="1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5D0-87D2-047EF4E5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765247"/>
        <c:axId val="1701763999"/>
      </c:lineChart>
      <c:catAx>
        <c:axId val="170176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1763999"/>
        <c:crosses val="autoZero"/>
        <c:auto val="1"/>
        <c:lblAlgn val="ctr"/>
        <c:lblOffset val="100"/>
        <c:noMultiLvlLbl val="0"/>
      </c:catAx>
      <c:valAx>
        <c:axId val="17017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176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</xdr:colOff>
      <xdr:row>3</xdr:row>
      <xdr:rowOff>104775</xdr:rowOff>
    </xdr:from>
    <xdr:to>
      <xdr:col>16</xdr:col>
      <xdr:colOff>22225</xdr:colOff>
      <xdr:row>18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787642-6691-25BD-ACA3-24480CBFC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117404</xdr:colOff>
      <xdr:row>29</xdr:row>
      <xdr:rowOff>123825</xdr:rowOff>
    </xdr:from>
    <xdr:to>
      <xdr:col>15</xdr:col>
      <xdr:colOff>446277</xdr:colOff>
      <xdr:row>48</xdr:row>
      <xdr:rowOff>59346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1EA3D0-421F-F7BE-57B6-E0340BBCE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5404" y="5648325"/>
          <a:ext cx="4900873" cy="3555021"/>
        </a:xfrm>
        <a:prstGeom prst="rect">
          <a:avLst/>
        </a:prstGeom>
      </xdr:spPr>
    </xdr:pic>
    <xdr:clientData/>
  </xdr:twoCellAnchor>
  <xdr:twoCellAnchor>
    <xdr:from>
      <xdr:col>10</xdr:col>
      <xdr:colOff>1</xdr:colOff>
      <xdr:row>19</xdr:row>
      <xdr:rowOff>6350</xdr:rowOff>
    </xdr:from>
    <xdr:to>
      <xdr:col>16</xdr:col>
      <xdr:colOff>139701</xdr:colOff>
      <xdr:row>27</xdr:row>
      <xdr:rowOff>73024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CF5BBA-0B77-EAF4-E1E9-039B0AF54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7550-5674-4B3E-9B37-AD0109D79735}">
  <dimension ref="B1:J22"/>
  <sheetViews>
    <sheetView tabSelected="1" topLeftCell="A11" workbookViewId="0">
      <selection activeCell="Q35" sqref="Q35"/>
    </sheetView>
  </sheetViews>
  <sheetFormatPr defaultColWidth="11.42578125" defaultRowHeight="15" x14ac:dyDescent="0.25"/>
  <sheetData>
    <row r="1" spans="2:10" x14ac:dyDescent="0.25">
      <c r="B1" t="s">
        <v>3</v>
      </c>
    </row>
    <row r="3" spans="2:10" x14ac:dyDescent="0.25">
      <c r="B3" t="s">
        <v>4</v>
      </c>
      <c r="C3" t="s">
        <v>0</v>
      </c>
      <c r="D3" t="s">
        <v>1</v>
      </c>
      <c r="E3" t="s">
        <v>2</v>
      </c>
      <c r="F3" t="s">
        <v>7</v>
      </c>
      <c r="G3" t="s">
        <v>5</v>
      </c>
      <c r="H3" t="s">
        <v>8</v>
      </c>
      <c r="I3" t="s">
        <v>6</v>
      </c>
    </row>
    <row r="4" spans="2:10" x14ac:dyDescent="0.25">
      <c r="B4">
        <v>2004</v>
      </c>
      <c r="C4">
        <v>21408</v>
      </c>
      <c r="D4">
        <v>15123</v>
      </c>
      <c r="E4">
        <v>2222</v>
      </c>
      <c r="F4">
        <v>8464</v>
      </c>
      <c r="G4">
        <f>SUM(C4:F4)</f>
        <v>47217</v>
      </c>
      <c r="H4">
        <f>G4*1000</f>
        <v>47217000</v>
      </c>
    </row>
    <row r="5" spans="2:10" x14ac:dyDescent="0.25">
      <c r="B5">
        <f t="shared" ref="B5:B10" si="0">B4+1</f>
        <v>2005</v>
      </c>
      <c r="C5">
        <v>21600</v>
      </c>
      <c r="D5">
        <v>15406</v>
      </c>
      <c r="E5">
        <v>2233</v>
      </c>
      <c r="F5">
        <v>8480</v>
      </c>
      <c r="G5">
        <f t="shared" ref="G5:G21" si="1">SUM(C5:F5)</f>
        <v>47719</v>
      </c>
      <c r="H5">
        <f t="shared" ref="H5:H21" si="2">G5*1000</f>
        <v>47719000</v>
      </c>
    </row>
    <row r="6" spans="2:10" x14ac:dyDescent="0.25">
      <c r="B6">
        <f t="shared" si="0"/>
        <v>2006</v>
      </c>
      <c r="C6">
        <v>21192</v>
      </c>
      <c r="D6">
        <v>15291</v>
      </c>
      <c r="E6">
        <v>2182</v>
      </c>
      <c r="F6">
        <v>8265</v>
      </c>
      <c r="G6">
        <f t="shared" si="1"/>
        <v>46930</v>
      </c>
      <c r="H6">
        <f t="shared" si="2"/>
        <v>46930000</v>
      </c>
    </row>
    <row r="7" spans="2:10" x14ac:dyDescent="0.25">
      <c r="B7">
        <f t="shared" si="0"/>
        <v>2007</v>
      </c>
      <c r="C7">
        <v>21818</v>
      </c>
      <c r="D7">
        <v>15670</v>
      </c>
      <c r="E7">
        <v>2188</v>
      </c>
      <c r="F7">
        <v>8522</v>
      </c>
      <c r="G7">
        <f t="shared" si="1"/>
        <v>48198</v>
      </c>
      <c r="H7">
        <f t="shared" si="2"/>
        <v>48198000</v>
      </c>
      <c r="J7">
        <f>CORREL(G8:G20,I8:I20)</f>
        <v>0.39746636826787601</v>
      </c>
    </row>
    <row r="8" spans="2:10" x14ac:dyDescent="0.25">
      <c r="B8">
        <f t="shared" si="0"/>
        <v>2008</v>
      </c>
      <c r="C8">
        <v>19968</v>
      </c>
      <c r="D8">
        <v>14824</v>
      </c>
      <c r="E8">
        <v>2020</v>
      </c>
      <c r="F8">
        <v>7620</v>
      </c>
      <c r="G8">
        <f t="shared" si="1"/>
        <v>44432</v>
      </c>
      <c r="H8">
        <f t="shared" si="2"/>
        <v>44432000</v>
      </c>
      <c r="I8">
        <v>60</v>
      </c>
    </row>
    <row r="9" spans="2:10" x14ac:dyDescent="0.25">
      <c r="B9">
        <f t="shared" si="0"/>
        <v>2009</v>
      </c>
      <c r="C9">
        <v>18768</v>
      </c>
      <c r="D9">
        <v>14228</v>
      </c>
      <c r="E9">
        <v>1813</v>
      </c>
      <c r="F9">
        <v>7161</v>
      </c>
      <c r="G9">
        <f t="shared" si="1"/>
        <v>41970</v>
      </c>
      <c r="H9">
        <f t="shared" si="2"/>
        <v>41970000</v>
      </c>
      <c r="I9">
        <v>55</v>
      </c>
    </row>
    <row r="10" spans="2:10" x14ac:dyDescent="0.25">
      <c r="B10">
        <f t="shared" si="0"/>
        <v>2010</v>
      </c>
      <c r="C10">
        <v>20281</v>
      </c>
      <c r="D10">
        <v>15028</v>
      </c>
      <c r="E10">
        <v>2079</v>
      </c>
      <c r="F10">
        <v>7719</v>
      </c>
      <c r="G10">
        <f t="shared" si="1"/>
        <v>45107</v>
      </c>
      <c r="H10">
        <f t="shared" si="2"/>
        <v>45107000</v>
      </c>
      <c r="I10">
        <v>57</v>
      </c>
    </row>
    <row r="11" spans="2:10" x14ac:dyDescent="0.25">
      <c r="B11">
        <v>2011</v>
      </c>
      <c r="C11">
        <v>19559</v>
      </c>
      <c r="D11">
        <v>14479</v>
      </c>
      <c r="E11">
        <v>2087</v>
      </c>
      <c r="F11">
        <v>7285</v>
      </c>
      <c r="G11">
        <f>SUM(C11:F11)</f>
        <v>43410</v>
      </c>
      <c r="H11">
        <f t="shared" si="2"/>
        <v>43410000</v>
      </c>
      <c r="I11">
        <v>58</v>
      </c>
    </row>
    <row r="12" spans="2:10" x14ac:dyDescent="0.25">
      <c r="B12">
        <f>B11+1</f>
        <v>2012</v>
      </c>
      <c r="C12">
        <v>18878</v>
      </c>
      <c r="D12">
        <v>14351</v>
      </c>
      <c r="E12">
        <v>2048</v>
      </c>
      <c r="F12">
        <v>7177</v>
      </c>
      <c r="G12">
        <f t="shared" si="1"/>
        <v>42454</v>
      </c>
      <c r="H12">
        <f t="shared" si="2"/>
        <v>42454000</v>
      </c>
      <c r="I12">
        <v>57</v>
      </c>
    </row>
    <row r="13" spans="2:10" x14ac:dyDescent="0.25">
      <c r="B13">
        <f t="shared" ref="B13:B21" si="3">B12+1</f>
        <v>2013</v>
      </c>
      <c r="C13">
        <v>18521</v>
      </c>
      <c r="D13">
        <v>14129</v>
      </c>
      <c r="E13">
        <v>1925</v>
      </c>
      <c r="F13">
        <v>6878</v>
      </c>
      <c r="G13">
        <f t="shared" si="1"/>
        <v>41453</v>
      </c>
      <c r="H13">
        <f t="shared" si="2"/>
        <v>41453000</v>
      </c>
      <c r="I13">
        <v>58</v>
      </c>
    </row>
    <row r="14" spans="2:10" x14ac:dyDescent="0.25">
      <c r="B14">
        <f t="shared" si="3"/>
        <v>2014</v>
      </c>
      <c r="C14">
        <v>19279</v>
      </c>
      <c r="D14">
        <v>14489</v>
      </c>
      <c r="E14">
        <v>1991</v>
      </c>
      <c r="F14">
        <v>6715</v>
      </c>
      <c r="G14">
        <f t="shared" si="1"/>
        <v>42474</v>
      </c>
      <c r="H14">
        <f t="shared" si="2"/>
        <v>42474000</v>
      </c>
      <c r="I14">
        <v>59</v>
      </c>
    </row>
    <row r="15" spans="2:10" x14ac:dyDescent="0.25">
      <c r="B15">
        <f t="shared" si="3"/>
        <v>2015</v>
      </c>
      <c r="C15">
        <v>19872</v>
      </c>
      <c r="D15">
        <v>14538</v>
      </c>
      <c r="E15">
        <v>2081</v>
      </c>
      <c r="F15">
        <v>6692</v>
      </c>
      <c r="G15">
        <f t="shared" si="1"/>
        <v>43183</v>
      </c>
      <c r="H15">
        <f t="shared" si="2"/>
        <v>43183000</v>
      </c>
      <c r="I15">
        <v>58</v>
      </c>
    </row>
    <row r="16" spans="2:10" x14ac:dyDescent="0.25">
      <c r="B16">
        <f t="shared" si="3"/>
        <v>2016</v>
      </c>
      <c r="C16">
        <v>20830</v>
      </c>
      <c r="D16">
        <v>15059</v>
      </c>
      <c r="E16">
        <v>2227</v>
      </c>
      <c r="F16">
        <v>6841</v>
      </c>
      <c r="G16">
        <f t="shared" si="1"/>
        <v>44957</v>
      </c>
      <c r="H16">
        <f t="shared" si="2"/>
        <v>44957000</v>
      </c>
      <c r="I16">
        <v>60</v>
      </c>
    </row>
    <row r="17" spans="2:9" x14ac:dyDescent="0.25">
      <c r="B17">
        <f t="shared" si="3"/>
        <v>2017</v>
      </c>
      <c r="C17">
        <v>20335</v>
      </c>
      <c r="D17">
        <v>14428</v>
      </c>
      <c r="E17">
        <v>2267</v>
      </c>
      <c r="F17">
        <v>7074</v>
      </c>
      <c r="G17">
        <f t="shared" si="1"/>
        <v>44104</v>
      </c>
      <c r="H17">
        <f t="shared" si="2"/>
        <v>44104000</v>
      </c>
      <c r="I17">
        <v>64.400000000000006</v>
      </c>
    </row>
    <row r="18" spans="2:9" x14ac:dyDescent="0.25">
      <c r="B18">
        <f t="shared" si="3"/>
        <v>2018</v>
      </c>
      <c r="C18">
        <v>19811</v>
      </c>
      <c r="D18">
        <v>14194</v>
      </c>
      <c r="E18">
        <v>2190</v>
      </c>
      <c r="F18">
        <v>6433</v>
      </c>
      <c r="G18">
        <f t="shared" si="1"/>
        <v>42628</v>
      </c>
      <c r="H18">
        <f t="shared" si="2"/>
        <v>42628000</v>
      </c>
      <c r="I18">
        <v>61.8</v>
      </c>
    </row>
    <row r="19" spans="2:9" x14ac:dyDescent="0.25">
      <c r="B19">
        <f t="shared" si="3"/>
        <v>2019</v>
      </c>
      <c r="C19">
        <v>18411</v>
      </c>
      <c r="D19">
        <v>13312</v>
      </c>
      <c r="E19">
        <v>2003</v>
      </c>
      <c r="F19">
        <v>6194</v>
      </c>
      <c r="G19">
        <f t="shared" si="1"/>
        <v>39920</v>
      </c>
      <c r="H19">
        <f t="shared" si="2"/>
        <v>39920000</v>
      </c>
      <c r="I19">
        <v>57.9</v>
      </c>
    </row>
    <row r="20" spans="2:9" x14ac:dyDescent="0.25">
      <c r="B20">
        <f t="shared" si="3"/>
        <v>2020</v>
      </c>
      <c r="C20">
        <v>19674</v>
      </c>
      <c r="D20">
        <v>13820</v>
      </c>
      <c r="E20">
        <v>2026</v>
      </c>
      <c r="F20">
        <v>6097</v>
      </c>
      <c r="G20">
        <f t="shared" si="1"/>
        <v>41617</v>
      </c>
      <c r="H20">
        <f t="shared" si="2"/>
        <v>41617000</v>
      </c>
      <c r="I20">
        <v>55</v>
      </c>
    </row>
    <row r="21" spans="2:9" x14ac:dyDescent="0.25">
      <c r="B21">
        <f t="shared" si="3"/>
        <v>2021</v>
      </c>
      <c r="C21">
        <v>19376</v>
      </c>
      <c r="D21">
        <v>13663</v>
      </c>
      <c r="E21">
        <v>2152</v>
      </c>
      <c r="G21">
        <f t="shared" si="1"/>
        <v>35191</v>
      </c>
      <c r="H21">
        <f t="shared" si="2"/>
        <v>35191000</v>
      </c>
    </row>
    <row r="22" spans="2:9" x14ac:dyDescent="0.25">
      <c r="G22" s="1">
        <f>AVERAGE(G11:G21)</f>
        <v>41944.63636363636</v>
      </c>
      <c r="H22" s="1">
        <f>AVERAGE(H11:H21)</f>
        <v>41944636.363636367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C84CA0-5B32-4FC8-9914-6E177374DAC5}">
  <ds:schemaRefs>
    <ds:schemaRef ds:uri="http://purl.org/dc/dcmitype/"/>
    <ds:schemaRef ds:uri="http://purl.org/dc/terms/"/>
    <ds:schemaRef ds:uri="262418f3-8967-42a1-91f5-8aa137fbcf65"/>
    <ds:schemaRef ds:uri="http://schemas.microsoft.com/office/2006/documentManagement/types"/>
    <ds:schemaRef ds:uri="1fa5a077-4a93-48a7-9217-96ff940fe088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DF84C7-A469-465A-ACA8-142CDBFB5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5149D6-5C11-4293-8BCF-17A5FF4A4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Gomez Delicado</dc:creator>
  <cp:lastModifiedBy>Frederik Skou Fertin</cp:lastModifiedBy>
  <dcterms:created xsi:type="dcterms:W3CDTF">2022-06-16T15:19:31Z</dcterms:created>
  <dcterms:modified xsi:type="dcterms:W3CDTF">2024-05-08T12:48:21Z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