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https://dtudk-my.sharepoint.com/personal/s203679_dtu_dk/Documents/Dokumenter/Hydrogen demand model/"/>
    </mc:Choice>
  </mc:AlternateContent>
  <xr:revisionPtr revIDLastSave="22" documentId="8_{B4DB5CEF-82BA-4E93-8F43-2C22F33E7EC5}" xr6:coauthVersionLast="47" xr6:coauthVersionMax="47" xr10:uidLastSave="{66F24CAF-B531-4893-A7A2-182AA9A7D53A}"/>
  <bookViews>
    <workbookView xWindow="-120" yWindow="-120" windowWidth="29040" windowHeight="16440" activeTab="2" xr2:uid="{00000000-000D-0000-FFFF-FFFF00000000}"/>
  </bookViews>
  <sheets>
    <sheet name="Table of content" sheetId="2" r:id="rId1"/>
    <sheet name="Appendix 1" sheetId="1" r:id="rId2"/>
    <sheet name="Forecast_prices" sheetId="3" r:id="rId3"/>
  </sheets>
  <externalReferences>
    <externalReference r:id="rId4"/>
    <externalReference r:id="rId5"/>
  </externalReferences>
  <definedNames>
    <definedName name="___" hidden="1">'[1]Bil nat'!#REF!</definedName>
    <definedName name="__123Graph_E" hidden="1">'[1]Bil nat'!#REF!</definedName>
    <definedName name="__123Graph_F" hidden="1">'[1]Bil nat'!#REF!</definedName>
    <definedName name="__123Graph_X" hidden="1">'[1]Bil nat'!#REF!</definedName>
    <definedName name="a" hidden="1">'[1]Bil nat'!#REF!</definedName>
    <definedName name="Analysis_Services_TWh" hidden="1">'[1]Bil nat'!#REF!</definedName>
    <definedName name="CP_2012">[2]ForReport!$G$25:$AI$31</definedName>
    <definedName name="CP_2020">[2]ForReport!$G$14:$AJ$20</definedName>
    <definedName name="CP_2030">[2]ForReport!$G$5:$AI$11</definedName>
    <definedName name="EurostatFED">#REF!</definedName>
    <definedName name="Graph1" hidden="1">'[1]Bil nat'!#REF!</definedName>
    <definedName name="Graph2" hidden="1">'[1]Bil nat'!#REF!</definedName>
    <definedName name="Graph3" hidden="1">'[1]Bil nat'!#REF!</definedName>
    <definedName name="nonpivot" hidden="1">'[1]Bil nat'!#REF!</definedName>
    <definedName name="sdf" hidden="1">'[1]Bil nat'!#REF!</definedName>
    <definedName name="ss" hidden="1">'[1]Bil nat'!#REF!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3" l="1"/>
  <c r="B1" i="3"/>
  <c r="C1" i="3"/>
  <c r="D1" i="3"/>
  <c r="E1" i="3"/>
  <c r="F1" i="3"/>
  <c r="G1" i="3"/>
  <c r="H1" i="3"/>
  <c r="I1" i="3"/>
  <c r="J1" i="3"/>
  <c r="K1" i="3"/>
  <c r="L1" i="3"/>
  <c r="M1" i="3"/>
  <c r="N1" i="3"/>
  <c r="O1" i="3"/>
  <c r="P1" i="3"/>
  <c r="Q1" i="3"/>
  <c r="R1" i="3"/>
  <c r="S1" i="3"/>
  <c r="T1" i="3"/>
  <c r="U1" i="3"/>
  <c r="V1" i="3"/>
  <c r="W1" i="3"/>
  <c r="X1" i="3"/>
  <c r="Y1" i="3"/>
  <c r="Z1" i="3"/>
  <c r="AA1" i="3"/>
  <c r="AB1" i="3"/>
  <c r="AC1" i="3"/>
  <c r="AD1" i="3"/>
  <c r="AE1" i="3"/>
  <c r="AF1" i="3"/>
  <c r="AG1" i="3"/>
  <c r="AH1" i="3"/>
  <c r="AI1" i="3"/>
  <c r="AJ1" i="3"/>
  <c r="AK1" i="3"/>
  <c r="A2" i="3"/>
  <c r="B2" i="3"/>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AG2" i="3"/>
  <c r="AH2" i="3"/>
  <c r="AI2" i="3"/>
  <c r="AJ2" i="3"/>
  <c r="AK2" i="3"/>
  <c r="A3" i="3"/>
  <c r="B3" i="3"/>
  <c r="C3" i="3"/>
  <c r="D3" i="3"/>
  <c r="E3" i="3"/>
  <c r="F3" i="3"/>
  <c r="G3" i="3"/>
  <c r="H3" i="3"/>
  <c r="I3" i="3"/>
  <c r="J3" i="3"/>
  <c r="K3" i="3"/>
  <c r="L3" i="3"/>
  <c r="M3" i="3"/>
  <c r="N3" i="3"/>
  <c r="O3" i="3"/>
  <c r="P3" i="3"/>
  <c r="Q3" i="3"/>
  <c r="R3" i="3"/>
  <c r="S3" i="3"/>
  <c r="T3" i="3"/>
  <c r="U3" i="3"/>
  <c r="V3" i="3"/>
  <c r="W3" i="3"/>
  <c r="X3" i="3"/>
  <c r="Y3" i="3"/>
  <c r="Z3" i="3"/>
  <c r="AA3" i="3"/>
  <c r="AB3" i="3"/>
  <c r="AC3" i="3"/>
  <c r="AD3" i="3"/>
  <c r="AE3" i="3"/>
  <c r="AF3" i="3"/>
  <c r="AG3" i="3"/>
  <c r="AH3" i="3"/>
  <c r="AI3" i="3"/>
  <c r="AJ3" i="3"/>
  <c r="AK3" i="3"/>
  <c r="A4" i="3"/>
  <c r="B4" i="3"/>
  <c r="C4" i="3"/>
  <c r="D4"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K4" i="3"/>
  <c r="A5" i="3"/>
  <c r="B5" i="3"/>
  <c r="C5" i="3"/>
  <c r="D5" i="3"/>
  <c r="E5" i="3"/>
  <c r="F5" i="3"/>
  <c r="G5" i="3"/>
  <c r="H5" i="3"/>
  <c r="I5" i="3"/>
  <c r="J5" i="3"/>
  <c r="K5" i="3"/>
  <c r="L5" i="3"/>
  <c r="M5" i="3"/>
  <c r="N5" i="3"/>
  <c r="O5" i="3"/>
  <c r="P5" i="3"/>
  <c r="Q5" i="3"/>
  <c r="R5" i="3"/>
  <c r="S5" i="3"/>
  <c r="T5" i="3"/>
  <c r="U5" i="3"/>
  <c r="V5" i="3"/>
  <c r="W5" i="3"/>
  <c r="X5" i="3"/>
  <c r="Y5" i="3"/>
  <c r="Z5" i="3"/>
  <c r="AA5" i="3"/>
  <c r="AB5" i="3"/>
  <c r="AC5" i="3"/>
  <c r="AD5" i="3"/>
  <c r="AE5" i="3"/>
  <c r="AF5" i="3"/>
  <c r="AG5" i="3"/>
  <c r="AH5" i="3"/>
  <c r="AI5" i="3"/>
  <c r="AJ5" i="3"/>
  <c r="AK5" i="3"/>
  <c r="A6" i="3"/>
  <c r="B6" i="3"/>
  <c r="C6" i="3"/>
  <c r="D6"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AK6" i="3"/>
  <c r="A7" i="3"/>
  <c r="B7" i="3"/>
  <c r="C7" i="3"/>
  <c r="D7"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AH2" i="1"/>
  <c r="BC10" i="1"/>
  <c r="BD10" i="1" s="1"/>
  <c r="BE10" i="1" s="1"/>
  <c r="BF10" i="1" s="1"/>
  <c r="BG10" i="1" s="1"/>
  <c r="BH10" i="1" s="1"/>
  <c r="BI10" i="1" s="1"/>
  <c r="BJ10" i="1" s="1"/>
  <c r="BK10" i="1" s="1"/>
  <c r="BL10" i="1" s="1"/>
  <c r="BM10" i="1" s="1"/>
  <c r="BN10" i="1" s="1"/>
  <c r="BO10" i="1" s="1"/>
  <c r="BP10" i="1" s="1"/>
  <c r="BQ10" i="1" s="1"/>
  <c r="BR10" i="1" s="1"/>
  <c r="BS10" i="1" s="1"/>
  <c r="BT10" i="1" s="1"/>
  <c r="BU10" i="1" s="1"/>
  <c r="BC11" i="1"/>
  <c r="BD11" i="1" s="1"/>
  <c r="BE11" i="1" s="1"/>
  <c r="BF11" i="1" s="1"/>
  <c r="BG11" i="1" s="1"/>
  <c r="BH11" i="1" s="1"/>
  <c r="BI11" i="1" s="1"/>
  <c r="BJ11" i="1" s="1"/>
  <c r="BK11" i="1" s="1"/>
  <c r="BL11" i="1" s="1"/>
  <c r="BM11" i="1" s="1"/>
  <c r="BN11" i="1" s="1"/>
  <c r="BO11" i="1" s="1"/>
  <c r="BP11" i="1" s="1"/>
  <c r="BQ11" i="1" s="1"/>
  <c r="BR11" i="1" s="1"/>
  <c r="BS11" i="1" s="1"/>
  <c r="BT11" i="1" s="1"/>
  <c r="BU11" i="1" s="1"/>
  <c r="BC12" i="1"/>
  <c r="BD12" i="1"/>
  <c r="BE12" i="1" s="1"/>
  <c r="BF12" i="1" s="1"/>
  <c r="BG12" i="1" s="1"/>
  <c r="BH12" i="1" s="1"/>
  <c r="BI12" i="1" s="1"/>
  <c r="BJ12" i="1" s="1"/>
  <c r="BK12" i="1" s="1"/>
  <c r="BL12" i="1" s="1"/>
  <c r="BM12" i="1" s="1"/>
  <c r="BN12" i="1" s="1"/>
  <c r="BO12" i="1" s="1"/>
  <c r="BP12" i="1" s="1"/>
  <c r="BQ12" i="1" s="1"/>
  <c r="BR12" i="1" s="1"/>
  <c r="BS12" i="1" s="1"/>
  <c r="BT12" i="1" s="1"/>
  <c r="BU12" i="1" s="1"/>
  <c r="AN10" i="1"/>
  <c r="AO10" i="1" s="1"/>
  <c r="AP10" i="1" s="1"/>
  <c r="AQ10" i="1" s="1"/>
  <c r="AR10" i="1" s="1"/>
  <c r="AS10" i="1" s="1"/>
  <c r="AT10" i="1" s="1"/>
  <c r="AU10" i="1" s="1"/>
  <c r="AV10" i="1" s="1"/>
  <c r="AW10" i="1" s="1"/>
  <c r="AX10" i="1" s="1"/>
  <c r="AY10" i="1" s="1"/>
  <c r="AZ10" i="1" s="1"/>
  <c r="BA10" i="1" s="1"/>
  <c r="AN11" i="1"/>
  <c r="AO11" i="1"/>
  <c r="AP11" i="1" s="1"/>
  <c r="AQ11" i="1" s="1"/>
  <c r="AR11" i="1" s="1"/>
  <c r="AS11" i="1" s="1"/>
  <c r="AT11" i="1" s="1"/>
  <c r="AU11" i="1" s="1"/>
  <c r="AV11" i="1" s="1"/>
  <c r="AW11" i="1" s="1"/>
  <c r="AX11" i="1" s="1"/>
  <c r="AY11" i="1" s="1"/>
  <c r="AZ11" i="1" s="1"/>
  <c r="BA11" i="1" s="1"/>
  <c r="AN12" i="1"/>
  <c r="AO12" i="1"/>
  <c r="AP12" i="1"/>
  <c r="AQ12" i="1"/>
  <c r="AR12" i="1" s="1"/>
  <c r="AS12" i="1" s="1"/>
  <c r="AT12" i="1" s="1"/>
  <c r="AU12" i="1" s="1"/>
  <c r="AV12" i="1" s="1"/>
  <c r="AW12" i="1" s="1"/>
  <c r="AX12" i="1" s="1"/>
  <c r="AY12" i="1" s="1"/>
  <c r="AZ12" i="1" s="1"/>
  <c r="BA12" i="1" s="1"/>
  <c r="BV11" i="1"/>
  <c r="BB11" i="1"/>
  <c r="AM11" i="1"/>
  <c r="AN2" i="1"/>
  <c r="BB7" i="1" s="1" a="1"/>
  <c r="AO2" i="1"/>
  <c r="AN3" i="1"/>
  <c r="AO3" i="1"/>
  <c r="AN4" i="1"/>
  <c r="AO4" i="1"/>
  <c r="AM3" i="1"/>
  <c r="AM4" i="1"/>
  <c r="AM2" i="1"/>
  <c r="AM7" i="1" s="1" a="1"/>
  <c r="AJ3" i="1"/>
  <c r="AJ4" i="1" s="1"/>
  <c r="AJ5" i="1" s="1"/>
  <c r="AJ6" i="1" s="1"/>
  <c r="AJ7" i="1" s="1"/>
  <c r="AJ8" i="1" s="1"/>
  <c r="AJ9" i="1" s="1"/>
  <c r="AJ10" i="1" s="1"/>
  <c r="AJ11" i="1" s="1"/>
  <c r="AJ12" i="1" s="1"/>
  <c r="AJ13" i="1" s="1"/>
  <c r="AJ14" i="1" s="1"/>
  <c r="AJ15" i="1" s="1"/>
  <c r="AJ16" i="1" s="1"/>
  <c r="AJ17" i="1" s="1"/>
  <c r="AJ18" i="1" s="1"/>
  <c r="AJ19" i="1" s="1"/>
  <c r="AJ20" i="1" s="1"/>
  <c r="AJ21" i="1" s="1"/>
  <c r="AJ22" i="1" s="1"/>
  <c r="AJ23" i="1" s="1"/>
  <c r="AJ24" i="1" s="1"/>
  <c r="AJ25" i="1" s="1"/>
  <c r="AJ26" i="1" s="1"/>
  <c r="AJ27" i="1" s="1"/>
  <c r="AJ28" i="1" s="1"/>
  <c r="AJ29" i="1" s="1"/>
  <c r="AJ30" i="1" s="1"/>
  <c r="AJ31" i="1" s="1"/>
  <c r="AJ32" i="1" s="1"/>
  <c r="AJ33" i="1" s="1"/>
  <c r="AJ34" i="1" s="1"/>
  <c r="AJ35" i="1" s="1"/>
  <c r="AJ36" i="1" s="1"/>
  <c r="AJ37" i="1" s="1"/>
  <c r="AJ38" i="1" s="1"/>
  <c r="AJ39" i="1" s="1"/>
  <c r="AJ40" i="1" s="1"/>
  <c r="AJ41" i="1" s="1"/>
  <c r="AJ42" i="1" s="1"/>
  <c r="AJ43" i="1" s="1"/>
  <c r="AJ44" i="1" s="1"/>
  <c r="AJ45" i="1" s="1"/>
  <c r="AJ46" i="1" s="1"/>
  <c r="AJ47" i="1" s="1"/>
  <c r="AJ48" i="1" s="1"/>
  <c r="AJ49" i="1" s="1"/>
  <c r="AJ50" i="1" s="1"/>
  <c r="AJ51" i="1" s="1"/>
  <c r="AJ52" i="1" s="1"/>
  <c r="AJ53" i="1" s="1"/>
  <c r="AJ54" i="1" s="1"/>
  <c r="AJ55" i="1" s="1"/>
  <c r="AJ56" i="1" s="1"/>
  <c r="AJ57" i="1" s="1"/>
  <c r="AJ58" i="1" s="1"/>
  <c r="AJ59" i="1" s="1"/>
  <c r="AJ60" i="1" s="1"/>
  <c r="AJ61" i="1" s="1"/>
  <c r="AJ62" i="1" s="1"/>
  <c r="AJ63" i="1" s="1"/>
  <c r="AJ64" i="1" s="1"/>
  <c r="AJ65" i="1" s="1"/>
  <c r="AJ66" i="1" s="1"/>
  <c r="AJ67" i="1" s="1"/>
  <c r="AJ68" i="1" s="1"/>
  <c r="AJ69" i="1" s="1"/>
  <c r="AJ70" i="1" s="1"/>
  <c r="AJ71" i="1" s="1"/>
  <c r="AJ72" i="1" s="1"/>
  <c r="AJ73" i="1" s="1"/>
  <c r="AJ74" i="1"/>
  <c r="AJ75" i="1"/>
  <c r="AJ76" i="1" s="1"/>
  <c r="AJ77" i="1" s="1"/>
  <c r="AJ78" i="1" s="1"/>
  <c r="AJ79" i="1" s="1"/>
  <c r="AJ80" i="1" s="1"/>
  <c r="AJ81" i="1" s="1"/>
  <c r="AJ82" i="1" s="1"/>
  <c r="AJ83" i="1" s="1"/>
  <c r="AJ84" i="1" s="1"/>
  <c r="AJ85" i="1" s="1"/>
  <c r="AJ86" i="1" s="1"/>
  <c r="AJ87" i="1" s="1"/>
  <c r="AJ88" i="1" s="1"/>
  <c r="AJ89" i="1" s="1"/>
  <c r="AJ90" i="1" s="1"/>
  <c r="AJ91" i="1" s="1"/>
  <c r="AJ92" i="1" s="1"/>
  <c r="AJ93" i="1" s="1"/>
  <c r="AJ94" i="1" s="1"/>
  <c r="AJ95" i="1" s="1"/>
  <c r="AJ96" i="1" s="1"/>
  <c r="AJ97" i="1" s="1"/>
  <c r="AJ98" i="1" s="1"/>
  <c r="AJ99" i="1" s="1"/>
  <c r="AJ100" i="1" s="1"/>
  <c r="AJ101" i="1" s="1"/>
  <c r="AJ102" i="1" s="1"/>
  <c r="AJ103" i="1" s="1"/>
  <c r="AJ104" i="1" s="1"/>
  <c r="AJ105" i="1" s="1"/>
  <c r="AJ106" i="1" s="1"/>
  <c r="AJ107" i="1" s="1"/>
  <c r="AJ108" i="1" s="1"/>
  <c r="AJ109" i="1" s="1"/>
  <c r="AJ110" i="1" s="1"/>
  <c r="AJ111" i="1" s="1"/>
  <c r="AJ112" i="1" s="1"/>
  <c r="AJ113" i="1" s="1"/>
  <c r="AJ114" i="1" s="1"/>
  <c r="AJ115" i="1" s="1"/>
  <c r="AJ116" i="1" s="1"/>
  <c r="AJ117" i="1" s="1"/>
  <c r="AJ118" i="1" s="1"/>
  <c r="AJ119" i="1" s="1"/>
  <c r="AJ120" i="1" s="1"/>
  <c r="AJ121" i="1" s="1"/>
  <c r="AJ122" i="1" s="1"/>
  <c r="AJ123" i="1" s="1"/>
  <c r="AJ124" i="1" s="1"/>
  <c r="AJ125" i="1" s="1"/>
  <c r="AJ126" i="1" s="1"/>
  <c r="AJ127" i="1" s="1"/>
  <c r="AJ128" i="1" s="1"/>
  <c r="AJ129" i="1" s="1"/>
  <c r="AJ130" i="1" s="1"/>
  <c r="AJ131" i="1" s="1"/>
  <c r="AJ132" i="1" s="1"/>
  <c r="AJ133" i="1" s="1"/>
  <c r="AJ134" i="1" s="1"/>
  <c r="AJ135" i="1" s="1"/>
  <c r="AJ136" i="1" s="1"/>
  <c r="AJ137" i="1" s="1"/>
  <c r="AJ138" i="1" s="1"/>
  <c r="AJ139" i="1" s="1"/>
  <c r="AJ140" i="1" s="1"/>
  <c r="AJ141" i="1" s="1"/>
  <c r="AJ142" i="1" s="1"/>
  <c r="AJ143" i="1" s="1"/>
  <c r="AJ144" i="1" s="1"/>
  <c r="AJ145" i="1" s="1"/>
  <c r="AJ146" i="1"/>
  <c r="AJ147" i="1"/>
  <c r="AJ148" i="1" s="1"/>
  <c r="AJ149" i="1" s="1"/>
  <c r="AJ150" i="1" s="1"/>
  <c r="AJ151" i="1" s="1"/>
  <c r="AJ152" i="1" s="1"/>
  <c r="AJ153" i="1" s="1"/>
  <c r="AJ154" i="1" s="1"/>
  <c r="AJ155" i="1" s="1"/>
  <c r="AJ156" i="1" s="1"/>
  <c r="AJ157" i="1" s="1"/>
  <c r="AJ158" i="1" s="1"/>
  <c r="AJ159" i="1" s="1"/>
  <c r="AJ160" i="1" s="1"/>
  <c r="AJ161" i="1" s="1"/>
  <c r="AJ162" i="1" s="1"/>
  <c r="AJ163" i="1" s="1"/>
  <c r="AJ164" i="1" s="1"/>
  <c r="AJ165" i="1" s="1"/>
  <c r="AJ166" i="1" s="1"/>
  <c r="AJ167" i="1" s="1"/>
  <c r="AJ168" i="1" s="1"/>
  <c r="AJ169" i="1" s="1"/>
  <c r="AJ170" i="1" s="1"/>
  <c r="AJ171" i="1" s="1"/>
  <c r="AJ172" i="1" s="1"/>
  <c r="AJ173" i="1" s="1"/>
  <c r="AJ174" i="1" s="1"/>
  <c r="AJ175" i="1" s="1"/>
  <c r="AJ176" i="1" s="1"/>
  <c r="AJ177" i="1" s="1"/>
  <c r="AJ178" i="1" s="1"/>
  <c r="AJ179" i="1" s="1"/>
  <c r="AJ180" i="1" s="1"/>
  <c r="AJ181" i="1" s="1"/>
  <c r="AJ182" i="1" s="1"/>
  <c r="AJ183" i="1" s="1"/>
  <c r="AJ184" i="1" s="1"/>
  <c r="AJ185" i="1" s="1"/>
  <c r="AJ186" i="1" s="1"/>
  <c r="AJ187" i="1" s="1"/>
  <c r="AJ188" i="1" s="1"/>
  <c r="AJ189" i="1" s="1"/>
  <c r="AJ190" i="1" s="1"/>
  <c r="AJ191" i="1" s="1"/>
  <c r="AJ192" i="1" s="1"/>
  <c r="AJ193" i="1" s="1"/>
  <c r="AJ194" i="1" s="1"/>
  <c r="AJ195" i="1" s="1"/>
  <c r="AJ196" i="1" s="1"/>
  <c r="AJ197" i="1" s="1"/>
  <c r="AJ198" i="1" s="1"/>
  <c r="AJ199" i="1" s="1"/>
  <c r="AJ200" i="1" s="1"/>
  <c r="AJ201" i="1" s="1"/>
  <c r="AJ202" i="1" s="1"/>
  <c r="AJ203" i="1" s="1"/>
  <c r="AJ204" i="1" s="1"/>
  <c r="AJ205" i="1" s="1"/>
  <c r="AJ206" i="1" s="1"/>
  <c r="AJ207" i="1" s="1"/>
  <c r="AJ208" i="1" s="1"/>
  <c r="AJ209" i="1" s="1"/>
  <c r="AJ210" i="1" s="1"/>
  <c r="AJ211" i="1" s="1"/>
  <c r="AJ212" i="1" s="1"/>
  <c r="AJ213" i="1" s="1"/>
  <c r="AJ214" i="1" s="1"/>
  <c r="AJ215" i="1" s="1"/>
  <c r="AJ216" i="1" s="1"/>
  <c r="AJ217" i="1" s="1"/>
  <c r="AI2" i="1"/>
  <c r="AJ2" i="1"/>
  <c r="AI8" i="1"/>
  <c r="AI9" i="1" s="1"/>
  <c r="AI10" i="1" s="1"/>
  <c r="AI11" i="1"/>
  <c r="AI12" i="1" s="1"/>
  <c r="AI13" i="1" s="1"/>
  <c r="AI14" i="1"/>
  <c r="AI15" i="1" s="1"/>
  <c r="AI16" i="1" s="1"/>
  <c r="AI17" i="1"/>
  <c r="AI18" i="1" s="1"/>
  <c r="AI19" i="1" s="1"/>
  <c r="AI20" i="1"/>
  <c r="AI21" i="1" s="1"/>
  <c r="AI22" i="1" s="1"/>
  <c r="AI23" i="1"/>
  <c r="AI24" i="1" s="1"/>
  <c r="AI25" i="1" s="1"/>
  <c r="AI26" i="1"/>
  <c r="AI27" i="1" s="1"/>
  <c r="AI28" i="1" s="1"/>
  <c r="AI29" i="1"/>
  <c r="AI30" i="1" s="1"/>
  <c r="AI31" i="1" s="1"/>
  <c r="AI32" i="1"/>
  <c r="AI33" i="1" s="1"/>
  <c r="AI34" i="1" s="1"/>
  <c r="AI35" i="1"/>
  <c r="AI36" i="1" s="1"/>
  <c r="AI37" i="1" s="1"/>
  <c r="AI38" i="1"/>
  <c r="AI39" i="1" s="1"/>
  <c r="AI40" i="1" s="1"/>
  <c r="AI41" i="1"/>
  <c r="AI42" i="1"/>
  <c r="AI43" i="1" s="1"/>
  <c r="AI44" i="1"/>
  <c r="AI45" i="1" s="1"/>
  <c r="AI46" i="1" s="1"/>
  <c r="AI47" i="1"/>
  <c r="AI48" i="1" s="1"/>
  <c r="AI49" i="1" s="1"/>
  <c r="AI50" i="1"/>
  <c r="AI51" i="1" s="1"/>
  <c r="AI52" i="1" s="1"/>
  <c r="AI53" i="1"/>
  <c r="AI54" i="1" s="1"/>
  <c r="AI55" i="1" s="1"/>
  <c r="AI56" i="1"/>
  <c r="AI57" i="1" s="1"/>
  <c r="AI58" i="1" s="1"/>
  <c r="AI59" i="1"/>
  <c r="AI60" i="1" s="1"/>
  <c r="AI61" i="1" s="1"/>
  <c r="AI62" i="1"/>
  <c r="AI63" i="1" s="1"/>
  <c r="AI64" i="1" s="1"/>
  <c r="AI65" i="1"/>
  <c r="AI66" i="1" s="1"/>
  <c r="AI67" i="1" s="1"/>
  <c r="AI68" i="1"/>
  <c r="AI69" i="1" s="1"/>
  <c r="AI70" i="1" s="1"/>
  <c r="AI71" i="1"/>
  <c r="AI72" i="1" s="1"/>
  <c r="AI73" i="1" s="1"/>
  <c r="AI74" i="1"/>
  <c r="AI75" i="1" s="1"/>
  <c r="AI76" i="1" s="1"/>
  <c r="AI77" i="1"/>
  <c r="AI78" i="1" s="1"/>
  <c r="AI79" i="1" s="1"/>
  <c r="AI80" i="1"/>
  <c r="AI81" i="1" s="1"/>
  <c r="AI82" i="1" s="1"/>
  <c r="AI83" i="1"/>
  <c r="AI84" i="1" s="1"/>
  <c r="AI85" i="1" s="1"/>
  <c r="AI86" i="1"/>
  <c r="AI87" i="1" s="1"/>
  <c r="AI88" i="1" s="1"/>
  <c r="AI89" i="1"/>
  <c r="AI90" i="1" s="1"/>
  <c r="AI91" i="1" s="1"/>
  <c r="AI92" i="1"/>
  <c r="AI93" i="1"/>
  <c r="AI94" i="1"/>
  <c r="AI95" i="1"/>
  <c r="AI96" i="1" s="1"/>
  <c r="AI97" i="1" s="1"/>
  <c r="AI98" i="1"/>
  <c r="AI99" i="1" s="1"/>
  <c r="AI100" i="1" s="1"/>
  <c r="AI101" i="1"/>
  <c r="AI102" i="1"/>
  <c r="AI103" i="1" s="1"/>
  <c r="AI104" i="1"/>
  <c r="AI105" i="1" s="1"/>
  <c r="AI106" i="1" s="1"/>
  <c r="AI107" i="1"/>
  <c r="AI108" i="1" s="1"/>
  <c r="AI109" i="1" s="1"/>
  <c r="AI110" i="1"/>
  <c r="AI111" i="1" s="1"/>
  <c r="AI112" i="1" s="1"/>
  <c r="AI113" i="1"/>
  <c r="AI114" i="1" s="1"/>
  <c r="AI115" i="1" s="1"/>
  <c r="AI116" i="1"/>
  <c r="AI117" i="1" s="1"/>
  <c r="AI118" i="1" s="1"/>
  <c r="AI119" i="1"/>
  <c r="AI120" i="1" s="1"/>
  <c r="AI121" i="1" s="1"/>
  <c r="AI122" i="1"/>
  <c r="AI123" i="1" s="1"/>
  <c r="AI124" i="1" s="1"/>
  <c r="AI125" i="1"/>
  <c r="AI126" i="1"/>
  <c r="AI127" i="1" s="1"/>
  <c r="AI128" i="1"/>
  <c r="AI129" i="1" s="1"/>
  <c r="AI130" i="1" s="1"/>
  <c r="AI131" i="1"/>
  <c r="AI132" i="1"/>
  <c r="AI133" i="1"/>
  <c r="AI134" i="1"/>
  <c r="AI135" i="1" s="1"/>
  <c r="AI136" i="1" s="1"/>
  <c r="AI137" i="1"/>
  <c r="AI138" i="1" s="1"/>
  <c r="AI139" i="1" s="1"/>
  <c r="AI140" i="1"/>
  <c r="AI141" i="1"/>
  <c r="AI142" i="1" s="1"/>
  <c r="AI143" i="1"/>
  <c r="AI144" i="1" s="1"/>
  <c r="AI145" i="1" s="1"/>
  <c r="AI146" i="1"/>
  <c r="AI147" i="1" s="1"/>
  <c r="AI148" i="1" s="1"/>
  <c r="AI149" i="1"/>
  <c r="AI150" i="1" s="1"/>
  <c r="AI151" i="1" s="1"/>
  <c r="AI152" i="1"/>
  <c r="AI153" i="1" s="1"/>
  <c r="AI154" i="1" s="1"/>
  <c r="AI155" i="1"/>
  <c r="AI156" i="1" s="1"/>
  <c r="AI157" i="1" s="1"/>
  <c r="AI158" i="1"/>
  <c r="AI159" i="1" s="1"/>
  <c r="AI160" i="1" s="1"/>
  <c r="AI161" i="1"/>
  <c r="AI162" i="1" s="1"/>
  <c r="AI163" i="1" s="1"/>
  <c r="AI164" i="1"/>
  <c r="AI165" i="1" s="1"/>
  <c r="AI166" i="1" s="1"/>
  <c r="AI167" i="1"/>
  <c r="AI168" i="1" s="1"/>
  <c r="AI169" i="1" s="1"/>
  <c r="AI170" i="1"/>
  <c r="AI171" i="1" s="1"/>
  <c r="AI172" i="1" s="1"/>
  <c r="AI173" i="1"/>
  <c r="AI174" i="1" s="1"/>
  <c r="AI175" i="1" s="1"/>
  <c r="AI176" i="1"/>
  <c r="AI177" i="1" s="1"/>
  <c r="AI178" i="1" s="1"/>
  <c r="AI179" i="1"/>
  <c r="AI180" i="1" s="1"/>
  <c r="AI181" i="1" s="1"/>
  <c r="AI182" i="1"/>
  <c r="AI183" i="1" s="1"/>
  <c r="AI184" i="1" s="1"/>
  <c r="AI185" i="1"/>
  <c r="AI186" i="1" s="1"/>
  <c r="AI187" i="1" s="1"/>
  <c r="AI188" i="1"/>
  <c r="AI189" i="1" s="1"/>
  <c r="AI190" i="1" s="1"/>
  <c r="AI191" i="1"/>
  <c r="AI192" i="1" s="1"/>
  <c r="AI193" i="1" s="1"/>
  <c r="AI194" i="1"/>
  <c r="AI195" i="1" s="1"/>
  <c r="AI196" i="1" s="1"/>
  <c r="AI197" i="1"/>
  <c r="AI198" i="1"/>
  <c r="AI199" i="1" s="1"/>
  <c r="AI200" i="1"/>
  <c r="AI201" i="1" s="1"/>
  <c r="AI202" i="1" s="1"/>
  <c r="AI203" i="1"/>
  <c r="AI204" i="1" s="1"/>
  <c r="AI205" i="1" s="1"/>
  <c r="AI206" i="1"/>
  <c r="AI207" i="1"/>
  <c r="AI208" i="1" s="1"/>
  <c r="AI209" i="1"/>
  <c r="AI210" i="1" s="1"/>
  <c r="AI211" i="1" s="1"/>
  <c r="AI212" i="1"/>
  <c r="AI213" i="1" s="1"/>
  <c r="AI214" i="1" s="1"/>
  <c r="AI215" i="1"/>
  <c r="AI216" i="1" s="1"/>
  <c r="AI217" i="1" s="1"/>
  <c r="AI5" i="1"/>
  <c r="AI6" i="1" s="1"/>
  <c r="AI7" i="1" s="1"/>
  <c r="AI3" i="1"/>
  <c r="AI4" i="1" s="1"/>
  <c r="AH3" i="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02" i="1"/>
  <c r="AH203" i="1"/>
  <c r="AH204" i="1"/>
  <c r="AH205" i="1"/>
  <c r="AH206" i="1"/>
  <c r="AH207" i="1"/>
  <c r="AH208" i="1"/>
  <c r="AH209" i="1"/>
  <c r="AH210" i="1"/>
  <c r="AH211" i="1"/>
  <c r="AH212" i="1"/>
  <c r="AH213" i="1"/>
  <c r="AH214" i="1"/>
  <c r="AH215" i="1"/>
  <c r="AH216" i="1"/>
  <c r="AH217" i="1"/>
  <c r="BV7" i="1" l="1" a="1"/>
  <c r="BV7" i="1" s="1"/>
  <c r="BB7" i="1"/>
  <c r="AM7" i="1"/>
  <c r="AN8" i="1"/>
  <c r="AO8" i="1" s="1"/>
  <c r="AP8" i="1" s="1"/>
  <c r="AQ8" i="1" s="1"/>
  <c r="AR8" i="1" s="1"/>
  <c r="AS8" i="1" s="1"/>
  <c r="AT8" i="1" s="1"/>
  <c r="AU8" i="1" s="1"/>
  <c r="AV8" i="1" s="1"/>
  <c r="AW8" i="1" s="1"/>
  <c r="AX8" i="1" s="1"/>
  <c r="AY8" i="1" s="1"/>
  <c r="AZ8" i="1" s="1"/>
  <c r="BA8" i="1" s="1"/>
  <c r="AN9" i="1"/>
  <c r="AO9" i="1" s="1"/>
  <c r="AP9" i="1" s="1"/>
  <c r="AQ9" i="1" s="1"/>
  <c r="AR9" i="1" s="1"/>
  <c r="AS9" i="1" s="1"/>
  <c r="AT9" i="1" s="1"/>
  <c r="AU9" i="1" s="1"/>
  <c r="AV9" i="1" s="1"/>
  <c r="AW9" i="1" s="1"/>
  <c r="AX9" i="1" s="1"/>
  <c r="AY9" i="1" s="1"/>
  <c r="AZ9" i="1" s="1"/>
  <c r="BA9" i="1" s="1"/>
  <c r="AN7" i="1" l="1"/>
  <c r="AO7" i="1" s="1"/>
  <c r="AP7" i="1" s="1"/>
  <c r="AQ7" i="1" s="1"/>
  <c r="AR7" i="1" s="1"/>
  <c r="AS7" i="1" s="1"/>
  <c r="AT7" i="1" s="1"/>
  <c r="AU7" i="1" s="1"/>
  <c r="AV7" i="1" s="1"/>
  <c r="AW7" i="1" s="1"/>
  <c r="AX7" i="1" s="1"/>
  <c r="AY7" i="1" s="1"/>
  <c r="AZ7" i="1" s="1"/>
  <c r="BA7" i="1" s="1"/>
  <c r="BC7" i="1"/>
  <c r="BD7" i="1" s="1"/>
  <c r="BE7" i="1" s="1"/>
  <c r="BF7" i="1" s="1"/>
  <c r="BG7" i="1" s="1"/>
  <c r="BH7" i="1" s="1"/>
  <c r="BI7" i="1" s="1"/>
  <c r="BJ7" i="1" s="1"/>
  <c r="BK7" i="1" s="1"/>
  <c r="BL7" i="1" s="1"/>
  <c r="BM7" i="1" s="1"/>
  <c r="BN7" i="1" s="1"/>
  <c r="BO7" i="1" s="1"/>
  <c r="BP7" i="1" s="1"/>
  <c r="BQ7" i="1" s="1"/>
  <c r="BR7" i="1" s="1"/>
  <c r="BS7" i="1" s="1"/>
  <c r="BT7" i="1" s="1"/>
  <c r="BU7" i="1" s="1"/>
  <c r="BC9" i="1"/>
  <c r="BD9" i="1" s="1"/>
  <c r="BE9" i="1" s="1"/>
  <c r="BF9" i="1" s="1"/>
  <c r="BG9" i="1" s="1"/>
  <c r="BH9" i="1" s="1"/>
  <c r="BI9" i="1" s="1"/>
  <c r="BJ9" i="1" s="1"/>
  <c r="BK9" i="1" s="1"/>
  <c r="BL9" i="1" s="1"/>
  <c r="BM9" i="1" s="1"/>
  <c r="BN9" i="1" s="1"/>
  <c r="BO9" i="1" s="1"/>
  <c r="BP9" i="1" s="1"/>
  <c r="BQ9" i="1" s="1"/>
  <c r="BR9" i="1" s="1"/>
  <c r="BS9" i="1" s="1"/>
  <c r="BT9" i="1" s="1"/>
  <c r="BU9" i="1" s="1"/>
  <c r="BC8" i="1"/>
  <c r="BD8" i="1" s="1"/>
  <c r="BE8" i="1" s="1"/>
  <c r="BF8" i="1" s="1"/>
  <c r="BG8" i="1" s="1"/>
  <c r="BH8" i="1" s="1"/>
  <c r="BI8" i="1" s="1"/>
  <c r="BJ8" i="1" s="1"/>
  <c r="BK8" i="1" s="1"/>
  <c r="BL8" i="1" s="1"/>
  <c r="BM8" i="1" s="1"/>
  <c r="BN8" i="1" s="1"/>
  <c r="BO8" i="1" s="1"/>
  <c r="BP8" i="1" s="1"/>
  <c r="BQ8" i="1" s="1"/>
  <c r="BR8" i="1" s="1"/>
  <c r="BS8" i="1" s="1"/>
  <c r="BT8" i="1" s="1"/>
  <c r="BU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<sst xmlns="http://schemas.openxmlformats.org/spreadsheetml/2006/main" count="302" uniqueCount="66">
  <si>
    <t>EU</t>
  </si>
  <si>
    <t>Gas</t>
  </si>
  <si>
    <t>JRC low</t>
  </si>
  <si>
    <t>JRC ref</t>
  </si>
  <si>
    <t>JRC high</t>
  </si>
  <si>
    <t>Final-Report-EU-Long-term</t>
  </si>
  <si>
    <t>Backgound-Report</t>
  </si>
  <si>
    <t>Oil</t>
  </si>
  <si>
    <t>Coal</t>
  </si>
  <si>
    <t>IEA New policies</t>
  </si>
  <si>
    <t>IEA Current policies</t>
  </si>
  <si>
    <t>IEA 450 scenario</t>
  </si>
  <si>
    <t>EUR/MWh</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</si>
  <si>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</si>
  <si>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</si>
  <si>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</si>
  <si>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</si>
  <si>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</si>
  <si>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</si>
  <si>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</si>
  <si>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</si>
  <si>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</si>
  <si>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</si>
  <si>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</si>
  <si>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</si>
  <si>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</si>
  <si>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</si>
  <si>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</si>
  <si>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</si>
  <si>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</si>
  <si>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</si>
  <si>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</si>
  <si>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</si>
  <si>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</si>
  <si>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</si>
  <si>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</si>
  <si>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</si>
  <si>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</si>
  <si>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</si>
  <si>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</si>
  <si>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</si>
  <si>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2015 REF</t>
  </si>
  <si>
    <t>low</t>
  </si>
  <si>
    <t>This project has received funding from the European Union's Horizon 2020 research and innovation programme under grant agreement No. 695989.</t>
  </si>
  <si>
    <t>Authors:</t>
  </si>
  <si>
    <t>Contact:</t>
  </si>
  <si>
    <t>info@heatroadmap.eu</t>
  </si>
  <si>
    <t>Heat Roadmap Europe website: www.heatroadmap.eu</t>
  </si>
  <si>
    <t>Deliverable No.</t>
  </si>
  <si>
    <t>© 2017</t>
  </si>
  <si>
    <t>This project has received funding from the European Union's Horizon 2020 research and innovation programme under grant agreement No. 695989. The sole responsibility for the content of this document lies with the authors. It does not necessarily reflect the opinion of the funding authorities. The funding authorities are not responsible for any use that may be made of the information contained therein.</t>
  </si>
  <si>
    <t>Deliverable 6.1:  Future Fuel Prices</t>
  </si>
  <si>
    <t>Appendix 1 - Fossil Fuel Prices</t>
  </si>
  <si>
    <t>EU28 fuel prices for 2015, 2030 and 2050</t>
  </si>
  <si>
    <t>Neven Duić, UNIZAG FSB
Nedeljko Štefanić, UNIZAG FSB
Zoran Lulić, UNIZAG FSB
Goran Krajačić, UNIZAG FSB
Tomislav Pukšec, UNIZAG FSB
Tomislav Novosel, UNIZAG FSB</t>
  </si>
  <si>
    <t>University of Zagreb, Faculty of Mechanical Engineering and Naval Architecture,
Ivana Lucica 5,
10002 Zagreb
Croatia</t>
  </si>
  <si>
    <t>E-mail: tomislav.novosel@fsb.hr</t>
  </si>
  <si>
    <t>D 6.1:  Future Fuel Prices (Report)</t>
  </si>
  <si>
    <t>Price</t>
  </si>
  <si>
    <t>Year</t>
  </si>
  <si>
    <t>Fuel</t>
  </si>
  <si>
    <t>[EUR/GJ]</t>
  </si>
  <si>
    <t>Gas, BAL</t>
  </si>
  <si>
    <t>Oil, BAL</t>
  </si>
  <si>
    <t>Coal, BAL</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</si>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</sst>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ont>
    <font>
      <sz val="11"/>
      <color theme="1"/>
      <name val="Open Sans"/>
      <family val="2"/>
    </font>
    <font>
      <sz val="10"/>
      <color theme="1"/>
      <name val="Open Sans"/>
      <family val="2"/>
    </font>
    <font>
      <b/>
      <sz val="36"/>
      <color theme="1"/>
      <name val="Open Sans"/>
      <family val="2"/>
    </font>
    <font>
      <sz val="16"/>
      <color theme="1"/>
      <name val="Open Sans"/>
      <family val="2"/>
    </font>
    <font>
      <sz val="22"/>
      <color theme="1"/>
      <name val="Open Sans"/>
    </font>
    <font>
      <b/>
      <sz val="24"/>
      <color theme="1"/>
      <name val="Open Sans"/>
      <family val="2"/>
    </font>
    <font>
      <sz val="16"/>
      <color theme="1"/>
      <name val="Open Sans"/>
    </font>
    <font>
      <sz val="10"/>
      <color theme="1"/>
      <name val="Calibri"/>
      <family val="2"/>
      <scheme val="minor"/>
    </font>
    <font>
      <b/>
      <sz val="16"/>
      <color theme="1"/>
      <name val="Calibri"/>
      <family val="2"/>
      <scheme val="minor"/>
    </font>
    <font>
      <b/>
      <sz val="11"/>
      <color theme="1"/>
      <name val="Open Sans"/>
      <family val="2"/>
    </font>
    <font>
      <sz val="16"/>
      <color theme="1"/>
      <name val="Calibri"/>
      <family val="2"/>
      <scheme val="minor"/>
    </font>
    <font>
      <b/>
      <sz val="20"/>
      <color theme="0"/>
      <name val="Calibri"/>
      <family val="2"/>
      <scheme val="minor"/>
    </font>
  </fonts>
  <fills count="5">
    <fill>
      <patternFill patternType="none"/>
    </fill>
    <fill>
      <patternFill patternType="gray125"/>
    </fill>
    <fill>
      <patternFill patternType="solid">
        <fgColor theme="1" tint="4.9989318521683403E-2"/>
        <bgColor indexed="64"/>
      </patternFill>
    </fill>
    <fill>
      <patternFill patternType="solid">
        <fgColor theme="1" tint="0.499984740745262"/>
        <bgColor indexed="64"/>
      </patternFill>
    </fill>
    <fill>
      <patternFill patternType="solid">
        <fgColor theme="5" tint="-0.249977111117893"/>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0" fillId="0" borderId="4" xfId="0" applyBorder="1"/>
    <xf numFmtId="0" fontId="0" fillId="0" borderId="3" xfId="0" applyBorder="1"/>
    <xf numFmtId="0" fontId="0" fillId="0" borderId="9" xfId="0" applyBorder="1"/>
    <xf numFmtId="0" fontId="0" fillId="0" borderId="2" xfId="0" applyBorder="1"/>
    <xf numFmtId="2" fontId="0" fillId="0" borderId="6" xfId="0" applyNumberFormat="1" applyBorder="1"/>
    <xf numFmtId="2" fontId="0" fillId="0" borderId="0" xfId="0" applyNumberFormat="1"/>
    <xf numFmtId="2" fontId="0" fillId="0" borderId="7" xfId="0" applyNumberFormat="1" applyBorder="1"/>
    <xf numFmtId="2" fontId="0" fillId="0" borderId="2" xfId="0" applyNumberFormat="1" applyBorder="1"/>
    <xf numFmtId="2" fontId="0" fillId="0" borderId="3" xfId="0" applyNumberFormat="1" applyBorder="1"/>
    <xf numFmtId="2" fontId="0" fillId="0" borderId="4" xfId="0" applyNumberFormat="1" applyBorder="1"/>
    <xf numFmtId="2" fontId="0" fillId="0" borderId="8" xfId="0" applyNumberFormat="1" applyBorder="1"/>
    <xf numFmtId="2" fontId="0" fillId="0" borderId="9" xfId="0" applyNumberFormat="1" applyBorder="1"/>
    <xf numFmtId="2" fontId="0" fillId="0" borderId="10" xfId="0" applyNumberFormat="1" applyBorder="1"/>
    <xf numFmtId="0" fontId="2" fillId="0" borderId="0" xfId="0" applyFont="1"/>
    <xf numFmtId="0" fontId="4" fillId="0" borderId="0" xfId="0" applyFont="1"/>
    <xf numFmtId="0" fontId="5" fillId="0" borderId="0" xfId="0" applyFont="1"/>
    <xf numFmtId="0" fontId="7" fillId="0" borderId="0" xfId="0" applyFont="1"/>
    <xf numFmtId="0" fontId="2" fillId="0" borderId="0" xfId="0" applyFont="1" applyAlignment="1">
      <alignment horizontal="center"/>
    </xf>
    <xf numFmtId="0" fontId="3" fillId="0" borderId="0" xfId="0" applyFont="1" applyAlignment="1">
      <alignment horizontal="left" vertical="center" indent="9"/>
    </xf>
    <xf numFmtId="0" fontId="9" fillId="0" borderId="0" xfId="0" applyFont="1"/>
    <xf numFmtId="0" fontId="3" fillId="0" borderId="0" xfId="0" applyFont="1"/>
    <xf numFmtId="0" fontId="2" fillId="0" borderId="0" xfId="0" applyFont="1" applyAlignment="1">
      <alignment horizontal="left"/>
    </xf>
    <xf numFmtId="0" fontId="10" fillId="0" borderId="0" xfId="0" applyFont="1" applyAlignment="1">
      <alignment horizontal="left" wrapText="1"/>
    </xf>
    <xf numFmtId="0" fontId="11" fillId="0" borderId="0" xfId="0" applyFont="1"/>
    <xf numFmtId="0" fontId="6" fillId="0" borderId="0" xfId="0" applyFont="1"/>
    <xf numFmtId="0" fontId="10" fillId="0" borderId="0" xfId="0" applyFont="1" applyAlignment="1">
      <alignment horizontal="left" vertical="center" wrapText="1"/>
    </xf>
    <xf numFmtId="0" fontId="3" fillId="0" borderId="0" xfId="0" applyFont="1" applyAlignment="1">
      <alignment horizontal="right" vertical="center" wrapText="1"/>
    </xf>
    <xf numFmtId="0" fontId="8" fillId="0" borderId="0" xfId="0" applyFont="1" applyAlignment="1">
      <alignment horizontal="left" vertical="top" wrapText="1"/>
    </xf>
    <xf numFmtId="0" fontId="10" fillId="0" borderId="0" xfId="0" applyFont="1" applyAlignment="1">
      <alignment horizontal="left" wrapText="1"/>
    </xf>
    <xf numFmtId="0" fontId="2" fillId="0" borderId="0" xfId="0" applyFont="1" applyAlignment="1">
      <alignment horizontal="center"/>
    </xf>
    <xf numFmtId="0" fontId="12" fillId="0" borderId="0" xfId="0" applyFont="1" applyAlignment="1">
      <alignment horizontal="left" wrapText="1"/>
    </xf>
    <xf numFmtId="0" fontId="10" fillId="0" borderId="0" xfId="0" applyFont="1" applyAlignment="1">
      <alignment horizontal="left"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vertical="center" textRotation="90"/>
    </xf>
    <xf numFmtId="0" fontId="0" fillId="0" borderId="6" xfId="0" applyBorder="1" applyAlignment="1">
      <alignment horizontal="center" vertical="center" textRotation="90"/>
    </xf>
    <xf numFmtId="0" fontId="0" fillId="0" borderId="8" xfId="0" applyBorder="1" applyAlignment="1">
      <alignment horizontal="center" vertical="center" textRotation="90"/>
    </xf>
    <xf numFmtId="0" fontId="0" fillId="0" borderId="3"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13" fillId="2" borderId="1" xfId="0" applyFont="1" applyFill="1" applyBorder="1" applyAlignment="1">
      <alignment horizontal="center" vertical="center" textRotation="90"/>
    </xf>
    <xf numFmtId="0" fontId="13" fillId="2" borderId="5" xfId="0" applyFont="1" applyFill="1" applyBorder="1" applyAlignment="1">
      <alignment horizontal="center" vertical="center" textRotation="90"/>
    </xf>
    <xf numFmtId="0" fontId="13" fillId="2" borderId="11" xfId="0" applyFont="1" applyFill="1" applyBorder="1" applyAlignment="1">
      <alignment horizontal="center" vertical="center" textRotation="90"/>
    </xf>
    <xf numFmtId="0" fontId="13" fillId="3" borderId="1" xfId="0" applyFont="1" applyFill="1" applyBorder="1" applyAlignment="1">
      <alignment horizontal="center" vertical="center" textRotation="90"/>
    </xf>
    <xf numFmtId="0" fontId="13" fillId="3" borderId="5" xfId="0" applyFont="1" applyFill="1" applyBorder="1" applyAlignment="1">
      <alignment horizontal="center" vertical="center" textRotation="90"/>
    </xf>
    <xf numFmtId="0" fontId="13" fillId="3" borderId="11" xfId="0" applyFont="1" applyFill="1" applyBorder="1" applyAlignment="1">
      <alignment horizontal="center" vertical="center" textRotation="90"/>
    </xf>
    <xf numFmtId="0" fontId="13" fillId="4" borderId="1" xfId="0" applyFont="1" applyFill="1" applyBorder="1" applyAlignment="1">
      <alignment horizontal="center" vertical="center" textRotation="90"/>
    </xf>
    <xf numFmtId="0" fontId="13" fillId="4" borderId="5" xfId="0" applyFont="1" applyFill="1" applyBorder="1" applyAlignment="1">
      <alignment horizontal="center" vertical="center" textRotation="90"/>
    </xf>
    <xf numFmtId="0" fontId="13" fillId="4" borderId="11" xfId="0" applyFont="1" applyFill="1" applyBorder="1" applyAlignment="1">
      <alignment horizontal="center" vertical="center" textRotation="90"/>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95251</xdr:colOff>
      <xdr:row>0</xdr:row>
      <xdr:rowOff>52917</xdr:rowOff>
    </xdr:from>
    <xdr:to>
      <xdr:col>4</xdr:col>
      <xdr:colOff>1038780</xdr:colOff>
      <xdr:row>10</xdr:row>
      <xdr:rowOff>11599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52917"/>
          <a:ext cx="7740569" cy="2038942"/>
        </a:xfrm>
        <a:prstGeom prst="rect">
          <a:avLst/>
        </a:prstGeom>
      </xdr:spPr>
    </xdr:pic>
    <xdr:clientData/>
  </xdr:twoCellAnchor>
  <xdr:twoCellAnchor editAs="oneCell">
    <xdr:from>
      <xdr:col>12</xdr:col>
      <xdr:colOff>477911</xdr:colOff>
      <xdr:row>2</xdr:row>
      <xdr:rowOff>130026</xdr:rowOff>
    </xdr:from>
    <xdr:to>
      <xdr:col>14</xdr:col>
      <xdr:colOff>573160</xdr:colOff>
      <xdr:row>7</xdr:row>
      <xdr:rowOff>85803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951851" y="526266"/>
          <a:ext cx="1344929" cy="946377"/>
        </a:xfrm>
        <a:prstGeom prst="rect">
          <a:avLst/>
        </a:prstGeom>
      </xdr:spPr>
    </xdr:pic>
    <xdr:clientData/>
  </xdr:twoCellAnchor>
  <xdr:twoCellAnchor editAs="oneCell">
    <xdr:from>
      <xdr:col>0</xdr:col>
      <xdr:colOff>0</xdr:colOff>
      <xdr:row>11</xdr:row>
      <xdr:rowOff>0</xdr:rowOff>
    </xdr:from>
    <xdr:to>
      <xdr:col>14</xdr:col>
      <xdr:colOff>563255</xdr:colOff>
      <xdr:row>11</xdr:row>
      <xdr:rowOff>105833</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278380"/>
          <a:ext cx="14286875" cy="105833"/>
        </a:xfrm>
        <a:prstGeom prst="rect">
          <a:avLst/>
        </a:prstGeom>
      </xdr:spPr>
    </xdr:pic>
    <xdr:clientData/>
  </xdr:twoCellAnchor>
  <xdr:twoCellAnchor editAs="oneCell">
    <xdr:from>
      <xdr:col>0</xdr:col>
      <xdr:colOff>3363686</xdr:colOff>
      <xdr:row>41</xdr:row>
      <xdr:rowOff>141514</xdr:rowOff>
    </xdr:from>
    <xdr:to>
      <xdr:col>2</xdr:col>
      <xdr:colOff>541565</xdr:colOff>
      <xdr:row>41</xdr:row>
      <xdr:rowOff>1412612</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363686" y="13026934"/>
          <a:ext cx="2054679" cy="127109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ms-prext.fraunhofer.de/DOKUME~1/ft/LOKALE~1/Temp/EB200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ms-prext.fraunhofer.de/livelinkdav/nodes/72428/Mapping%20EU%20heat%20supply/Work%20packages/WP3/Scenario_results/Current_policy/WP3_RES-H-C-sh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Z 2003 Zuordn. der EB"/>
      <sheetName val="Bil  TJ"/>
      <sheetName val="Bil  SKE"/>
      <sheetName val="Bil nat"/>
    </sheetNames>
    <sheetDataSet>
      <sheetData sheetId="0" refreshError="1"/>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finitions"/>
      <sheetName val="DiaRESTotal"/>
      <sheetName val="DiaRES_MS"/>
      <sheetName val="RES-share-HC"/>
      <sheetName val="RES"/>
      <sheetName val="TER"/>
      <sheetName val="IND"/>
      <sheetName val="RESShare_DistEle"/>
      <sheetName val="EC"/>
      <sheetName val="RESIDENTIAL-WP1-WP3"/>
      <sheetName val="ForReport"/>
      <sheetName val="Eurostat RES-HC shares"/>
      <sheetName val="ColorLege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5">
          <cell r="G5" t="str">
            <v>EU28</v>
          </cell>
          <cell r="H5" t="str">
            <v>AT</v>
          </cell>
          <cell r="I5" t="str">
            <v>BE</v>
          </cell>
          <cell r="J5" t="str">
            <v>BG</v>
          </cell>
          <cell r="K5" t="str">
            <v>CY</v>
          </cell>
          <cell r="L5" t="str">
            <v>CZ</v>
          </cell>
          <cell r="M5" t="str">
            <v>DE</v>
          </cell>
          <cell r="N5" t="str">
            <v>DK</v>
          </cell>
          <cell r="O5" t="str">
            <v>EE</v>
          </cell>
          <cell r="P5" t="str">
            <v>EL</v>
          </cell>
          <cell r="Q5" t="str">
            <v>ES</v>
          </cell>
          <cell r="R5" t="str">
            <v>FI</v>
          </cell>
          <cell r="S5" t="str">
            <v>FR</v>
          </cell>
          <cell r="T5" t="str">
            <v>HR</v>
          </cell>
          <cell r="U5" t="str">
            <v>HU</v>
          </cell>
          <cell r="V5" t="str">
            <v>IE</v>
          </cell>
          <cell r="W5" t="str">
            <v>IT</v>
          </cell>
          <cell r="X5" t="str">
            <v>LT</v>
          </cell>
          <cell r="Y5" t="str">
            <v>LU</v>
          </cell>
          <cell r="Z5" t="str">
            <v>LV</v>
          </cell>
          <cell r="AA5" t="str">
            <v>MT</v>
          </cell>
          <cell r="AB5" t="str">
            <v>NL</v>
          </cell>
          <cell r="AC5" t="str">
            <v>PL</v>
          </cell>
          <cell r="AD5" t="str">
            <v>PT</v>
          </cell>
          <cell r="AE5" t="str">
            <v>RO</v>
          </cell>
          <cell r="AF5" t="str">
            <v>SE</v>
          </cell>
          <cell r="AG5" t="str">
            <v>SI</v>
          </cell>
          <cell r="AH5" t="str">
            <v>SK</v>
          </cell>
          <cell r="AI5" t="str">
            <v>UK</v>
          </cell>
        </row>
        <row r="6">
          <cell r="G6">
            <v>6163.0151602227161</v>
          </cell>
          <cell r="H6">
            <v>165.59427817485351</v>
          </cell>
          <cell r="I6">
            <v>197.57865044944037</v>
          </cell>
          <cell r="J6">
            <v>59.41381441410045</v>
          </cell>
          <cell r="K6">
            <v>6.0457635171136133</v>
          </cell>
          <cell r="L6">
            <v>165.05321641986279</v>
          </cell>
          <cell r="M6">
            <v>1142.4932716404403</v>
          </cell>
          <cell r="N6">
            <v>77.48194023513723</v>
          </cell>
          <cell r="O6">
            <v>16.56531655160228</v>
          </cell>
          <cell r="P6">
            <v>82.689660610159663</v>
          </cell>
          <cell r="Q6">
            <v>433.80629235167544</v>
          </cell>
          <cell r="R6">
            <v>181.40114966959894</v>
          </cell>
          <cell r="S6">
            <v>782.53995051865957</v>
          </cell>
          <cell r="T6">
            <v>37.093457284705252</v>
          </cell>
          <cell r="U6">
            <v>92.901487636837714</v>
          </cell>
          <cell r="V6">
            <v>52.516498193409198</v>
          </cell>
          <cell r="W6">
            <v>809.24195495006472</v>
          </cell>
          <cell r="X6">
            <v>24.312058917742487</v>
          </cell>
          <cell r="Y6">
            <v>13.844334488192445</v>
          </cell>
          <cell r="Z6">
            <v>25.174390127264733</v>
          </cell>
          <cell r="AA6">
            <v>1.5974892881512941</v>
          </cell>
          <cell r="AB6">
            <v>279.39517378925086</v>
          </cell>
          <cell r="AC6">
            <v>407.09413249715567</v>
          </cell>
          <cell r="AD6">
            <v>83.784072391218643</v>
          </cell>
          <cell r="AE6">
            <v>158.37077810205489</v>
          </cell>
          <cell r="AF6">
            <v>180.93166716015509</v>
          </cell>
          <cell r="AG6">
            <v>24.935150240580523</v>
          </cell>
          <cell r="AH6">
            <v>77.96843943006445</v>
          </cell>
          <cell r="AI6">
            <v>583.1907711732232</v>
          </cell>
        </row>
        <row r="7">
          <cell r="G7">
            <v>5256.0384427499312</v>
          </cell>
          <cell r="H7">
            <v>152.80432922867243</v>
          </cell>
          <cell r="I7">
            <v>175.48369931966033</v>
          </cell>
          <cell r="J7">
            <v>47.13205361449495</v>
          </cell>
          <cell r="K7">
            <v>3.3801599688483233</v>
          </cell>
          <cell r="L7">
            <v>149.48250966869725</v>
          </cell>
          <cell r="M7">
            <v>1021.3682732490693</v>
          </cell>
          <cell r="N7">
            <v>68.765678649378899</v>
          </cell>
          <cell r="O7">
            <v>14.881588935510029</v>
          </cell>
          <cell r="P7">
            <v>55.838060054603417</v>
          </cell>
          <cell r="Q7">
            <v>319.41021007045856</v>
          </cell>
          <cell r="R7">
            <v>159.78210250377956</v>
          </cell>
          <cell r="S7">
            <v>616.98240820785782</v>
          </cell>
          <cell r="T7">
            <v>31.800420781773798</v>
          </cell>
          <cell r="U7">
            <v>82.700372174663627</v>
          </cell>
          <cell r="V7">
            <v>45.423541258955339</v>
          </cell>
          <cell r="W7">
            <v>647.60341469471564</v>
          </cell>
          <cell r="X7">
            <v>22.267386847864742</v>
          </cell>
          <cell r="Y7">
            <v>10.914879966727247</v>
          </cell>
          <cell r="Z7">
            <v>23.07915466276317</v>
          </cell>
          <cell r="AA7">
            <v>0.33234118078596298</v>
          </cell>
          <cell r="AB7">
            <v>248.05488241908202</v>
          </cell>
          <cell r="AC7">
            <v>368.84351673159887</v>
          </cell>
          <cell r="AD7">
            <v>58.19996013730163</v>
          </cell>
          <cell r="AE7">
            <v>149.6452818927869</v>
          </cell>
          <cell r="AF7">
            <v>156.31391934473828</v>
          </cell>
          <cell r="AG7">
            <v>21.443011994577045</v>
          </cell>
          <cell r="AH7">
            <v>71.087180330744573</v>
          </cell>
          <cell r="AI7">
            <v>533.01810485982082</v>
          </cell>
        </row>
        <row r="8">
          <cell r="G8">
            <v>1092.8496252311006</v>
          </cell>
          <cell r="H8">
            <v>43.170105011569504</v>
          </cell>
          <cell r="I8">
            <v>29.728149544876864</v>
          </cell>
          <cell r="J8">
            <v>17.201090477659498</v>
          </cell>
          <cell r="K8">
            <v>1.2948480588549172</v>
          </cell>
          <cell r="L8">
            <v>39.561420888232945</v>
          </cell>
          <cell r="M8">
            <v>129.28648771585472</v>
          </cell>
          <cell r="N8">
            <v>18.352199398652477</v>
          </cell>
          <cell r="O8">
            <v>5.7534680764487014</v>
          </cell>
          <cell r="P8">
            <v>19.087548878549782</v>
          </cell>
          <cell r="Q8">
            <v>86.841891081510724</v>
          </cell>
          <cell r="R8">
            <v>73.257610242963977</v>
          </cell>
          <cell r="S8">
            <v>164.30195001770844</v>
          </cell>
          <cell r="T8">
            <v>11.322445710164207</v>
          </cell>
          <cell r="U8">
            <v>19.116466319448662</v>
          </cell>
          <cell r="V8">
            <v>7.5440209663748092</v>
          </cell>
          <cell r="W8">
            <v>128.03260294342067</v>
          </cell>
          <cell r="X8">
            <v>5.8665893231832538</v>
          </cell>
          <cell r="Y8">
            <v>1.329350350174177</v>
          </cell>
          <cell r="Z8">
            <v>8.7907651754009759</v>
          </cell>
          <cell r="AA8">
            <v>0.11202428764339059</v>
          </cell>
          <cell r="AB8">
            <v>23.675895534456487</v>
          </cell>
          <cell r="AC8">
            <v>70.152406916660325</v>
          </cell>
          <cell r="AD8">
            <v>20.502174149015922</v>
          </cell>
          <cell r="AE8">
            <v>49.927008050750771</v>
          </cell>
          <cell r="AF8">
            <v>64.824061389057604</v>
          </cell>
          <cell r="AG8">
            <v>8.0848385818954505</v>
          </cell>
          <cell r="AH8">
            <v>8.7655724198649736</v>
          </cell>
          <cell r="AI8">
            <v>36.966633720706369</v>
          </cell>
        </row>
        <row r="9">
          <cell r="G9">
            <v>266.80166919285728</v>
          </cell>
          <cell r="H9">
            <v>7.6698678466716004</v>
          </cell>
          <cell r="I9">
            <v>3.1299568968576463</v>
          </cell>
          <cell r="J9">
            <v>2.9360613870252816</v>
          </cell>
          <cell r="K9">
            <v>0</v>
          </cell>
          <cell r="L9">
            <v>5.8285590086738583</v>
          </cell>
          <cell r="M9">
            <v>42.237105608660599</v>
          </cell>
          <cell r="N9">
            <v>8.7734934687590655</v>
          </cell>
          <cell r="O9">
            <v>1.8822828687291575</v>
          </cell>
          <cell r="P9">
            <v>0</v>
          </cell>
          <cell r="Q9">
            <v>0.78892102955531385</v>
          </cell>
          <cell r="R9">
            <v>22.265198711467132</v>
          </cell>
          <cell r="S9">
            <v>15.727058602958744</v>
          </cell>
          <cell r="T9">
            <v>1.3017288017785853</v>
          </cell>
          <cell r="U9">
            <v>5.2449657891099637</v>
          </cell>
          <cell r="V9">
            <v>9.6717652850601285E-2</v>
          </cell>
          <cell r="W9">
            <v>12.907310842916555</v>
          </cell>
          <cell r="X9">
            <v>3.0900261810313241</v>
          </cell>
          <cell r="Y9">
            <v>3.3628367760702514E-2</v>
          </cell>
          <cell r="Z9">
            <v>2.5365767227902336</v>
          </cell>
          <cell r="AA9">
            <v>1.260452757143537E-5</v>
          </cell>
          <cell r="AB9">
            <v>7.1895986266494241</v>
          </cell>
          <cell r="AC9">
            <v>13.965163468122251</v>
          </cell>
          <cell r="AD9">
            <v>2.7987539777739099</v>
          </cell>
          <cell r="AE9">
            <v>3.6312566589143365</v>
          </cell>
          <cell r="AF9">
            <v>24.528723619892627</v>
          </cell>
          <cell r="AG9">
            <v>0.80559390176478651</v>
          </cell>
          <cell r="AH9">
            <v>4.1559901835096058</v>
          </cell>
          <cell r="AI9">
            <v>11.365569535492737</v>
          </cell>
        </row>
        <row r="10">
          <cell r="G10">
            <v>1359.651294423958</v>
          </cell>
          <cell r="H10">
            <v>50.839972858241104</v>
          </cell>
          <cell r="I10">
            <v>32.858106441734513</v>
          </cell>
          <cell r="J10">
            <v>20.137151864684782</v>
          </cell>
          <cell r="K10">
            <v>1.2948480588549172</v>
          </cell>
          <cell r="L10">
            <v>45.389979896906802</v>
          </cell>
          <cell r="M10">
            <v>171.52359332451533</v>
          </cell>
          <cell r="N10">
            <v>27.125692867411544</v>
          </cell>
          <cell r="O10">
            <v>7.6357509451778594</v>
          </cell>
          <cell r="P10">
            <v>19.087548878549782</v>
          </cell>
          <cell r="Q10">
            <v>87.630812111066035</v>
          </cell>
          <cell r="R10">
            <v>95.522808954431113</v>
          </cell>
          <cell r="S10">
            <v>180.02900862066718</v>
          </cell>
          <cell r="T10">
            <v>12.624174511942792</v>
          </cell>
          <cell r="U10">
            <v>24.361432108558624</v>
          </cell>
          <cell r="V10">
            <v>7.6407386192254103</v>
          </cell>
          <cell r="W10">
            <v>140.93991378633723</v>
          </cell>
          <cell r="X10">
            <v>8.9566155042145787</v>
          </cell>
          <cell r="Y10">
            <v>1.3629787179348796</v>
          </cell>
          <cell r="Z10">
            <v>11.327341898191209</v>
          </cell>
          <cell r="AA10">
            <v>0.11203689217096202</v>
          </cell>
          <cell r="AB10">
            <v>30.865494161105911</v>
          </cell>
          <cell r="AC10">
            <v>84.117570384782582</v>
          </cell>
          <cell r="AD10">
            <v>23.300928126789831</v>
          </cell>
          <cell r="AE10">
            <v>53.55826470966511</v>
          </cell>
          <cell r="AF10">
            <v>89.352785008950235</v>
          </cell>
          <cell r="AG10">
            <v>8.8904324836602378</v>
          </cell>
          <cell r="AH10">
            <v>12.921562603374579</v>
          </cell>
          <cell r="AI10">
            <v>48.332203256199108</v>
          </cell>
        </row>
        <row r="11">
          <cell r="G11">
            <v>0.25868366626949474</v>
          </cell>
          <cell r="H11">
            <v>0.33271290882183602</v>
          </cell>
          <cell r="I11">
            <v>0.18724306912336247</v>
          </cell>
          <cell r="J11">
            <v>0.42724961720088978</v>
          </cell>
          <cell r="K11">
            <v>0.38307301156995049</v>
          </cell>
          <cell r="L11">
            <v>0.30364743004051797</v>
          </cell>
          <cell r="M11">
            <v>0.16793511000579892</v>
          </cell>
          <cell r="N11">
            <v>0.39446557352715877</v>
          </cell>
          <cell r="O11">
            <v>0.51310051488908182</v>
          </cell>
          <cell r="P11">
            <v>0.34183760789476353</v>
          </cell>
          <cell r="Q11">
            <v>0.27435194414021891</v>
          </cell>
          <cell r="R11">
            <v>0.5978317186818316</v>
          </cell>
          <cell r="S11">
            <v>0.29178953277386871</v>
          </cell>
          <cell r="T11">
            <v>0.39698136696286279</v>
          </cell>
          <cell r="U11">
            <v>0.29457463694488761</v>
          </cell>
          <cell r="V11">
            <v>0.16821098504113269</v>
          </cell>
          <cell r="W11">
            <v>0.21763306151308234</v>
          </cell>
          <cell r="X11">
            <v>0.40223020174787344</v>
          </cell>
          <cell r="Y11">
            <v>0.12487345001408748</v>
          </cell>
          <cell r="Z11">
            <v>0.49080402049851485</v>
          </cell>
          <cell r="AA11">
            <v>0.33711408229940942</v>
          </cell>
          <cell r="AB11">
            <v>0.12443010135539075</v>
          </cell>
          <cell r="AC11">
            <v>0.22805760863079913</v>
          </cell>
          <cell r="AD11">
            <v>0.40035986402430118</v>
          </cell>
          <cell r="AE11">
            <v>0.35790145891827607</v>
          </cell>
          <cell r="AF11">
            <v>0.5716239819429616</v>
          </cell>
          <cell r="AG11">
            <v>0.41460744814714628</v>
          </cell>
          <cell r="AH11">
            <v>0.18177064476681906</v>
          </cell>
          <cell r="AI11">
            <v>9.0676475743558582E-2</v>
          </cell>
        </row>
        <row r="14">
          <cell r="G14" t="str">
            <v>EU28</v>
          </cell>
          <cell r="H14" t="str">
            <v>AT</v>
          </cell>
          <cell r="I14" t="str">
            <v>BE</v>
          </cell>
          <cell r="J14" t="str">
            <v>BG</v>
          </cell>
          <cell r="K14" t="str">
            <v>CY</v>
          </cell>
          <cell r="L14" t="str">
            <v>CZ</v>
          </cell>
          <cell r="M14" t="str">
            <v>DE</v>
          </cell>
          <cell r="N14" t="str">
            <v>DK</v>
          </cell>
          <cell r="O14" t="str">
            <v>EE</v>
          </cell>
          <cell r="P14" t="str">
            <v>EL</v>
          </cell>
          <cell r="Q14" t="str">
            <v>ES</v>
          </cell>
          <cell r="R14" t="str">
            <v>FI</v>
          </cell>
          <cell r="S14" t="str">
            <v>FR</v>
          </cell>
          <cell r="T14" t="str">
            <v>HR</v>
          </cell>
          <cell r="U14" t="str">
            <v>HU</v>
          </cell>
          <cell r="V14" t="str">
            <v>IE</v>
          </cell>
          <cell r="W14" t="str">
            <v>IT</v>
          </cell>
          <cell r="X14" t="str">
            <v>LT</v>
          </cell>
          <cell r="Y14" t="str">
            <v>LU</v>
          </cell>
          <cell r="Z14" t="str">
            <v>LV</v>
          </cell>
          <cell r="AA14" t="str">
            <v>MT</v>
          </cell>
          <cell r="AB14" t="str">
            <v>NL</v>
          </cell>
          <cell r="AC14" t="str">
            <v>PL</v>
          </cell>
          <cell r="AD14" t="str">
            <v>PT</v>
          </cell>
          <cell r="AE14" t="str">
            <v>RO</v>
          </cell>
          <cell r="AF14" t="str">
            <v>SE</v>
          </cell>
          <cell r="AG14" t="str">
            <v>SI</v>
          </cell>
          <cell r="AH14" t="str">
            <v>SK</v>
          </cell>
          <cell r="AI14" t="str">
            <v>UK</v>
          </cell>
          <cell r="AJ14" t="str">
            <v>Check</v>
          </cell>
        </row>
        <row r="15">
          <cell r="G15">
            <v>6433.9276150091209</v>
          </cell>
          <cell r="H15">
            <v>175.87545356633092</v>
          </cell>
          <cell r="I15">
            <v>210.83137217891752</v>
          </cell>
          <cell r="J15">
            <v>58.064980469635998</v>
          </cell>
          <cell r="K15">
            <v>6.1077286456500657</v>
          </cell>
          <cell r="L15">
            <v>164.13721670162971</v>
          </cell>
          <cell r="M15">
            <v>1271.2785619569784</v>
          </cell>
          <cell r="N15">
            <v>79.936790818029124</v>
          </cell>
          <cell r="O15">
            <v>17.635383799917683</v>
          </cell>
          <cell r="P15">
            <v>87.754809006658988</v>
          </cell>
          <cell r="Q15">
            <v>424.50823023211694</v>
          </cell>
          <cell r="R15">
            <v>181.19487101419105</v>
          </cell>
          <cell r="S15">
            <v>815.48934125974529</v>
          </cell>
          <cell r="T15">
            <v>36.518251684484135</v>
          </cell>
          <cell r="U15">
            <v>99.859628599437286</v>
          </cell>
          <cell r="V15">
            <v>54.944220789737024</v>
          </cell>
          <cell r="W15">
            <v>813.79603419266198</v>
          </cell>
          <cell r="X15">
            <v>27.06179995927878</v>
          </cell>
          <cell r="Y15">
            <v>14.824063843487473</v>
          </cell>
          <cell r="Z15">
            <v>27.187800876362342</v>
          </cell>
          <cell r="AA15">
            <v>1.6596880111569428</v>
          </cell>
          <cell r="AB15">
            <v>291.49022215282889</v>
          </cell>
          <cell r="AC15">
            <v>409.50948426993102</v>
          </cell>
          <cell r="AD15">
            <v>78.153065066183814</v>
          </cell>
          <cell r="AE15">
            <v>154.28775455211911</v>
          </cell>
          <cell r="AF15">
            <v>189.44263448487158</v>
          </cell>
          <cell r="AG15">
            <v>24.378087739659961</v>
          </cell>
          <cell r="AH15">
            <v>79.748068277711937</v>
          </cell>
          <cell r="AI15">
            <v>638.2520708594061</v>
          </cell>
          <cell r="AJ15">
            <v>0</v>
          </cell>
        </row>
        <row r="16">
          <cell r="G16">
            <v>5532.393434965189</v>
          </cell>
          <cell r="H16">
            <v>161.68628502906333</v>
          </cell>
          <cell r="I16">
            <v>188.30369776094309</v>
          </cell>
          <cell r="J16">
            <v>46.375021921728461</v>
          </cell>
          <cell r="K16">
            <v>3.6279647401763926</v>
          </cell>
          <cell r="L16">
            <v>148.77645803784264</v>
          </cell>
          <cell r="M16">
            <v>1146.2372550962268</v>
          </cell>
          <cell r="N16">
            <v>70.816883219019459</v>
          </cell>
          <cell r="O16">
            <v>15.65640771546593</v>
          </cell>
          <cell r="P16">
            <v>63.119275844120352</v>
          </cell>
          <cell r="Q16">
            <v>309.48707300550336</v>
          </cell>
          <cell r="R16">
            <v>156.34468368050267</v>
          </cell>
          <cell r="S16">
            <v>651.47942081134124</v>
          </cell>
          <cell r="T16">
            <v>31.356228386335726</v>
          </cell>
          <cell r="U16">
            <v>89.927963789564984</v>
          </cell>
          <cell r="V16">
            <v>47.865904064384658</v>
          </cell>
          <cell r="W16">
            <v>657.90552226628301</v>
          </cell>
          <cell r="X16">
            <v>25.228836405340601</v>
          </cell>
          <cell r="Y16">
            <v>11.653928683917256</v>
          </cell>
          <cell r="Z16">
            <v>25.150936016768075</v>
          </cell>
          <cell r="AA16">
            <v>0.43234297976380792</v>
          </cell>
          <cell r="AB16">
            <v>260.83556977080616</v>
          </cell>
          <cell r="AC16">
            <v>373.82511799436708</v>
          </cell>
          <cell r="AD16">
            <v>57.649653408081036</v>
          </cell>
          <cell r="AE16">
            <v>146.62771108284736</v>
          </cell>
          <cell r="AF16">
            <v>162.30714035530548</v>
          </cell>
          <cell r="AG16">
            <v>20.851166343521605</v>
          </cell>
          <cell r="AH16">
            <v>73.353981993008802</v>
          </cell>
          <cell r="AI16">
            <v>585.5110045629591</v>
          </cell>
        </row>
        <row r="17">
          <cell r="G17">
            <v>975.62065476940347</v>
          </cell>
          <cell r="H17">
            <v>41.103408977166929</v>
          </cell>
          <cell r="I17">
            <v>25.578793886652573</v>
          </cell>
          <cell r="J17">
            <v>15.940069539344245</v>
          </cell>
          <cell r="K17">
            <v>1.1076912280903342</v>
          </cell>
          <cell r="L17">
            <v>29.742727144059586</v>
          </cell>
          <cell r="M17">
            <v>129.71462483549362</v>
          </cell>
          <cell r="N17">
            <v>16.526255188281688</v>
          </cell>
          <cell r="O17">
            <v>5.9581018793891181</v>
          </cell>
          <cell r="P17">
            <v>16.796020128651705</v>
          </cell>
          <cell r="Q17">
            <v>68.894940878036365</v>
          </cell>
          <cell r="R17">
            <v>63.013479528123924</v>
          </cell>
          <cell r="S17">
            <v>142.17363222642248</v>
          </cell>
          <cell r="T17">
            <v>9.0489553175786845</v>
          </cell>
          <cell r="U17">
            <v>17.053284625187857</v>
          </cell>
          <cell r="V17">
            <v>6.0407254036776799</v>
          </cell>
          <cell r="W17">
            <v>120.26829099126681</v>
          </cell>
          <cell r="X17">
            <v>7.1184203388217222</v>
          </cell>
          <cell r="Y17">
            <v>0.91551553083880888</v>
          </cell>
          <cell r="Z17">
            <v>11.046032078940559</v>
          </cell>
          <cell r="AA17">
            <v>7.812722604817382E-2</v>
          </cell>
          <cell r="AB17">
            <v>19.938316238476585</v>
          </cell>
          <cell r="AC17">
            <v>56.034752412192276</v>
          </cell>
          <cell r="AD17">
            <v>19.633886438149748</v>
          </cell>
          <cell r="AE17">
            <v>45.26429748037166</v>
          </cell>
          <cell r="AF17">
            <v>66.982106912816221</v>
          </cell>
          <cell r="AG17">
            <v>7.0943867585903462</v>
          </cell>
          <cell r="AH17">
            <v>6.3828004626743402</v>
          </cell>
          <cell r="AI17">
            <v>26.171011114059397</v>
          </cell>
        </row>
        <row r="18">
          <cell r="G18">
            <v>211.90622688515936</v>
          </cell>
          <cell r="H18">
            <v>11.697338395078281</v>
          </cell>
          <cell r="I18">
            <v>3.2783867513708782</v>
          </cell>
          <cell r="J18">
            <v>2.1926780597171596</v>
          </cell>
          <cell r="K18">
            <v>8.7255269345236489E-2</v>
          </cell>
          <cell r="L18">
            <v>5.2150961626749641</v>
          </cell>
          <cell r="M18">
            <v>43.548823064380748</v>
          </cell>
          <cell r="N18">
            <v>13.976467641883549</v>
          </cell>
          <cell r="O18">
            <v>2.2615409672441058</v>
          </cell>
          <cell r="P18">
            <v>0</v>
          </cell>
          <cell r="Q18">
            <v>0.47907987268565322</v>
          </cell>
          <cell r="R18">
            <v>22.571983569520071</v>
          </cell>
          <cell r="S18">
            <v>17.140170207731121</v>
          </cell>
          <cell r="T18">
            <v>1.356864369735419</v>
          </cell>
          <cell r="U18">
            <v>4.8195467803348464</v>
          </cell>
          <cell r="V18">
            <v>0.15833060398535739</v>
          </cell>
          <cell r="W18">
            <v>9.2014741274260992</v>
          </cell>
          <cell r="X18">
            <v>3.0545835924617464</v>
          </cell>
          <cell r="Y18">
            <v>0.13170924517026367</v>
          </cell>
          <cell r="Z18">
            <v>2.7343258604516096</v>
          </cell>
          <cell r="AA18">
            <v>2.3878344299548132E-4</v>
          </cell>
          <cell r="AB18">
            <v>6.5556033892754195</v>
          </cell>
          <cell r="AC18">
            <v>12.223378925197039</v>
          </cell>
          <cell r="AD18">
            <v>1.2138405118789948</v>
          </cell>
          <cell r="AE18">
            <v>3.5576148684298192</v>
          </cell>
          <cell r="AF18">
            <v>29.04881412931778</v>
          </cell>
          <cell r="AG18">
            <v>0.713503897068546</v>
          </cell>
          <cell r="AH18">
            <v>3.7423950448582506</v>
          </cell>
          <cell r="AI18">
            <v>10.945182794493345</v>
          </cell>
        </row>
        <row r="19">
          <cell r="G19">
            <v>1187.5268816545629</v>
          </cell>
          <cell r="H19">
            <v>52.800747372245212</v>
          </cell>
          <cell r="I19">
            <v>28.857180638023451</v>
          </cell>
          <cell r="J19">
            <v>18.132747599061403</v>
          </cell>
          <cell r="K19">
            <v>1.1949464974355706</v>
          </cell>
          <cell r="L19">
            <v>34.957823306734554</v>
          </cell>
          <cell r="M19">
            <v>173.26344789987436</v>
          </cell>
          <cell r="N19">
            <v>30.502722830165236</v>
          </cell>
          <cell r="O19">
            <v>8.2196428466332243</v>
          </cell>
          <cell r="P19">
            <v>16.796020128651705</v>
          </cell>
          <cell r="Q19">
            <v>69.374020750722025</v>
          </cell>
          <cell r="R19">
            <v>85.585463097643995</v>
          </cell>
          <cell r="S19">
            <v>159.31380243415362</v>
          </cell>
          <cell r="T19">
            <v>10.405819687314104</v>
          </cell>
          <cell r="U19">
            <v>21.872831405522703</v>
          </cell>
          <cell r="V19">
            <v>6.199056007663037</v>
          </cell>
          <cell r="W19">
            <v>129.46976511869292</v>
          </cell>
          <cell r="X19">
            <v>10.173003931283468</v>
          </cell>
          <cell r="Y19">
            <v>1.0472247760090725</v>
          </cell>
          <cell r="Z19">
            <v>13.780357939392168</v>
          </cell>
          <cell r="AA19">
            <v>7.83660094911693E-2</v>
          </cell>
          <cell r="AB19">
            <v>26.493919627752003</v>
          </cell>
          <cell r="AC19">
            <v>68.258131337389315</v>
          </cell>
          <cell r="AD19">
            <v>20.847726950028743</v>
          </cell>
          <cell r="AE19">
            <v>48.821912348801476</v>
          </cell>
          <cell r="AF19">
            <v>96.030921042133997</v>
          </cell>
          <cell r="AG19">
            <v>7.8078906556588921</v>
          </cell>
          <cell r="AH19">
            <v>10.125195507532592</v>
          </cell>
          <cell r="AI19">
            <v>37.116193908552745</v>
          </cell>
        </row>
        <row r="20">
          <cell r="G20">
            <v>0.21464975251927923</v>
          </cell>
          <cell r="H20">
            <v>0.32656293242654566</v>
          </cell>
          <cell r="I20">
            <v>0.15324808265134796</v>
          </cell>
          <cell r="J20">
            <v>0.3910024588164242</v>
          </cell>
          <cell r="K20">
            <v>0.32937103390301198</v>
          </cell>
          <cell r="L20">
            <v>0.23496878315144937</v>
          </cell>
          <cell r="M20">
            <v>0.1511584509485594</v>
          </cell>
          <cell r="N20">
            <v>0.43072670588774298</v>
          </cell>
          <cell r="O20">
            <v>0.52500183924781052</v>
          </cell>
          <cell r="P20">
            <v>0.26609969623433627</v>
          </cell>
          <cell r="Q20">
            <v>0.22415805635115624</v>
          </cell>
          <cell r="R20">
            <v>0.5474152435687657</v>
          </cell>
          <cell r="S20">
            <v>0.24454157314093966</v>
          </cell>
          <cell r="T20">
            <v>0.33185814183725948</v>
          </cell>
          <cell r="U20">
            <v>0.24322613883158747</v>
          </cell>
          <cell r="V20">
            <v>0.12950880441586682</v>
          </cell>
          <cell r="W20">
            <v>0.196790816822314</v>
          </cell>
          <cell r="X20">
            <v>0.40322921627610148</v>
          </cell>
          <cell r="Y20">
            <v>8.9860235497602761E-2</v>
          </cell>
          <cell r="Z20">
            <v>0.54790636540146387</v>
          </cell>
          <cell r="AA20">
            <v>0.18125889203516435</v>
          </cell>
          <cell r="AB20">
            <v>0.10157326184857368</v>
          </cell>
          <cell r="AC20">
            <v>0.18259375320632643</v>
          </cell>
          <cell r="AD20">
            <v>0.36162796682323878</v>
          </cell>
          <cell r="AE20">
            <v>0.33296511272153867</v>
          </cell>
          <cell r="AF20">
            <v>0.59166171514027877</v>
          </cell>
          <cell r="AG20">
            <v>0.37445822104262194</v>
          </cell>
          <cell r="AH20">
            <v>0.13803198180158238</v>
          </cell>
          <cell r="AI20">
            <v>6.3391112411725306E-2</v>
          </cell>
        </row>
        <row r="25">
          <cell r="G25" t="str">
            <v>EU28</v>
          </cell>
          <cell r="H25" t="str">
            <v>AT</v>
          </cell>
          <cell r="I25" t="str">
            <v>BE</v>
          </cell>
          <cell r="J25" t="str">
            <v>BG</v>
          </cell>
          <cell r="K25" t="str">
            <v>CY</v>
          </cell>
          <cell r="L25" t="str">
            <v>CZ</v>
          </cell>
          <cell r="M25" t="str">
            <v>DE</v>
          </cell>
          <cell r="N25" t="str">
            <v>DK</v>
          </cell>
          <cell r="O25" t="str">
            <v>EE</v>
          </cell>
          <cell r="P25" t="str">
            <v>EL</v>
          </cell>
          <cell r="Q25" t="str">
            <v>ES</v>
          </cell>
          <cell r="R25" t="str">
            <v>FI</v>
          </cell>
          <cell r="S25" t="str">
            <v>FR</v>
          </cell>
          <cell r="T25" t="str">
            <v>HR</v>
          </cell>
          <cell r="U25" t="str">
            <v>HU</v>
          </cell>
          <cell r="V25" t="str">
            <v>IE</v>
          </cell>
          <cell r="W25" t="str">
            <v>IT</v>
          </cell>
          <cell r="X25" t="str">
            <v>LT</v>
          </cell>
          <cell r="Y25" t="str">
            <v>LU</v>
          </cell>
          <cell r="Z25" t="str">
            <v>LV</v>
          </cell>
          <cell r="AA25" t="str">
            <v>MT</v>
          </cell>
          <cell r="AB25" t="str">
            <v>NL</v>
          </cell>
          <cell r="AC25" t="str">
            <v>PL</v>
          </cell>
          <cell r="AD25" t="str">
            <v>PT</v>
          </cell>
          <cell r="AE25" t="str">
            <v>RO</v>
          </cell>
          <cell r="AF25" t="str">
            <v>SE</v>
          </cell>
          <cell r="AG25" t="str">
            <v>SI</v>
          </cell>
          <cell r="AH25" t="str">
            <v>SK</v>
          </cell>
          <cell r="AI25" t="str">
            <v>UK</v>
          </cell>
        </row>
        <row r="26">
          <cell r="G26">
            <v>6349.283279146528</v>
          </cell>
          <cell r="H26">
            <v>169.31151455617331</v>
          </cell>
          <cell r="I26">
            <v>205.75669354920274</v>
          </cell>
          <cell r="J26">
            <v>52.613444874448824</v>
          </cell>
          <cell r="K26">
            <v>5.0872101311123412</v>
          </cell>
          <cell r="L26">
            <v>156.67853960425725</v>
          </cell>
          <cell r="M26">
            <v>1348.085469115108</v>
          </cell>
          <cell r="N26">
            <v>78.275693610108419</v>
          </cell>
          <cell r="O26">
            <v>18.352337976351162</v>
          </cell>
          <cell r="P26">
            <v>89.938780095783798</v>
          </cell>
          <cell r="Q26">
            <v>380.70522763118379</v>
          </cell>
          <cell r="R26">
            <v>177.9092454047896</v>
          </cell>
          <cell r="S26">
            <v>758.39438469249683</v>
          </cell>
          <cell r="T26">
            <v>30.510155826693747</v>
          </cell>
          <cell r="U26">
            <v>96.8139493740902</v>
          </cell>
          <cell r="V26">
            <v>54.418507110101352</v>
          </cell>
          <cell r="W26">
            <v>753.91166871654968</v>
          </cell>
          <cell r="X26">
            <v>27.525095052948103</v>
          </cell>
          <cell r="Y26">
            <v>14.836602746876821</v>
          </cell>
          <cell r="Z26">
            <v>27.191383736269604</v>
          </cell>
          <cell r="AA26">
            <v>1.0004220364907441</v>
          </cell>
          <cell r="AB26">
            <v>304.26436477535458</v>
          </cell>
          <cell r="AC26">
            <v>399.2563965047832</v>
          </cell>
          <cell r="AD26">
            <v>67.672840096643398</v>
          </cell>
          <cell r="AE26">
            <v>139.21716278029299</v>
          </cell>
          <cell r="AF26">
            <v>192.33254619584048</v>
          </cell>
          <cell r="AG26">
            <v>23.641169497461362</v>
          </cell>
          <cell r="AH26">
            <v>87.160552405059804</v>
          </cell>
          <cell r="AI26">
            <v>688.42192105005483</v>
          </cell>
        </row>
        <row r="27">
          <cell r="G27">
            <v>5621.9111690955806</v>
          </cell>
          <cell r="H27">
            <v>155.81096384650587</v>
          </cell>
          <cell r="I27">
            <v>187.06332980376291</v>
          </cell>
          <cell r="J27">
            <v>42.82334118263406</v>
          </cell>
          <cell r="K27">
            <v>3.5228328750867037</v>
          </cell>
          <cell r="L27">
            <v>143.14807218190577</v>
          </cell>
          <cell r="M27">
            <v>1247.8626202341666</v>
          </cell>
          <cell r="N27">
            <v>71.341107824905521</v>
          </cell>
          <cell r="O27">
            <v>16.128499461812467</v>
          </cell>
          <cell r="P27">
            <v>73.019766654234928</v>
          </cell>
          <cell r="Q27">
            <v>300.6645384443076</v>
          </cell>
          <cell r="R27">
            <v>152.07788825069719</v>
          </cell>
          <cell r="S27">
            <v>632.80832628964436</v>
          </cell>
          <cell r="T27">
            <v>26.29003179947102</v>
          </cell>
          <cell r="U27">
            <v>88.168973150992699</v>
          </cell>
          <cell r="V27">
            <v>48.531108625437398</v>
          </cell>
          <cell r="W27">
            <v>637.75018696756467</v>
          </cell>
          <cell r="X27">
            <v>25.971782047242755</v>
          </cell>
          <cell r="Y27">
            <v>12.423400123214343</v>
          </cell>
          <cell r="Z27">
            <v>25.306281937102124</v>
          </cell>
          <cell r="AA27">
            <v>0.26496318708785843</v>
          </cell>
          <cell r="AB27">
            <v>283.00595647519265</v>
          </cell>
          <cell r="AC27">
            <v>369.11733693433069</v>
          </cell>
          <cell r="AD27">
            <v>55.504818637298293</v>
          </cell>
          <cell r="AE27">
            <v>131.63589316449995</v>
          </cell>
          <cell r="AF27">
            <v>165.03506314322564</v>
          </cell>
          <cell r="AG27">
            <v>20.544837464114813</v>
          </cell>
          <cell r="AH27">
            <v>82.022074290002763</v>
          </cell>
          <cell r="AI27">
            <v>624.06717409913801</v>
          </cell>
        </row>
        <row r="28">
          <cell r="G28">
            <v>793.77446902346355</v>
          </cell>
          <cell r="H28">
            <v>37.960788782778309</v>
          </cell>
          <cell r="I28">
            <v>14.286370803912545</v>
          </cell>
          <cell r="J28">
            <v>12.829289270515467</v>
          </cell>
          <cell r="K28">
            <v>0.82631264793336201</v>
          </cell>
          <cell r="L28">
            <v>19.2426032313112</v>
          </cell>
          <cell r="M28">
            <v>114.69611944304387</v>
          </cell>
          <cell r="N28">
            <v>13.273609852425533</v>
          </cell>
          <cell r="O28">
            <v>5.4136620850062673</v>
          </cell>
          <cell r="P28">
            <v>14.040471475892298</v>
          </cell>
          <cell r="Q28">
            <v>46.289959205268936</v>
          </cell>
          <cell r="R28">
            <v>54.37723910579291</v>
          </cell>
          <cell r="S28">
            <v>115.87803252424334</v>
          </cell>
          <cell r="T28">
            <v>5.0866022853648722</v>
          </cell>
          <cell r="U28">
            <v>10.574571467954108</v>
          </cell>
          <cell r="V28">
            <v>2.7544608988226544</v>
          </cell>
          <cell r="W28">
            <v>104.76057416899764</v>
          </cell>
          <cell r="X28">
            <v>7.5709023081021503</v>
          </cell>
          <cell r="Y28">
            <v>0.48978604494886346</v>
          </cell>
          <cell r="Z28">
            <v>11.737099684338967</v>
          </cell>
          <cell r="AA28">
            <v>2.4486364825597559E-2</v>
          </cell>
          <cell r="AB28">
            <v>6.8691262535169306</v>
          </cell>
          <cell r="AC28">
            <v>42.499254192138487</v>
          </cell>
          <cell r="AD28">
            <v>18.580671681135577</v>
          </cell>
          <cell r="AE28">
            <v>39.442013210778661</v>
          </cell>
          <cell r="AF28">
            <v>74.158686937087936</v>
          </cell>
          <cell r="AG28">
            <v>6.1230344479426497</v>
          </cell>
          <cell r="AH28">
            <v>3.8183966113495282</v>
          </cell>
          <cell r="AI28">
            <v>10.170344038034788</v>
          </cell>
        </row>
        <row r="29">
          <cell r="G29">
            <v>147.07366843434039</v>
          </cell>
          <cell r="H29">
            <v>8.7783928084474745</v>
          </cell>
          <cell r="I29">
            <v>1.509153695967153</v>
          </cell>
          <cell r="J29">
            <v>1.3237017829498148</v>
          </cell>
          <cell r="K29">
            <v>0</v>
          </cell>
          <cell r="L29">
            <v>3.0773153968234164</v>
          </cell>
          <cell r="M29">
            <v>27.432810228589336</v>
          </cell>
          <cell r="N29">
            <v>10.671434108635342</v>
          </cell>
          <cell r="O29">
            <v>1.7048040002890317</v>
          </cell>
          <cell r="P29">
            <v>0</v>
          </cell>
          <cell r="Q29">
            <v>3.6290558611863327E-3</v>
          </cell>
          <cell r="R29">
            <v>17.065198401687262</v>
          </cell>
          <cell r="S29">
            <v>10.109687917484194</v>
          </cell>
          <cell r="T29">
            <v>0.84066796628025264</v>
          </cell>
          <cell r="U29">
            <v>3.6336924843482361</v>
          </cell>
          <cell r="V29">
            <v>0</v>
          </cell>
          <cell r="W29">
            <v>5.7421234841375766</v>
          </cell>
          <cell r="X29">
            <v>2.0407795080289959</v>
          </cell>
          <cell r="Y29">
            <v>0.10298258031604135</v>
          </cell>
          <cell r="Z29">
            <v>1.8527493184395394</v>
          </cell>
          <cell r="AA29">
            <v>7.2637027314733762E-8</v>
          </cell>
          <cell r="AB29">
            <v>3.6938121511662909</v>
          </cell>
          <cell r="AC29">
            <v>6.9708286974667715</v>
          </cell>
          <cell r="AD29">
            <v>0.57190497066921364</v>
          </cell>
          <cell r="AE29">
            <v>2.1388516690665482</v>
          </cell>
          <cell r="AF29">
            <v>29.792953828886908</v>
          </cell>
          <cell r="AG29">
            <v>0.45274193745175373</v>
          </cell>
          <cell r="AH29">
            <v>2.5954595871359576</v>
          </cell>
          <cell r="AI29">
            <v>4.967992781575119</v>
          </cell>
        </row>
        <row r="30">
          <cell r="G30">
            <v>940.84813745780389</v>
          </cell>
          <cell r="H30">
            <v>46.739181591225787</v>
          </cell>
          <cell r="I30">
            <v>15.795524499879699</v>
          </cell>
          <cell r="J30">
            <v>14.152991053465282</v>
          </cell>
          <cell r="K30">
            <v>0.82631264793336201</v>
          </cell>
          <cell r="L30">
            <v>22.319918628134616</v>
          </cell>
          <cell r="M30">
            <v>142.12892967163322</v>
          </cell>
          <cell r="N30">
            <v>23.945043961060875</v>
          </cell>
          <cell r="O30">
            <v>7.1184660852952995</v>
          </cell>
          <cell r="P30">
            <v>14.040471475892298</v>
          </cell>
          <cell r="Q30">
            <v>46.293588261130125</v>
          </cell>
          <cell r="R30">
            <v>71.442437507480179</v>
          </cell>
          <cell r="S30">
            <v>125.98772044172753</v>
          </cell>
          <cell r="T30">
            <v>5.9272702516451252</v>
          </cell>
          <cell r="U30">
            <v>14.208263952302344</v>
          </cell>
          <cell r="V30">
            <v>2.7544608988226544</v>
          </cell>
          <cell r="W30">
            <v>110.50269765313521</v>
          </cell>
          <cell r="X30">
            <v>9.6116818161311457</v>
          </cell>
          <cell r="Y30">
            <v>0.59276862526490481</v>
          </cell>
          <cell r="Z30">
            <v>13.589849002778505</v>
          </cell>
          <cell r="AA30">
            <v>2.4486437462624872E-2</v>
          </cell>
          <cell r="AB30">
            <v>10.562938404683221</v>
          </cell>
          <cell r="AC30">
            <v>49.470082889605258</v>
          </cell>
          <cell r="AD30">
            <v>19.15257665180479</v>
          </cell>
          <cell r="AE30">
            <v>41.580864879845208</v>
          </cell>
          <cell r="AF30">
            <v>103.95164076597484</v>
          </cell>
          <cell r="AG30">
            <v>6.5757763853944038</v>
          </cell>
          <cell r="AH30">
            <v>6.4138561984854858</v>
          </cell>
          <cell r="AI30">
            <v>15.138336819609908</v>
          </cell>
        </row>
        <row r="31">
          <cell r="G31">
            <v>0.16735378933587133</v>
          </cell>
          <cell r="H31">
            <v>0.29997363752444262</v>
          </cell>
          <cell r="I31">
            <v>8.4439449016810775E-2</v>
          </cell>
          <cell r="J31">
            <v>0.330497122891585</v>
          </cell>
          <cell r="K31">
            <v>0.23455913954278199</v>
          </cell>
          <cell r="L31">
            <v>0.15592189463628628</v>
          </cell>
          <cell r="M31">
            <v>0.1138978981876724</v>
          </cell>
          <cell r="N31">
            <v>0.33564160539572596</v>
          </cell>
          <cell r="O31">
            <v>0.44135947687816396</v>
          </cell>
          <cell r="P31">
            <v>0.19228316001579543</v>
          </cell>
          <cell r="Q31">
            <v>0.15397089560565233</v>
          </cell>
          <cell r="R31">
            <v>0.46977531269837747</v>
          </cell>
          <cell r="S31">
            <v>0.19909301949364897</v>
          </cell>
          <cell r="T31">
            <v>0.22545694493090676</v>
          </cell>
          <cell r="U31">
            <v>0.1611481164464755</v>
          </cell>
          <cell r="V31">
            <v>5.6756603688606327E-2</v>
          </cell>
          <cell r="W31">
            <v>0.17326956528004164</v>
          </cell>
          <cell r="X31">
            <v>0.37008172171811182</v>
          </cell>
          <cell r="Y31">
            <v>4.771388020878909E-2</v>
          </cell>
          <cell r="Z31">
            <v>0.5370148422654738</v>
          </cell>
          <cell r="AA31">
            <v>9.2414488713503731E-2</v>
          </cell>
          <cell r="AB31">
            <v>3.7324085104933589E-2</v>
          </cell>
          <cell r="AC31">
            <v>0.13402264792132057</v>
          </cell>
          <cell r="AD31">
            <v>0.34506151217174835</v>
          </cell>
          <cell r="AE31">
            <v>0.31587786492156295</v>
          </cell>
          <cell r="AF31">
            <v>0.62987609291099822</v>
          </cell>
          <cell r="AG31">
            <v>0.32006952583003678</v>
          </cell>
          <cell r="AH31">
            <v>7.8196708069198845E-2</v>
          </cell>
          <cell r="AI31">
            <v>2.4257543815635885E-2</v>
          </cell>
        </row>
      </sheetData>
      <sheetData sheetId="11" refreshError="1"/>
      <sheetData sheetId="12"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heatroadmap.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8:O43"/>
  <sheetViews>
    <sheetView showGridLines="0" zoomScale="70" zoomScaleNormal="70" workbookViewId="0">
      <selection activeCell="Y1" sqref="Y1"/>
    </sheetView>
  </sheetViews>
  <sheetFormatPr defaultColWidth="9.140625" defaultRowHeight="16.5" x14ac:dyDescent="0.3"/>
  <cols>
    <col min="1" max="1" width="58.5703125" style="14" customWidth="1"/>
    <col min="2" max="2" width="12.5703125" style="14" customWidth="1"/>
    <col min="3" max="3" width="9.140625" style="14"/>
    <col min="4" max="4" width="18.85546875" style="14" customWidth="1"/>
    <col min="5" max="5" width="16" style="14" customWidth="1"/>
    <col min="6" max="6" width="12.140625" style="14" customWidth="1"/>
    <col min="7" max="16384" width="9.140625" style="14"/>
  </cols>
  <sheetData>
    <row r="8" spans="1:15" ht="13.15" customHeight="1" x14ac:dyDescent="0.3"/>
    <row r="9" spans="1:15" ht="25.9" customHeight="1" x14ac:dyDescent="0.3">
      <c r="I9" s="27" t="s">
        <v>43</v>
      </c>
      <c r="J9" s="27"/>
      <c r="K9" s="27"/>
      <c r="L9" s="27"/>
      <c r="M9" s="27"/>
      <c r="N9" s="27"/>
      <c r="O9" s="27"/>
    </row>
    <row r="10" spans="1:15" x14ac:dyDescent="0.3">
      <c r="I10" s="27"/>
      <c r="J10" s="27"/>
      <c r="K10" s="27"/>
      <c r="L10" s="27"/>
      <c r="M10" s="27"/>
      <c r="N10" s="27"/>
      <c r="O10" s="27"/>
    </row>
    <row r="13" spans="1:15" ht="51.75" x14ac:dyDescent="0.9">
      <c r="A13" s="15" t="s">
        <v>53</v>
      </c>
      <c r="B13" s="16"/>
      <c r="C13" s="16"/>
      <c r="D13" s="16"/>
      <c r="E13" s="16"/>
    </row>
    <row r="14" spans="1:15" ht="37.9" customHeight="1" x14ac:dyDescent="0.9">
      <c r="A14" s="15"/>
      <c r="B14" s="16"/>
      <c r="C14" s="16"/>
      <c r="D14" s="16"/>
      <c r="E14" s="16"/>
    </row>
    <row r="15" spans="1:15" ht="51.75" x14ac:dyDescent="0.9">
      <c r="B15" s="16"/>
      <c r="C15" s="16"/>
      <c r="D15" s="15" t="s">
        <v>51</v>
      </c>
      <c r="E15" s="16"/>
    </row>
    <row r="16" spans="1:15" ht="24.6" customHeight="1" x14ac:dyDescent="0.9">
      <c r="A16" s="15"/>
      <c r="B16" s="16"/>
      <c r="C16" s="16"/>
      <c r="D16" s="16"/>
      <c r="E16" s="16"/>
    </row>
    <row r="17" spans="1:13" s="17" customFormat="1" ht="34.5" x14ac:dyDescent="0.6">
      <c r="A17" s="25"/>
      <c r="D17" s="17" t="s">
        <v>52</v>
      </c>
    </row>
    <row r="18" spans="1:13" ht="23.45" customHeight="1" x14ac:dyDescent="0.4">
      <c r="A18" s="16"/>
      <c r="B18" s="16"/>
      <c r="C18" s="28"/>
      <c r="D18" s="28"/>
      <c r="E18" s="28"/>
      <c r="F18" s="28"/>
      <c r="G18" s="28"/>
      <c r="H18" s="28"/>
      <c r="I18" s="28"/>
      <c r="J18" s="28"/>
      <c r="K18" s="28"/>
      <c r="L18" s="28"/>
      <c r="M18" s="28"/>
    </row>
    <row r="19" spans="1:13" ht="16.149999999999999" customHeight="1" x14ac:dyDescent="0.3">
      <c r="A19" s="18"/>
      <c r="B19" s="19"/>
      <c r="C19" s="20"/>
      <c r="D19" s="21"/>
      <c r="E19" s="21"/>
      <c r="F19" s="21"/>
      <c r="G19" s="21"/>
      <c r="H19" s="21"/>
      <c r="J19" s="22"/>
    </row>
    <row r="20" spans="1:13" ht="21.6" customHeight="1" x14ac:dyDescent="0.35">
      <c r="A20" s="18"/>
      <c r="B20" s="29" t="s">
        <v>44</v>
      </c>
      <c r="C20" s="29"/>
      <c r="D20" s="32" t="s">
        <v>54</v>
      </c>
      <c r="E20" s="32"/>
      <c r="F20" s="32"/>
      <c r="G20" s="32"/>
      <c r="H20" s="32"/>
      <c r="I20" s="32"/>
      <c r="J20" s="32"/>
      <c r="K20" s="32"/>
      <c r="L20" s="32"/>
      <c r="M20" s="32"/>
    </row>
    <row r="21" spans="1:13" ht="21.6" customHeight="1" x14ac:dyDescent="0.3">
      <c r="A21" s="18"/>
      <c r="D21" s="32"/>
      <c r="E21" s="32"/>
      <c r="F21" s="32"/>
      <c r="G21" s="32"/>
      <c r="H21" s="32"/>
      <c r="I21" s="32"/>
      <c r="J21" s="32"/>
      <c r="K21" s="32"/>
      <c r="L21" s="32"/>
      <c r="M21" s="32"/>
    </row>
    <row r="22" spans="1:13" ht="21.6" customHeight="1" x14ac:dyDescent="0.3">
      <c r="A22" s="18"/>
      <c r="D22" s="32"/>
      <c r="E22" s="32"/>
      <c r="F22" s="32"/>
      <c r="G22" s="32"/>
      <c r="H22" s="32"/>
      <c r="I22" s="32"/>
      <c r="J22" s="32"/>
      <c r="K22" s="32"/>
      <c r="L22" s="32"/>
      <c r="M22" s="32"/>
    </row>
    <row r="23" spans="1:13" ht="21.6" customHeight="1" x14ac:dyDescent="0.3">
      <c r="A23" s="18"/>
      <c r="D23" s="32"/>
      <c r="E23" s="32"/>
      <c r="F23" s="32"/>
      <c r="G23" s="32"/>
      <c r="H23" s="32"/>
      <c r="I23" s="32"/>
      <c r="J23" s="32"/>
      <c r="K23" s="32"/>
      <c r="L23" s="32"/>
      <c r="M23" s="32"/>
    </row>
    <row r="24" spans="1:13" ht="25.15" customHeight="1" x14ac:dyDescent="0.3">
      <c r="A24" s="18"/>
      <c r="B24" s="22"/>
      <c r="C24" s="22"/>
      <c r="D24" s="32"/>
      <c r="E24" s="32"/>
      <c r="F24" s="32"/>
      <c r="G24" s="32"/>
      <c r="H24" s="32"/>
      <c r="I24" s="32"/>
      <c r="J24" s="32"/>
      <c r="K24" s="32"/>
      <c r="L24" s="32"/>
      <c r="M24" s="32"/>
    </row>
    <row r="25" spans="1:13" ht="25.15" customHeight="1" x14ac:dyDescent="0.3">
      <c r="A25" s="18"/>
      <c r="B25" s="22"/>
      <c r="C25" s="22"/>
      <c r="D25" s="32"/>
      <c r="E25" s="32"/>
      <c r="F25" s="32"/>
      <c r="G25" s="32"/>
      <c r="H25" s="32"/>
      <c r="I25" s="32"/>
      <c r="J25" s="32"/>
      <c r="K25" s="32"/>
      <c r="L25" s="32"/>
      <c r="M25" s="32"/>
    </row>
    <row r="26" spans="1:13" ht="25.15" customHeight="1" x14ac:dyDescent="0.3">
      <c r="A26" s="18"/>
      <c r="B26" s="22"/>
      <c r="C26" s="22"/>
      <c r="D26" s="26"/>
      <c r="E26" s="26"/>
      <c r="F26" s="26"/>
      <c r="G26" s="26"/>
      <c r="H26" s="26"/>
      <c r="I26" s="26"/>
      <c r="J26" s="26"/>
      <c r="K26" s="26"/>
      <c r="L26" s="26"/>
      <c r="M26" s="26"/>
    </row>
    <row r="27" spans="1:13" ht="21.6" customHeight="1" x14ac:dyDescent="0.35">
      <c r="A27" s="30"/>
      <c r="B27" s="29" t="s">
        <v>45</v>
      </c>
      <c r="C27" s="29"/>
      <c r="D27" s="32" t="s">
        <v>55</v>
      </c>
      <c r="E27" s="32"/>
      <c r="F27" s="32"/>
      <c r="G27" s="32"/>
      <c r="H27" s="32"/>
      <c r="I27" s="32"/>
      <c r="J27" s="32"/>
    </row>
    <row r="28" spans="1:13" ht="21.6" customHeight="1" x14ac:dyDescent="0.3">
      <c r="A28" s="30"/>
      <c r="B28" s="24"/>
      <c r="C28" s="24"/>
      <c r="D28" s="32"/>
      <c r="E28" s="32"/>
      <c r="F28" s="32"/>
      <c r="G28" s="32"/>
      <c r="H28" s="32"/>
      <c r="I28" s="32"/>
      <c r="J28" s="32"/>
    </row>
    <row r="29" spans="1:13" ht="21.6" customHeight="1" x14ac:dyDescent="0.35">
      <c r="A29" s="30"/>
      <c r="B29" s="23"/>
      <c r="C29" s="23"/>
      <c r="D29" s="32"/>
      <c r="E29" s="32"/>
      <c r="F29" s="32"/>
      <c r="G29" s="32"/>
      <c r="H29" s="32"/>
      <c r="I29" s="32"/>
      <c r="J29" s="32"/>
    </row>
    <row r="30" spans="1:13" ht="21.6" customHeight="1" x14ac:dyDescent="0.35">
      <c r="A30" s="30"/>
      <c r="B30" s="23"/>
      <c r="C30" s="23"/>
      <c r="D30" s="32"/>
      <c r="E30" s="32"/>
      <c r="F30" s="32"/>
      <c r="G30" s="32"/>
      <c r="H30" s="32"/>
      <c r="I30" s="32"/>
      <c r="J30" s="32"/>
    </row>
    <row r="31" spans="1:13" ht="21.6" customHeight="1" x14ac:dyDescent="0.35">
      <c r="A31" s="30"/>
      <c r="B31" s="23"/>
      <c r="C31" s="23"/>
      <c r="D31" s="32"/>
      <c r="E31" s="32"/>
      <c r="F31" s="32"/>
      <c r="G31" s="32"/>
      <c r="H31" s="32"/>
      <c r="I31" s="32"/>
      <c r="J31" s="32"/>
    </row>
    <row r="32" spans="1:13" ht="11.45" customHeight="1" x14ac:dyDescent="0.35">
      <c r="A32" s="30"/>
      <c r="B32" s="23"/>
      <c r="C32" s="23"/>
      <c r="D32" s="23"/>
      <c r="E32" s="23"/>
      <c r="F32" s="23"/>
      <c r="G32" s="23"/>
      <c r="H32" s="23"/>
      <c r="I32" s="23"/>
      <c r="J32" s="23"/>
    </row>
    <row r="33" spans="1:13" ht="21.6" customHeight="1" x14ac:dyDescent="0.35">
      <c r="A33" s="30"/>
      <c r="B33" s="23"/>
      <c r="C33" s="23"/>
      <c r="D33" s="29" t="s">
        <v>56</v>
      </c>
      <c r="E33" s="29"/>
      <c r="F33" s="29"/>
      <c r="G33" s="29"/>
      <c r="H33" s="29"/>
      <c r="I33" s="29"/>
      <c r="J33" s="29"/>
    </row>
    <row r="34" spans="1:13" ht="11.45" customHeight="1" x14ac:dyDescent="0.35">
      <c r="A34" s="30"/>
      <c r="B34" s="23"/>
      <c r="C34" s="23"/>
      <c r="D34" s="23"/>
      <c r="E34" s="23"/>
      <c r="F34" s="23"/>
      <c r="G34" s="23"/>
      <c r="H34" s="23"/>
      <c r="I34" s="23"/>
      <c r="J34" s="23"/>
    </row>
    <row r="35" spans="1:13" ht="21.6" customHeight="1" x14ac:dyDescent="0.35">
      <c r="A35" s="30"/>
      <c r="B35" s="23"/>
      <c r="C35" s="23"/>
      <c r="D35" s="29" t="s">
        <v>46</v>
      </c>
      <c r="E35" s="29"/>
      <c r="F35" s="29"/>
      <c r="G35" s="29"/>
      <c r="H35" s="29"/>
      <c r="I35" s="29"/>
      <c r="J35" s="23"/>
    </row>
    <row r="36" spans="1:13" ht="21.6" customHeight="1" x14ac:dyDescent="0.35">
      <c r="A36" s="30"/>
      <c r="B36" s="23"/>
      <c r="C36" s="23"/>
      <c r="D36" s="29" t="s">
        <v>47</v>
      </c>
      <c r="E36" s="29"/>
      <c r="F36" s="29"/>
      <c r="G36" s="29"/>
      <c r="H36" s="29"/>
      <c r="I36" s="29"/>
      <c r="J36" s="29"/>
    </row>
    <row r="37" spans="1:13" ht="24" customHeight="1" x14ac:dyDescent="0.35">
      <c r="A37" s="30"/>
      <c r="B37" s="23"/>
      <c r="C37" s="23"/>
      <c r="D37" s="23"/>
      <c r="E37" s="23"/>
      <c r="F37" s="23"/>
      <c r="G37" s="23"/>
      <c r="H37" s="23"/>
      <c r="I37" s="23"/>
      <c r="J37" s="23"/>
    </row>
    <row r="38" spans="1:13" ht="21.6" customHeight="1" x14ac:dyDescent="0.35">
      <c r="A38" s="30"/>
      <c r="B38" s="29" t="s">
        <v>48</v>
      </c>
      <c r="C38" s="29"/>
      <c r="D38" s="29" t="s">
        <v>57</v>
      </c>
      <c r="E38" s="29"/>
      <c r="F38" s="29"/>
      <c r="G38" s="29"/>
      <c r="H38" s="29"/>
      <c r="I38" s="29"/>
      <c r="J38" s="29"/>
    </row>
    <row r="39" spans="1:13" ht="21.6" customHeight="1" x14ac:dyDescent="0.35">
      <c r="A39" s="30"/>
      <c r="B39" s="23"/>
      <c r="C39" s="23"/>
      <c r="D39" s="29" t="s">
        <v>49</v>
      </c>
      <c r="E39" s="29"/>
      <c r="F39" s="29"/>
      <c r="G39" s="29"/>
      <c r="H39" s="29"/>
      <c r="I39" s="29"/>
      <c r="J39" s="29"/>
    </row>
    <row r="40" spans="1:13" x14ac:dyDescent="0.3">
      <c r="A40" s="30"/>
    </row>
    <row r="41" spans="1:13" x14ac:dyDescent="0.3">
      <c r="A41" s="30"/>
    </row>
    <row r="42" spans="1:13" ht="113.45" customHeight="1" x14ac:dyDescent="0.35">
      <c r="A42" s="30"/>
      <c r="D42" s="31" t="s">
        <v>50</v>
      </c>
      <c r="E42" s="31"/>
      <c r="F42" s="31"/>
      <c r="G42" s="31"/>
      <c r="H42" s="31"/>
      <c r="I42" s="31"/>
      <c r="J42" s="31"/>
      <c r="K42" s="31"/>
      <c r="L42" s="31"/>
      <c r="M42" s="31"/>
    </row>
    <row r="43" spans="1:13" x14ac:dyDescent="0.3">
      <c r="A43" s="30"/>
    </row>
  </sheetData>
  <mergeCells count="14">
    <mergeCell ref="I9:O10"/>
    <mergeCell ref="C18:M18"/>
    <mergeCell ref="B20:C20"/>
    <mergeCell ref="A27:A43"/>
    <mergeCell ref="B27:C27"/>
    <mergeCell ref="D33:J33"/>
    <mergeCell ref="D35:I35"/>
    <mergeCell ref="D36:J36"/>
    <mergeCell ref="B38:C38"/>
    <mergeCell ref="D38:J38"/>
    <mergeCell ref="D39:J39"/>
    <mergeCell ref="D42:M42"/>
    <mergeCell ref="D20:M25"/>
    <mergeCell ref="D27:J31"/>
  </mergeCells>
  <hyperlinks>
    <hyperlink ref="D35" r:id="rId1" xr:uid="{00000000-0004-0000-0000-000000000000}"/>
  </hyperlinks>
  <pageMargins left="0.7" right="0.7" top="0.75" bottom="0.75" header="0.3" footer="0.3"/>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217"/>
  <sheetViews>
    <sheetView topLeftCell="AP1" zoomScale="85" zoomScaleNormal="85" workbookViewId="0">
      <selection activeCell="AL6" sqref="AL6:BV12"/>
    </sheetView>
  </sheetViews>
  <sheetFormatPr defaultRowHeight="15" x14ac:dyDescent="0.25"/>
  <cols>
    <col min="1" max="1" width="5.85546875" bestFit="1" customWidth="1"/>
    <col min="2" max="2" width="3.85546875" bestFit="1" customWidth="1"/>
    <col min="3" max="3" width="6.7109375" bestFit="1" customWidth="1"/>
    <col min="4" max="4" width="8.7109375" bestFit="1" customWidth="1"/>
  </cols>
  <sheetData>
    <row r="1" spans="1:74" ht="15.75" thickBot="1" x14ac:dyDescent="0.3">
      <c r="A1" s="33" t="s">
        <v>12</v>
      </c>
      <c r="B1" s="34"/>
      <c r="C1" s="34"/>
      <c r="D1" s="35"/>
      <c r="E1" s="4" t="s">
        <v>0</v>
      </c>
      <c r="F1" s="2" t="s">
        <v>13</v>
      </c>
      <c r="G1" s="2" t="s">
        <v>14</v>
      </c>
      <c r="H1" s="2" t="s">
        <v>15</v>
      </c>
      <c r="I1" s="2" t="s">
        <v>16</v>
      </c>
      <c r="J1" s="2" t="s">
        <v>17</v>
      </c>
      <c r="K1" s="2" t="s">
        <v>18</v>
      </c>
      <c r="L1" s="2" t="s">
        <v>19</v>
      </c>
      <c r="M1" s="2" t="s">
        <v>20</v>
      </c>
      <c r="N1" s="2" t="s">
        <v>21</v>
      </c>
      <c r="O1" s="2" t="s">
        <v>22</v>
      </c>
      <c r="P1" s="2" t="s">
        <v>23</v>
      </c>
      <c r="Q1" s="2" t="s">
        <v>24</v>
      </c>
      <c r="R1" s="2" t="s">
        <v>25</v>
      </c>
      <c r="S1" s="2" t="s">
        <v>26</v>
      </c>
      <c r="T1" s="2" t="s">
        <v>27</v>
      </c>
      <c r="U1" s="2" t="s">
        <v>28</v>
      </c>
      <c r="V1" s="2" t="s">
        <v>29</v>
      </c>
      <c r="W1" s="2" t="s">
        <v>30</v>
      </c>
      <c r="X1" s="2" t="s">
        <v>31</v>
      </c>
      <c r="Y1" s="2" t="s">
        <v>32</v>
      </c>
      <c r="Z1" s="2" t="s">
        <v>33</v>
      </c>
      <c r="AA1" s="2" t="s">
        <v>34</v>
      </c>
      <c r="AB1" s="2" t="s">
        <v>35</v>
      </c>
      <c r="AC1" s="2" t="s">
        <v>36</v>
      </c>
      <c r="AD1" s="2" t="s">
        <v>37</v>
      </c>
      <c r="AE1" s="2" t="s">
        <v>38</v>
      </c>
      <c r="AF1" s="2" t="s">
        <v>39</v>
      </c>
      <c r="AG1" s="1" t="s">
        <v>40</v>
      </c>
      <c r="AH1" t="s">
        <v>58</v>
      </c>
      <c r="AI1" t="s">
        <v>59</v>
      </c>
      <c r="AJ1" t="s">
        <v>60</v>
      </c>
      <c r="AL1" t="s">
        <v>61</v>
      </c>
      <c r="AM1">
        <v>2015</v>
      </c>
      <c r="AN1">
        <v>2030</v>
      </c>
      <c r="AO1">
        <v>2050</v>
      </c>
    </row>
    <row r="2" spans="1:74" x14ac:dyDescent="0.25">
      <c r="A2" s="48" t="s">
        <v>1</v>
      </c>
      <c r="B2" s="36" t="s">
        <v>9</v>
      </c>
      <c r="C2" s="39">
        <v>2015</v>
      </c>
      <c r="D2" s="2" t="s">
        <v>41</v>
      </c>
      <c r="E2" s="8">
        <v>24.09</v>
      </c>
      <c r="F2" s="9">
        <v>29.27</v>
      </c>
      <c r="G2" s="9">
        <v>28.78</v>
      </c>
      <c r="H2" s="9">
        <v>28.38</v>
      </c>
      <c r="I2" s="9">
        <v>4.33</v>
      </c>
      <c r="J2" s="9">
        <v>27.31</v>
      </c>
      <c r="K2" s="9">
        <v>29.43</v>
      </c>
      <c r="L2" s="9">
        <v>28.55</v>
      </c>
      <c r="M2" s="9">
        <v>29.41</v>
      </c>
      <c r="N2" s="9">
        <v>28.76</v>
      </c>
      <c r="O2" s="9">
        <v>29.15</v>
      </c>
      <c r="P2" s="9">
        <v>13.85</v>
      </c>
      <c r="Q2" s="9">
        <v>27.3</v>
      </c>
      <c r="R2" s="9">
        <v>29.43</v>
      </c>
      <c r="S2" s="9">
        <v>29.12</v>
      </c>
      <c r="T2" s="9">
        <v>29.36</v>
      </c>
      <c r="U2" s="9">
        <v>29.29</v>
      </c>
      <c r="V2" s="9">
        <v>22.95</v>
      </c>
      <c r="W2" s="9">
        <v>29.43</v>
      </c>
      <c r="X2" s="9">
        <v>4.33</v>
      </c>
      <c r="Y2" s="9">
        <v>23.55</v>
      </c>
      <c r="Z2" s="9">
        <v>23.49</v>
      </c>
      <c r="AA2" s="9">
        <v>29.38</v>
      </c>
      <c r="AB2" s="9">
        <v>8.4499999999999993</v>
      </c>
      <c r="AC2" s="9">
        <v>29.34</v>
      </c>
      <c r="AD2" s="9">
        <v>28.38</v>
      </c>
      <c r="AE2" s="9">
        <v>29.36</v>
      </c>
      <c r="AF2" s="9">
        <v>29.23</v>
      </c>
      <c r="AG2" s="10">
        <v>14.82</v>
      </c>
      <c r="AH2" s="6">
        <f>E2/3.6</f>
        <v>6.6916666666666664</v>
      </c>
      <c r="AI2">
        <f>IF(C2&lt;&gt;0,C2,AI1)</f>
        <v>2015</v>
      </c>
      <c r="AJ2" t="str">
        <f>IF(A2&lt;&gt;0,A2,AJ1)</f>
        <v>Gas</v>
      </c>
      <c r="AL2" t="s">
        <v>1</v>
      </c>
      <c r="AM2">
        <f>AVERAGEIFS($AH$2:$AH$217,$AJ$2:$AJ$217,$AL2,$AI$2:$AI$217,AM$1)</f>
        <v>6.3087425396038732</v>
      </c>
      <c r="AN2">
        <f t="shared" ref="AN2:AO2" si="0">AVERAGEIFS($AH$2:$AH$217,$AJ$2:$AJ$217,$AL2,$AI$2:$AI$217,AN$1)</f>
        <v>8.4737290312250835</v>
      </c>
      <c r="AO2">
        <f t="shared" si="0"/>
        <v>10.170292114885369</v>
      </c>
    </row>
    <row r="3" spans="1:74" x14ac:dyDescent="0.25">
      <c r="A3" s="49"/>
      <c r="B3" s="37"/>
      <c r="C3" s="40"/>
      <c r="D3" t="s">
        <v>42</v>
      </c>
      <c r="E3" s="5">
        <v>22.34</v>
      </c>
      <c r="F3" s="6">
        <v>27.07</v>
      </c>
      <c r="G3" s="6">
        <v>26.71</v>
      </c>
      <c r="H3" s="6">
        <v>26.35</v>
      </c>
      <c r="I3" s="6">
        <v>4.33</v>
      </c>
      <c r="J3" s="6">
        <v>25.39</v>
      </c>
      <c r="K3" s="6">
        <v>26.48</v>
      </c>
      <c r="L3" s="6">
        <v>26.13</v>
      </c>
      <c r="M3" s="6">
        <v>27.62</v>
      </c>
      <c r="N3" s="6">
        <v>26.69</v>
      </c>
      <c r="O3" s="6">
        <v>27.04</v>
      </c>
      <c r="P3" s="6">
        <v>13.27</v>
      </c>
      <c r="Q3" s="6">
        <v>25.29</v>
      </c>
      <c r="R3" s="6">
        <v>26.48</v>
      </c>
      <c r="S3" s="6">
        <v>26.93</v>
      </c>
      <c r="T3" s="6">
        <v>27.15</v>
      </c>
      <c r="U3" s="6">
        <v>27.09</v>
      </c>
      <c r="V3" s="6">
        <v>21.46</v>
      </c>
      <c r="W3" s="6">
        <v>26.48</v>
      </c>
      <c r="X3" s="6">
        <v>4.33</v>
      </c>
      <c r="Y3" s="6">
        <v>22</v>
      </c>
      <c r="Z3" s="6">
        <v>21.94</v>
      </c>
      <c r="AA3" s="6">
        <v>27.25</v>
      </c>
      <c r="AB3" s="6">
        <v>8.41</v>
      </c>
      <c r="AC3" s="6">
        <v>27.13</v>
      </c>
      <c r="AD3" s="6">
        <v>26.35</v>
      </c>
      <c r="AE3" s="6">
        <v>27.15</v>
      </c>
      <c r="AF3" s="6">
        <v>27.12</v>
      </c>
      <c r="AG3" s="7">
        <v>13.77</v>
      </c>
      <c r="AH3" s="6">
        <f t="shared" ref="AH3:AH66" si="1">E3/3.6</f>
        <v>6.2055555555555557</v>
      </c>
      <c r="AI3">
        <f t="shared" ref="AI3:AI66" si="2">IF(C3&lt;&gt;0,C3,AI2)</f>
        <v>2015</v>
      </c>
      <c r="AJ3" t="str">
        <f t="shared" ref="AJ3:AJ66" si="3">IF(A3&lt;&gt;0,A3,AJ2)</f>
        <v>Gas</v>
      </c>
      <c r="AL3" t="s">
        <v>7</v>
      </c>
      <c r="AM3">
        <f t="shared" ref="AM3:AO4" si="4">AVERAGEIFS($AH$2:$AH$217,$AJ$2:$AJ$217,$AL3,$AI$2:$AI$217,AM$1)</f>
        <v>8.702727784418089</v>
      </c>
      <c r="AN3">
        <f t="shared" si="4"/>
        <v>14.267970736332574</v>
      </c>
      <c r="AO3">
        <f t="shared" si="4"/>
        <v>16.177577340081772</v>
      </c>
    </row>
    <row r="4" spans="1:74" x14ac:dyDescent="0.25">
      <c r="A4" s="49"/>
      <c r="B4" s="37"/>
      <c r="C4" s="40"/>
      <c r="D4" t="s">
        <v>65</v>
      </c>
      <c r="E4" s="5">
        <v>24.64</v>
      </c>
      <c r="F4" s="6">
        <v>29.43</v>
      </c>
      <c r="G4" s="6">
        <v>29.43</v>
      </c>
      <c r="H4" s="6">
        <v>29.43</v>
      </c>
      <c r="I4" s="6">
        <v>4.33</v>
      </c>
      <c r="J4" s="6">
        <v>29.24</v>
      </c>
      <c r="K4" s="6">
        <v>29.43</v>
      </c>
      <c r="L4" s="6">
        <v>29.43</v>
      </c>
      <c r="M4" s="6">
        <v>29.43</v>
      </c>
      <c r="N4" s="6">
        <v>29.43</v>
      </c>
      <c r="O4" s="6">
        <v>29.43</v>
      </c>
      <c r="P4" s="6">
        <v>14.43</v>
      </c>
      <c r="Q4" s="6">
        <v>29.3</v>
      </c>
      <c r="R4" s="6">
        <v>29.43</v>
      </c>
      <c r="S4" s="6">
        <v>29.43</v>
      </c>
      <c r="T4" s="6">
        <v>29.43</v>
      </c>
      <c r="U4" s="6">
        <v>29.43</v>
      </c>
      <c r="V4" s="6">
        <v>24.44</v>
      </c>
      <c r="W4" s="6">
        <v>29.43</v>
      </c>
      <c r="X4" s="6">
        <v>4.33</v>
      </c>
      <c r="Y4" s="6">
        <v>25.1</v>
      </c>
      <c r="Z4" s="6">
        <v>25.03</v>
      </c>
      <c r="AA4" s="6">
        <v>29.43</v>
      </c>
      <c r="AB4" s="6">
        <v>8.49</v>
      </c>
      <c r="AC4" s="6">
        <v>29.43</v>
      </c>
      <c r="AD4" s="6">
        <v>29.43</v>
      </c>
      <c r="AE4" s="6">
        <v>29.43</v>
      </c>
      <c r="AF4" s="6">
        <v>29.43</v>
      </c>
      <c r="AG4" s="7">
        <v>15.87</v>
      </c>
      <c r="AH4" s="6">
        <f t="shared" si="1"/>
        <v>6.8444444444444441</v>
      </c>
      <c r="AI4">
        <f t="shared" si="2"/>
        <v>2015</v>
      </c>
      <c r="AJ4" t="str">
        <f t="shared" si="3"/>
        <v>Gas</v>
      </c>
      <c r="AL4" t="s">
        <v>8</v>
      </c>
      <c r="AM4">
        <f t="shared" si="4"/>
        <v>2.8473326469295959</v>
      </c>
      <c r="AN4">
        <f t="shared" si="4"/>
        <v>3.3640158842901342</v>
      </c>
      <c r="AO4">
        <f t="shared" si="4"/>
        <v>3.4837822501990652</v>
      </c>
    </row>
    <row r="5" spans="1:74" x14ac:dyDescent="0.25">
      <c r="A5" s="49"/>
      <c r="B5" s="37"/>
      <c r="C5" s="40">
        <v>2030</v>
      </c>
      <c r="D5" t="s">
        <v>41</v>
      </c>
      <c r="E5" s="5">
        <v>34.869999999999997</v>
      </c>
      <c r="F5" s="6">
        <v>43.05</v>
      </c>
      <c r="G5" s="6">
        <v>42.24</v>
      </c>
      <c r="H5" s="6">
        <v>41.57</v>
      </c>
      <c r="I5" s="6">
        <v>4.74</v>
      </c>
      <c r="J5" s="6">
        <v>39.82</v>
      </c>
      <c r="K5" s="6">
        <v>43.3</v>
      </c>
      <c r="L5" s="6">
        <v>41.95</v>
      </c>
      <c r="M5" s="6">
        <v>43.27</v>
      </c>
      <c r="N5" s="6">
        <v>42.21</v>
      </c>
      <c r="O5" s="6">
        <v>42.84</v>
      </c>
      <c r="P5" s="6">
        <v>17.670000000000002</v>
      </c>
      <c r="Q5" s="6">
        <v>39.85</v>
      </c>
      <c r="R5" s="6">
        <v>43.3</v>
      </c>
      <c r="S5" s="6">
        <v>42.8</v>
      </c>
      <c r="T5" s="6">
        <v>43.19</v>
      </c>
      <c r="U5" s="6">
        <v>43.08</v>
      </c>
      <c r="V5" s="6">
        <v>32.64</v>
      </c>
      <c r="W5" s="6">
        <v>43.3</v>
      </c>
      <c r="X5" s="6">
        <v>4.74</v>
      </c>
      <c r="Y5" s="6">
        <v>33.630000000000003</v>
      </c>
      <c r="Z5" s="6">
        <v>33.520000000000003</v>
      </c>
      <c r="AA5" s="6">
        <v>43.23</v>
      </c>
      <c r="AB5" s="6">
        <v>8.77</v>
      </c>
      <c r="AC5" s="6">
        <v>43.15</v>
      </c>
      <c r="AD5" s="6">
        <v>41.57</v>
      </c>
      <c r="AE5" s="6">
        <v>43.19</v>
      </c>
      <c r="AF5" s="6">
        <v>42.98</v>
      </c>
      <c r="AG5" s="7">
        <v>20.86</v>
      </c>
      <c r="AH5" s="6">
        <f t="shared" si="1"/>
        <v>9.68611111111111</v>
      </c>
      <c r="AI5">
        <f t="shared" si="2"/>
        <v>2030</v>
      </c>
      <c r="AJ5" t="str">
        <f t="shared" si="3"/>
        <v>Gas</v>
      </c>
    </row>
    <row r="6" spans="1:74" x14ac:dyDescent="0.25">
      <c r="A6" s="49"/>
      <c r="B6" s="37"/>
      <c r="C6" s="40"/>
      <c r="D6" t="s">
        <v>42</v>
      </c>
      <c r="E6" s="5">
        <v>32.049999999999997</v>
      </c>
      <c r="F6" s="6">
        <v>39.479999999999997</v>
      </c>
      <c r="G6" s="6">
        <v>38.83</v>
      </c>
      <c r="H6" s="6">
        <v>38.229999999999997</v>
      </c>
      <c r="I6" s="6">
        <v>4.74</v>
      </c>
      <c r="J6" s="6">
        <v>36.65</v>
      </c>
      <c r="K6" s="6">
        <v>38.97</v>
      </c>
      <c r="L6" s="6">
        <v>38.229999999999997</v>
      </c>
      <c r="M6" s="6">
        <v>40.1</v>
      </c>
      <c r="N6" s="6">
        <v>38.799999999999997</v>
      </c>
      <c r="O6" s="6">
        <v>39.369999999999997</v>
      </c>
      <c r="P6" s="6">
        <v>16.71</v>
      </c>
      <c r="Q6" s="6">
        <v>36.61</v>
      </c>
      <c r="R6" s="6">
        <v>38.97</v>
      </c>
      <c r="S6" s="6">
        <v>39.26</v>
      </c>
      <c r="T6" s="6">
        <v>39.61</v>
      </c>
      <c r="U6" s="6">
        <v>39.520000000000003</v>
      </c>
      <c r="V6" s="6">
        <v>30.19</v>
      </c>
      <c r="W6" s="6">
        <v>38.97</v>
      </c>
      <c r="X6" s="6">
        <v>4.74</v>
      </c>
      <c r="Y6" s="6">
        <v>31.08</v>
      </c>
      <c r="Z6" s="6">
        <v>30.98</v>
      </c>
      <c r="AA6" s="6">
        <v>39.72</v>
      </c>
      <c r="AB6" s="6">
        <v>8.7100000000000009</v>
      </c>
      <c r="AC6" s="6">
        <v>39.58</v>
      </c>
      <c r="AD6" s="6">
        <v>38.229999999999997</v>
      </c>
      <c r="AE6" s="6">
        <v>39.61</v>
      </c>
      <c r="AF6" s="6">
        <v>39.5</v>
      </c>
      <c r="AG6" s="7">
        <v>19.25</v>
      </c>
      <c r="AH6" s="6">
        <f t="shared" si="1"/>
        <v>8.9027777777777768</v>
      </c>
      <c r="AI6">
        <f t="shared" si="2"/>
        <v>2030</v>
      </c>
      <c r="AJ6" t="str">
        <f t="shared" si="3"/>
        <v>Gas</v>
      </c>
      <c r="AL6" t="s">
        <v>61</v>
      </c>
      <c r="AM6">
        <v>2015</v>
      </c>
      <c r="AN6">
        <v>2016</v>
      </c>
      <c r="AO6">
        <v>2017</v>
      </c>
      <c r="AP6">
        <v>2018</v>
      </c>
      <c r="AQ6">
        <v>2019</v>
      </c>
      <c r="AR6">
        <v>2020</v>
      </c>
      <c r="AS6">
        <v>2021</v>
      </c>
      <c r="AT6">
        <v>2022</v>
      </c>
      <c r="AU6">
        <v>2023</v>
      </c>
      <c r="AV6">
        <v>2024</v>
      </c>
      <c r="AW6">
        <v>2025</v>
      </c>
      <c r="AX6">
        <v>2026</v>
      </c>
      <c r="AY6">
        <v>2027</v>
      </c>
      <c r="AZ6">
        <v>2028</v>
      </c>
      <c r="BA6">
        <v>2029</v>
      </c>
      <c r="BB6">
        <v>2030</v>
      </c>
      <c r="BC6">
        <v>2031</v>
      </c>
      <c r="BD6">
        <v>2032</v>
      </c>
      <c r="BE6">
        <v>2033</v>
      </c>
      <c r="BF6">
        <v>2034</v>
      </c>
      <c r="BG6">
        <v>2035</v>
      </c>
      <c r="BH6">
        <v>2036</v>
      </c>
      <c r="BI6">
        <v>2037</v>
      </c>
      <c r="BJ6">
        <v>2038</v>
      </c>
      <c r="BK6">
        <v>2039</v>
      </c>
      <c r="BL6">
        <v>2040</v>
      </c>
      <c r="BM6">
        <v>2041</v>
      </c>
      <c r="BN6">
        <v>2042</v>
      </c>
      <c r="BO6">
        <v>2043</v>
      </c>
      <c r="BP6">
        <v>2044</v>
      </c>
      <c r="BQ6">
        <v>2045</v>
      </c>
      <c r="BR6">
        <v>2046</v>
      </c>
      <c r="BS6">
        <v>2047</v>
      </c>
      <c r="BT6">
        <v>2048</v>
      </c>
      <c r="BU6">
        <v>2049</v>
      </c>
      <c r="BV6">
        <v>2050</v>
      </c>
    </row>
    <row r="7" spans="1:74" x14ac:dyDescent="0.25">
      <c r="A7" s="49"/>
      <c r="B7" s="37"/>
      <c r="C7" s="40"/>
      <c r="D7" t="s">
        <v>65</v>
      </c>
      <c r="E7" s="5">
        <v>35.76</v>
      </c>
      <c r="F7" s="6">
        <v>43.3</v>
      </c>
      <c r="G7" s="6">
        <v>43.3</v>
      </c>
      <c r="H7" s="6">
        <v>43.3</v>
      </c>
      <c r="I7" s="6">
        <v>4.74</v>
      </c>
      <c r="J7" s="6">
        <v>42.98</v>
      </c>
      <c r="K7" s="6">
        <v>43.3</v>
      </c>
      <c r="L7" s="6">
        <v>43.3</v>
      </c>
      <c r="M7" s="6">
        <v>43.3</v>
      </c>
      <c r="N7" s="6">
        <v>43.3</v>
      </c>
      <c r="O7" s="6">
        <v>43.3</v>
      </c>
      <c r="P7" s="6">
        <v>18.62</v>
      </c>
      <c r="Q7" s="6">
        <v>43.1</v>
      </c>
      <c r="R7" s="6">
        <v>43.3</v>
      </c>
      <c r="S7" s="6">
        <v>43.3</v>
      </c>
      <c r="T7" s="6">
        <v>43.3</v>
      </c>
      <c r="U7" s="6">
        <v>43.3</v>
      </c>
      <c r="V7" s="6">
        <v>35.090000000000003</v>
      </c>
      <c r="W7" s="6">
        <v>43.3</v>
      </c>
      <c r="X7" s="6">
        <v>4.74</v>
      </c>
      <c r="Y7" s="6">
        <v>36.18</v>
      </c>
      <c r="Z7" s="6">
        <v>36.06</v>
      </c>
      <c r="AA7" s="6">
        <v>43.3</v>
      </c>
      <c r="AB7" s="6">
        <v>8.83</v>
      </c>
      <c r="AC7" s="6">
        <v>43.3</v>
      </c>
      <c r="AD7" s="6">
        <v>43.3</v>
      </c>
      <c r="AE7" s="6">
        <v>43.3</v>
      </c>
      <c r="AF7" s="6">
        <v>43.3</v>
      </c>
      <c r="AG7" s="7">
        <v>22.47</v>
      </c>
      <c r="AH7" s="6">
        <f t="shared" si="1"/>
        <v>9.9333333333333318</v>
      </c>
      <c r="AI7">
        <f t="shared" si="2"/>
        <v>2030</v>
      </c>
      <c r="AJ7" t="str">
        <f t="shared" si="3"/>
        <v>Gas</v>
      </c>
      <c r="AL7" t="s">
        <v>1</v>
      </c>
      <c r="AM7" cm="1">
        <f t="array" ref="AM7:AM9">AM2:AM4</f>
        <v>6.3087425396038732</v>
      </c>
      <c r="AN7">
        <f>AM7+($BB7-$AM7)/($BB$6-$AM$6)</f>
        <v>6.4530749723786203</v>
      </c>
      <c r="AO7">
        <f t="shared" ref="AO7:BA7" si="5">AN7+($BB7-$AM7)/($BB$6-$AM$6)</f>
        <v>6.5974074051533673</v>
      </c>
      <c r="AP7">
        <f t="shared" si="5"/>
        <v>6.7417398379281144</v>
      </c>
      <c r="AQ7">
        <f t="shared" si="5"/>
        <v>6.8860722707028614</v>
      </c>
      <c r="AR7">
        <f t="shared" si="5"/>
        <v>7.0304047034776085</v>
      </c>
      <c r="AS7">
        <f t="shared" si="5"/>
        <v>7.1747371362523555</v>
      </c>
      <c r="AT7">
        <f t="shared" si="5"/>
        <v>7.3190695690271026</v>
      </c>
      <c r="AU7">
        <f t="shared" si="5"/>
        <v>7.4634020018018497</v>
      </c>
      <c r="AV7">
        <f t="shared" si="5"/>
        <v>7.6077344345765967</v>
      </c>
      <c r="AW7">
        <f t="shared" si="5"/>
        <v>7.7520668673513438</v>
      </c>
      <c r="AX7">
        <f t="shared" si="5"/>
        <v>7.8963993001260908</v>
      </c>
      <c r="AY7">
        <f t="shared" si="5"/>
        <v>8.0407317329008379</v>
      </c>
      <c r="AZ7">
        <f t="shared" si="5"/>
        <v>8.1850641656755858</v>
      </c>
      <c r="BA7">
        <f t="shared" si="5"/>
        <v>8.3293965984503338</v>
      </c>
      <c r="BB7" cm="1">
        <f t="array" ref="BB7:BB9">AN2:AN4</f>
        <v>8.4737290312250835</v>
      </c>
      <c r="BC7">
        <f>BB7+($BV7-$BB7)/($BV$6-$BB$6)</f>
        <v>8.5585571854080982</v>
      </c>
      <c r="BD7">
        <f t="shared" ref="BD7:BU7" si="6">BC7+($BV7-$BB7)/($BV$6-$BB$6)</f>
        <v>8.6433853395911129</v>
      </c>
      <c r="BE7">
        <f t="shared" si="6"/>
        <v>8.7282134937741276</v>
      </c>
      <c r="BF7">
        <f t="shared" si="6"/>
        <v>8.8130416479571423</v>
      </c>
      <c r="BG7">
        <f t="shared" si="6"/>
        <v>8.897869802140157</v>
      </c>
      <c r="BH7">
        <f t="shared" si="6"/>
        <v>8.9826979563231717</v>
      </c>
      <c r="BI7">
        <f t="shared" si="6"/>
        <v>9.0675261105061864</v>
      </c>
      <c r="BJ7">
        <f t="shared" si="6"/>
        <v>9.1523542646892011</v>
      </c>
      <c r="BK7">
        <f t="shared" si="6"/>
        <v>9.2371824188722158</v>
      </c>
      <c r="BL7">
        <f t="shared" si="6"/>
        <v>9.3220105730552305</v>
      </c>
      <c r="BM7">
        <f t="shared" si="6"/>
        <v>9.4068387272382452</v>
      </c>
      <c r="BN7">
        <f t="shared" si="6"/>
        <v>9.4916668814212599</v>
      </c>
      <c r="BO7">
        <f t="shared" si="6"/>
        <v>9.5764950356042746</v>
      </c>
      <c r="BP7">
        <f t="shared" si="6"/>
        <v>9.6613231897872893</v>
      </c>
      <c r="BQ7">
        <f t="shared" si="6"/>
        <v>9.746151343970304</v>
      </c>
      <c r="BR7">
        <f t="shared" si="6"/>
        <v>9.8309794981533187</v>
      </c>
      <c r="BS7">
        <f t="shared" si="6"/>
        <v>9.9158076523363334</v>
      </c>
      <c r="BT7">
        <f t="shared" si="6"/>
        <v>10.000635806519348</v>
      </c>
      <c r="BU7">
        <f t="shared" si="6"/>
        <v>10.085463960702363</v>
      </c>
      <c r="BV7" cm="1">
        <f t="array" ref="BV7:BV9">AO2:AO4</f>
        <v>10.170292114885369</v>
      </c>
    </row>
    <row r="8" spans="1:74" x14ac:dyDescent="0.25">
      <c r="A8" s="49"/>
      <c r="B8" s="37"/>
      <c r="C8" s="40">
        <v>2050</v>
      </c>
      <c r="D8" t="s">
        <v>41</v>
      </c>
      <c r="E8" s="5">
        <v>42.74</v>
      </c>
      <c r="F8" s="6">
        <v>53.07</v>
      </c>
      <c r="G8" s="6">
        <v>52.03</v>
      </c>
      <c r="H8" s="6">
        <v>51.17</v>
      </c>
      <c r="I8" s="6">
        <v>5.3</v>
      </c>
      <c r="J8" s="6">
        <v>48.92</v>
      </c>
      <c r="K8" s="6">
        <v>53.39</v>
      </c>
      <c r="L8" s="6">
        <v>51.7</v>
      </c>
      <c r="M8" s="6">
        <v>53.34</v>
      </c>
      <c r="N8" s="6">
        <v>51.99</v>
      </c>
      <c r="O8" s="6">
        <v>52.8</v>
      </c>
      <c r="P8" s="6">
        <v>20.47</v>
      </c>
      <c r="Q8" s="6">
        <v>48.99</v>
      </c>
      <c r="R8" s="6">
        <v>53.39</v>
      </c>
      <c r="S8" s="6">
        <v>52.75</v>
      </c>
      <c r="T8" s="6">
        <v>53.25</v>
      </c>
      <c r="U8" s="6">
        <v>53.11</v>
      </c>
      <c r="V8" s="6">
        <v>39.71</v>
      </c>
      <c r="W8" s="6">
        <v>53.39</v>
      </c>
      <c r="X8" s="6">
        <v>5.3</v>
      </c>
      <c r="Y8" s="6">
        <v>40.97</v>
      </c>
      <c r="Z8" s="6">
        <v>40.83</v>
      </c>
      <c r="AA8" s="6">
        <v>53.3</v>
      </c>
      <c r="AB8" s="6">
        <v>9.0500000000000007</v>
      </c>
      <c r="AC8" s="6">
        <v>53.2</v>
      </c>
      <c r="AD8" s="6">
        <v>51.17</v>
      </c>
      <c r="AE8" s="6">
        <v>53.25</v>
      </c>
      <c r="AF8" s="6">
        <v>52.98</v>
      </c>
      <c r="AG8" s="7">
        <v>25.4</v>
      </c>
      <c r="AH8" s="6">
        <f t="shared" si="1"/>
        <v>11.872222222222222</v>
      </c>
      <c r="AI8">
        <f t="shared" si="2"/>
        <v>2050</v>
      </c>
      <c r="AJ8" t="str">
        <f t="shared" si="3"/>
        <v>Gas</v>
      </c>
      <c r="AL8" t="s">
        <v>7</v>
      </c>
      <c r="AM8">
        <v>8.702727784418089</v>
      </c>
      <c r="AN8">
        <f t="shared" ref="AN8:BA8" si="7">AM8+($BB8-$AM8)/($BB$6-$AM$6)</f>
        <v>9.0737439812123881</v>
      </c>
      <c r="AO8">
        <f t="shared" si="7"/>
        <v>9.4447601780066872</v>
      </c>
      <c r="AP8">
        <f t="shared" si="7"/>
        <v>9.8157763748009863</v>
      </c>
      <c r="AQ8">
        <f t="shared" si="7"/>
        <v>10.186792571595285</v>
      </c>
      <c r="AR8">
        <f t="shared" si="7"/>
        <v>10.557808768389584</v>
      </c>
      <c r="AS8">
        <f t="shared" si="7"/>
        <v>10.928824965183884</v>
      </c>
      <c r="AT8">
        <f t="shared" si="7"/>
        <v>11.299841161978183</v>
      </c>
      <c r="AU8">
        <f t="shared" si="7"/>
        <v>11.670857358772482</v>
      </c>
      <c r="AV8">
        <f t="shared" si="7"/>
        <v>12.041873555566781</v>
      </c>
      <c r="AW8">
        <f t="shared" si="7"/>
        <v>12.41288975236108</v>
      </c>
      <c r="AX8">
        <f t="shared" si="7"/>
        <v>12.783905949155379</v>
      </c>
      <c r="AY8">
        <f t="shared" si="7"/>
        <v>13.154922145949678</v>
      </c>
      <c r="AZ8">
        <f t="shared" si="7"/>
        <v>13.525938342743977</v>
      </c>
      <c r="BA8">
        <f t="shared" si="7"/>
        <v>13.896954539538276</v>
      </c>
      <c r="BB8">
        <v>14.267970736332574</v>
      </c>
      <c r="BC8">
        <f t="shared" ref="BC8:BU8" si="8">BB8+($BV8-$BB8)/($BV$6-$BB$6)</f>
        <v>14.363451066520033</v>
      </c>
      <c r="BD8">
        <f t="shared" si="8"/>
        <v>14.458931396707493</v>
      </c>
      <c r="BE8">
        <f t="shared" si="8"/>
        <v>14.554411726894953</v>
      </c>
      <c r="BF8">
        <f t="shared" si="8"/>
        <v>14.649892057082413</v>
      </c>
      <c r="BG8">
        <f t="shared" si="8"/>
        <v>14.745372387269873</v>
      </c>
      <c r="BH8">
        <f t="shared" si="8"/>
        <v>14.840852717457333</v>
      </c>
      <c r="BI8">
        <f t="shared" si="8"/>
        <v>14.936333047644792</v>
      </c>
      <c r="BJ8">
        <f t="shared" si="8"/>
        <v>15.031813377832252</v>
      </c>
      <c r="BK8">
        <f t="shared" si="8"/>
        <v>15.127293708019712</v>
      </c>
      <c r="BL8">
        <f t="shared" si="8"/>
        <v>15.222774038207172</v>
      </c>
      <c r="BM8">
        <f t="shared" si="8"/>
        <v>15.318254368394632</v>
      </c>
      <c r="BN8">
        <f t="shared" si="8"/>
        <v>15.413734698582092</v>
      </c>
      <c r="BO8">
        <f t="shared" si="8"/>
        <v>15.509215028769551</v>
      </c>
      <c r="BP8">
        <f t="shared" si="8"/>
        <v>15.604695358957011</v>
      </c>
      <c r="BQ8">
        <f t="shared" si="8"/>
        <v>15.700175689144471</v>
      </c>
      <c r="BR8">
        <f t="shared" si="8"/>
        <v>15.795656019331931</v>
      </c>
      <c r="BS8">
        <f t="shared" si="8"/>
        <v>15.891136349519391</v>
      </c>
      <c r="BT8">
        <f t="shared" si="8"/>
        <v>15.986616679706851</v>
      </c>
      <c r="BU8">
        <f t="shared" si="8"/>
        <v>16.082097009894312</v>
      </c>
      <c r="BV8">
        <v>16.177577340081772</v>
      </c>
    </row>
    <row r="9" spans="1:74" x14ac:dyDescent="0.25">
      <c r="A9" s="49"/>
      <c r="B9" s="37"/>
      <c r="C9" s="40"/>
      <c r="D9" t="s">
        <v>42</v>
      </c>
      <c r="E9" s="5">
        <v>39.15</v>
      </c>
      <c r="F9" s="6">
        <v>48.52</v>
      </c>
      <c r="G9" s="6">
        <v>47.65</v>
      </c>
      <c r="H9" s="6">
        <v>46.88</v>
      </c>
      <c r="I9" s="6">
        <v>5.3</v>
      </c>
      <c r="J9" s="6">
        <v>44.85</v>
      </c>
      <c r="K9" s="6">
        <v>48.05</v>
      </c>
      <c r="L9" s="6">
        <v>47.06</v>
      </c>
      <c r="M9" s="6">
        <v>49.17</v>
      </c>
      <c r="N9" s="6">
        <v>47.61</v>
      </c>
      <c r="O9" s="6">
        <v>48.34</v>
      </c>
      <c r="P9" s="6">
        <v>19.25</v>
      </c>
      <c r="Q9" s="6">
        <v>44.86</v>
      </c>
      <c r="R9" s="6">
        <v>48.05</v>
      </c>
      <c r="S9" s="6">
        <v>48.24</v>
      </c>
      <c r="T9" s="6">
        <v>48.69</v>
      </c>
      <c r="U9" s="6">
        <v>48.56</v>
      </c>
      <c r="V9" s="6">
        <v>36.56</v>
      </c>
      <c r="W9" s="6">
        <v>48.05</v>
      </c>
      <c r="X9" s="6">
        <v>5.3</v>
      </c>
      <c r="Y9" s="6">
        <v>37.700000000000003</v>
      </c>
      <c r="Z9" s="6">
        <v>37.57</v>
      </c>
      <c r="AA9" s="6">
        <v>48.79</v>
      </c>
      <c r="AB9" s="6">
        <v>8.9700000000000006</v>
      </c>
      <c r="AC9" s="6">
        <v>48.65</v>
      </c>
      <c r="AD9" s="6">
        <v>46.88</v>
      </c>
      <c r="AE9" s="6">
        <v>48.69</v>
      </c>
      <c r="AF9" s="6">
        <v>48.51</v>
      </c>
      <c r="AG9" s="7">
        <v>23.39</v>
      </c>
      <c r="AH9" s="6">
        <f t="shared" si="1"/>
        <v>10.875</v>
      </c>
      <c r="AI9">
        <f t="shared" si="2"/>
        <v>2050</v>
      </c>
      <c r="AJ9" t="str">
        <f t="shared" si="3"/>
        <v>Gas</v>
      </c>
      <c r="AL9" t="s">
        <v>8</v>
      </c>
      <c r="AM9">
        <v>2.8473326469295959</v>
      </c>
      <c r="AN9">
        <f t="shared" ref="AN9:BA9" si="9">AM9+($BB9-$AM9)/($BB$6-$AM$6)</f>
        <v>2.8817781960869651</v>
      </c>
      <c r="AO9">
        <f t="shared" si="9"/>
        <v>2.9162237452443343</v>
      </c>
      <c r="AP9">
        <f t="shared" si="9"/>
        <v>2.9506692944017034</v>
      </c>
      <c r="AQ9">
        <f t="shared" si="9"/>
        <v>2.9851148435590726</v>
      </c>
      <c r="AR9">
        <f t="shared" si="9"/>
        <v>3.0195603927164418</v>
      </c>
      <c r="AS9">
        <f t="shared" si="9"/>
        <v>3.054005941873811</v>
      </c>
      <c r="AT9">
        <f t="shared" si="9"/>
        <v>3.0884514910311802</v>
      </c>
      <c r="AU9">
        <f t="shared" si="9"/>
        <v>3.1228970401885494</v>
      </c>
      <c r="AV9">
        <f t="shared" si="9"/>
        <v>3.1573425893459186</v>
      </c>
      <c r="AW9">
        <f t="shared" si="9"/>
        <v>3.1917881385032878</v>
      </c>
      <c r="AX9">
        <f t="shared" si="9"/>
        <v>3.226233687660657</v>
      </c>
      <c r="AY9">
        <f t="shared" si="9"/>
        <v>3.2606792368180262</v>
      </c>
      <c r="AZ9">
        <f t="shared" si="9"/>
        <v>3.2951247859753954</v>
      </c>
      <c r="BA9">
        <f t="shared" si="9"/>
        <v>3.3295703351327646</v>
      </c>
      <c r="BB9">
        <v>3.3640158842901342</v>
      </c>
      <c r="BC9">
        <f t="shared" ref="BC9:BU9" si="10">BB9+($BV9-$BB9)/($BV$6-$BB$6)</f>
        <v>3.370004202585581</v>
      </c>
      <c r="BD9">
        <f t="shared" si="10"/>
        <v>3.3759925208810273</v>
      </c>
      <c r="BE9">
        <f t="shared" si="10"/>
        <v>3.3819808391764736</v>
      </c>
      <c r="BF9">
        <f t="shared" si="10"/>
        <v>3.38796915747192</v>
      </c>
      <c r="BG9">
        <f t="shared" si="10"/>
        <v>3.3939574757673663</v>
      </c>
      <c r="BH9">
        <f t="shared" si="10"/>
        <v>3.3999457940628126</v>
      </c>
      <c r="BI9">
        <f t="shared" si="10"/>
        <v>3.4059341123582589</v>
      </c>
      <c r="BJ9">
        <f t="shared" si="10"/>
        <v>3.4119224306537053</v>
      </c>
      <c r="BK9">
        <f t="shared" si="10"/>
        <v>3.4179107489491516</v>
      </c>
      <c r="BL9">
        <f t="shared" si="10"/>
        <v>3.4238990672445979</v>
      </c>
      <c r="BM9">
        <f t="shared" si="10"/>
        <v>3.4298873855400442</v>
      </c>
      <c r="BN9">
        <f t="shared" si="10"/>
        <v>3.4358757038354906</v>
      </c>
      <c r="BO9">
        <f t="shared" si="10"/>
        <v>3.4418640221309369</v>
      </c>
      <c r="BP9">
        <f t="shared" si="10"/>
        <v>3.4478523404263832</v>
      </c>
      <c r="BQ9">
        <f t="shared" si="10"/>
        <v>3.4538406587218295</v>
      </c>
      <c r="BR9">
        <f t="shared" si="10"/>
        <v>3.4598289770172759</v>
      </c>
      <c r="BS9">
        <f t="shared" si="10"/>
        <v>3.4658172953127222</v>
      </c>
      <c r="BT9">
        <f t="shared" si="10"/>
        <v>3.4718056136081685</v>
      </c>
      <c r="BU9">
        <f t="shared" si="10"/>
        <v>3.4777939319036149</v>
      </c>
      <c r="BV9">
        <v>3.4837822501990652</v>
      </c>
    </row>
    <row r="10" spans="1:74" ht="15.75" thickBot="1" x14ac:dyDescent="0.3">
      <c r="A10" s="49"/>
      <c r="B10" s="38"/>
      <c r="C10" s="41"/>
      <c r="D10" s="3" t="s">
        <v>65</v>
      </c>
      <c r="E10" s="11">
        <v>43.88</v>
      </c>
      <c r="F10" s="12">
        <v>53.39</v>
      </c>
      <c r="G10" s="12">
        <v>53.39</v>
      </c>
      <c r="H10" s="12">
        <v>53.39</v>
      </c>
      <c r="I10" s="12">
        <v>5.3</v>
      </c>
      <c r="J10" s="12">
        <v>52.98</v>
      </c>
      <c r="K10" s="12">
        <v>53.39</v>
      </c>
      <c r="L10" s="12">
        <v>53.39</v>
      </c>
      <c r="M10" s="12">
        <v>53.39</v>
      </c>
      <c r="N10" s="12">
        <v>53.39</v>
      </c>
      <c r="O10" s="12">
        <v>53.39</v>
      </c>
      <c r="P10" s="12">
        <v>21.69</v>
      </c>
      <c r="Q10" s="12">
        <v>53.13</v>
      </c>
      <c r="R10" s="12">
        <v>53.39</v>
      </c>
      <c r="S10" s="12">
        <v>53.39</v>
      </c>
      <c r="T10" s="12">
        <v>53.39</v>
      </c>
      <c r="U10" s="12">
        <v>53.39</v>
      </c>
      <c r="V10" s="12">
        <v>42.85</v>
      </c>
      <c r="W10" s="12">
        <v>53.39</v>
      </c>
      <c r="X10" s="12">
        <v>5.3</v>
      </c>
      <c r="Y10" s="12">
        <v>44.24</v>
      </c>
      <c r="Z10" s="12">
        <v>44.09</v>
      </c>
      <c r="AA10" s="12">
        <v>53.39</v>
      </c>
      <c r="AB10" s="12">
        <v>9.1300000000000008</v>
      </c>
      <c r="AC10" s="12">
        <v>53.39</v>
      </c>
      <c r="AD10" s="12">
        <v>53.39</v>
      </c>
      <c r="AE10" s="12">
        <v>53.39</v>
      </c>
      <c r="AF10" s="12">
        <v>53.39</v>
      </c>
      <c r="AG10" s="13">
        <v>27.41</v>
      </c>
      <c r="AH10" s="6">
        <f t="shared" si="1"/>
        <v>12.18888888888889</v>
      </c>
      <c r="AI10">
        <f t="shared" si="2"/>
        <v>2050</v>
      </c>
      <c r="AJ10" t="str">
        <f t="shared" si="3"/>
        <v>Gas</v>
      </c>
      <c r="AL10" t="s">
        <v>62</v>
      </c>
      <c r="AM10">
        <v>4.03</v>
      </c>
      <c r="AN10">
        <f t="shared" ref="AN10:BA10" si="11">AM10+($BB10-$AM10)/($BB$6-$AM$6)</f>
        <v>4.3159999999999998</v>
      </c>
      <c r="AO10">
        <f t="shared" si="11"/>
        <v>4.6019999999999994</v>
      </c>
      <c r="AP10">
        <f t="shared" si="11"/>
        <v>4.887999999999999</v>
      </c>
      <c r="AQ10">
        <f t="shared" si="11"/>
        <v>5.1739999999999986</v>
      </c>
      <c r="AR10">
        <f t="shared" si="11"/>
        <v>5.4599999999999982</v>
      </c>
      <c r="AS10">
        <f t="shared" si="11"/>
        <v>5.7459999999999978</v>
      </c>
      <c r="AT10">
        <f t="shared" si="11"/>
        <v>6.0319999999999974</v>
      </c>
      <c r="AU10">
        <f t="shared" si="11"/>
        <v>6.317999999999997</v>
      </c>
      <c r="AV10">
        <f t="shared" si="11"/>
        <v>6.6039999999999965</v>
      </c>
      <c r="AW10">
        <f t="shared" si="11"/>
        <v>6.8899999999999961</v>
      </c>
      <c r="AX10">
        <f t="shared" si="11"/>
        <v>7.1759999999999957</v>
      </c>
      <c r="AY10">
        <f t="shared" si="11"/>
        <v>7.4619999999999953</v>
      </c>
      <c r="AZ10">
        <f t="shared" si="11"/>
        <v>7.7479999999999949</v>
      </c>
      <c r="BA10">
        <f t="shared" si="11"/>
        <v>8.0339999999999954</v>
      </c>
      <c r="BB10">
        <v>8.32</v>
      </c>
      <c r="BC10">
        <f t="shared" ref="BC10:BU10" si="12">BB10+($BV10-$BB10)/($BV$6-$BB$6)</f>
        <v>8.4169999999999998</v>
      </c>
      <c r="BD10">
        <f t="shared" si="12"/>
        <v>8.5139999999999993</v>
      </c>
      <c r="BE10">
        <f t="shared" si="12"/>
        <v>8.6109999999999989</v>
      </c>
      <c r="BF10">
        <f t="shared" si="12"/>
        <v>8.7079999999999984</v>
      </c>
      <c r="BG10">
        <f t="shared" si="12"/>
        <v>8.8049999999999979</v>
      </c>
      <c r="BH10">
        <f t="shared" si="12"/>
        <v>8.9019999999999975</v>
      </c>
      <c r="BI10">
        <f t="shared" si="12"/>
        <v>8.998999999999997</v>
      </c>
      <c r="BJ10">
        <f t="shared" si="12"/>
        <v>9.0959999999999965</v>
      </c>
      <c r="BK10">
        <f t="shared" si="12"/>
        <v>9.1929999999999961</v>
      </c>
      <c r="BL10">
        <f t="shared" si="12"/>
        <v>9.2899999999999956</v>
      </c>
      <c r="BM10">
        <f t="shared" si="12"/>
        <v>9.3869999999999951</v>
      </c>
      <c r="BN10">
        <f t="shared" si="12"/>
        <v>9.4839999999999947</v>
      </c>
      <c r="BO10">
        <f t="shared" si="12"/>
        <v>9.5809999999999942</v>
      </c>
      <c r="BP10">
        <f t="shared" si="12"/>
        <v>9.6779999999999937</v>
      </c>
      <c r="BQ10">
        <f t="shared" si="12"/>
        <v>9.7749999999999932</v>
      </c>
      <c r="BR10">
        <f t="shared" si="12"/>
        <v>9.8719999999999928</v>
      </c>
      <c r="BS10">
        <f t="shared" si="12"/>
        <v>9.9689999999999923</v>
      </c>
      <c r="BT10">
        <f t="shared" si="12"/>
        <v>10.065999999999992</v>
      </c>
      <c r="BU10">
        <f t="shared" si="12"/>
        <v>10.162999999999991</v>
      </c>
      <c r="BV10">
        <v>10.26</v>
      </c>
    </row>
    <row r="11" spans="1:74" x14ac:dyDescent="0.25">
      <c r="A11" s="49"/>
      <c r="B11" s="36" t="s">
        <v>10</v>
      </c>
      <c r="C11" s="39">
        <v>2015</v>
      </c>
      <c r="D11" s="2" t="s">
        <v>41</v>
      </c>
      <c r="E11" s="8">
        <v>24.09</v>
      </c>
      <c r="F11" s="9">
        <v>29.27</v>
      </c>
      <c r="G11" s="9">
        <v>28.78</v>
      </c>
      <c r="H11" s="9">
        <v>28.38</v>
      </c>
      <c r="I11" s="9">
        <v>4.33</v>
      </c>
      <c r="J11" s="9">
        <v>27.31</v>
      </c>
      <c r="K11" s="9">
        <v>29.43</v>
      </c>
      <c r="L11" s="9">
        <v>28.55</v>
      </c>
      <c r="M11" s="9">
        <v>29.41</v>
      </c>
      <c r="N11" s="9">
        <v>28.76</v>
      </c>
      <c r="O11" s="9">
        <v>29.15</v>
      </c>
      <c r="P11" s="9">
        <v>13.85</v>
      </c>
      <c r="Q11" s="9">
        <v>27.3</v>
      </c>
      <c r="R11" s="9">
        <v>29.43</v>
      </c>
      <c r="S11" s="9">
        <v>29.12</v>
      </c>
      <c r="T11" s="9">
        <v>29.36</v>
      </c>
      <c r="U11" s="9">
        <v>29.29</v>
      </c>
      <c r="V11" s="9">
        <v>22.95</v>
      </c>
      <c r="W11" s="9">
        <v>29.43</v>
      </c>
      <c r="X11" s="9">
        <v>4.33</v>
      </c>
      <c r="Y11" s="9">
        <v>23.55</v>
      </c>
      <c r="Z11" s="9">
        <v>23.49</v>
      </c>
      <c r="AA11" s="9">
        <v>29.38</v>
      </c>
      <c r="AB11" s="9">
        <v>8.4499999999999993</v>
      </c>
      <c r="AC11" s="9">
        <v>29.34</v>
      </c>
      <c r="AD11" s="9">
        <v>28.38</v>
      </c>
      <c r="AE11" s="9">
        <v>29.36</v>
      </c>
      <c r="AF11" s="9">
        <v>29.23</v>
      </c>
      <c r="AG11" s="10">
        <v>14.82</v>
      </c>
      <c r="AH11" s="6">
        <f t="shared" si="1"/>
        <v>6.6916666666666664</v>
      </c>
      <c r="AI11">
        <f t="shared" si="2"/>
        <v>2015</v>
      </c>
      <c r="AJ11" t="str">
        <f t="shared" si="3"/>
        <v>Gas</v>
      </c>
      <c r="AL11" t="s">
        <v>63</v>
      </c>
      <c r="AM11">
        <f>(11.96+12.6+16.46)/3</f>
        <v>13.673333333333334</v>
      </c>
      <c r="AN11">
        <f t="shared" ref="AN11:BA11" si="13">AM11+($BB11-$AM11)/($BB$6-$AM$6)</f>
        <v>13.679555555555556</v>
      </c>
      <c r="AO11">
        <f t="shared" si="13"/>
        <v>13.685777777777778</v>
      </c>
      <c r="AP11">
        <f t="shared" si="13"/>
        <v>13.692</v>
      </c>
      <c r="AQ11">
        <f t="shared" si="13"/>
        <v>13.698222222222222</v>
      </c>
      <c r="AR11">
        <f t="shared" si="13"/>
        <v>13.704444444444444</v>
      </c>
      <c r="AS11">
        <f t="shared" si="13"/>
        <v>13.710666666666667</v>
      </c>
      <c r="AT11">
        <f t="shared" si="13"/>
        <v>13.716888888888889</v>
      </c>
      <c r="AU11">
        <f t="shared" si="13"/>
        <v>13.723111111111111</v>
      </c>
      <c r="AV11">
        <f t="shared" si="13"/>
        <v>13.729333333333333</v>
      </c>
      <c r="AW11">
        <f t="shared" si="13"/>
        <v>13.735555555555555</v>
      </c>
      <c r="AX11">
        <f t="shared" si="13"/>
        <v>13.741777777777777</v>
      </c>
      <c r="AY11">
        <f t="shared" si="13"/>
        <v>13.747999999999999</v>
      </c>
      <c r="AZ11">
        <f t="shared" si="13"/>
        <v>13.754222222222221</v>
      </c>
      <c r="BA11">
        <f t="shared" si="13"/>
        <v>13.760444444444444</v>
      </c>
      <c r="BB11">
        <f>(12.1+12.6+16.6)/3</f>
        <v>13.766666666666666</v>
      </c>
      <c r="BC11">
        <f t="shared" ref="BC11:BU11" si="14">BB11+($BV11-$BB11)/($BV$6-$BB$6)</f>
        <v>13.747833333333332</v>
      </c>
      <c r="BD11">
        <f t="shared" si="14"/>
        <v>13.728999999999999</v>
      </c>
      <c r="BE11">
        <f t="shared" si="14"/>
        <v>13.710166666666666</v>
      </c>
      <c r="BF11">
        <f t="shared" si="14"/>
        <v>13.691333333333333</v>
      </c>
      <c r="BG11">
        <f t="shared" si="14"/>
        <v>13.672499999999999</v>
      </c>
      <c r="BH11">
        <f t="shared" si="14"/>
        <v>13.653666666666666</v>
      </c>
      <c r="BI11">
        <f t="shared" si="14"/>
        <v>13.634833333333333</v>
      </c>
      <c r="BJ11">
        <f t="shared" si="14"/>
        <v>13.616</v>
      </c>
      <c r="BK11">
        <f t="shared" si="14"/>
        <v>13.597166666666666</v>
      </c>
      <c r="BL11">
        <f t="shared" si="14"/>
        <v>13.578333333333333</v>
      </c>
      <c r="BM11">
        <f t="shared" si="14"/>
        <v>13.5595</v>
      </c>
      <c r="BN11">
        <f t="shared" si="14"/>
        <v>13.540666666666667</v>
      </c>
      <c r="BO11">
        <f t="shared" si="14"/>
        <v>13.521833333333333</v>
      </c>
      <c r="BP11">
        <f t="shared" si="14"/>
        <v>13.503</v>
      </c>
      <c r="BQ11">
        <f t="shared" si="14"/>
        <v>13.484166666666667</v>
      </c>
      <c r="BR11">
        <f t="shared" si="14"/>
        <v>13.465333333333334</v>
      </c>
      <c r="BS11">
        <f t="shared" si="14"/>
        <v>13.4465</v>
      </c>
      <c r="BT11">
        <f t="shared" si="14"/>
        <v>13.427666666666667</v>
      </c>
      <c r="BU11">
        <f t="shared" si="14"/>
        <v>13.408833333333334</v>
      </c>
      <c r="BV11">
        <f>(11.53+12.6+16.04)/3</f>
        <v>13.39</v>
      </c>
    </row>
    <row r="12" spans="1:74" x14ac:dyDescent="0.25">
      <c r="A12" s="49"/>
      <c r="B12" s="37"/>
      <c r="C12" s="40"/>
      <c r="D12" t="s">
        <v>42</v>
      </c>
      <c r="E12" s="5">
        <v>22.34</v>
      </c>
      <c r="F12" s="6">
        <v>27.07</v>
      </c>
      <c r="G12" s="6">
        <v>26.71</v>
      </c>
      <c r="H12" s="6">
        <v>26.35</v>
      </c>
      <c r="I12" s="6">
        <v>4.33</v>
      </c>
      <c r="J12" s="6">
        <v>25.39</v>
      </c>
      <c r="K12" s="6">
        <v>26.48</v>
      </c>
      <c r="L12" s="6">
        <v>26.13</v>
      </c>
      <c r="M12" s="6">
        <v>27.62</v>
      </c>
      <c r="N12" s="6">
        <v>26.69</v>
      </c>
      <c r="O12" s="6">
        <v>27.04</v>
      </c>
      <c r="P12" s="6">
        <v>13.27</v>
      </c>
      <c r="Q12" s="6">
        <v>25.29</v>
      </c>
      <c r="R12" s="6">
        <v>26.48</v>
      </c>
      <c r="S12" s="6">
        <v>26.93</v>
      </c>
      <c r="T12" s="6">
        <v>27.15</v>
      </c>
      <c r="U12" s="6">
        <v>27.09</v>
      </c>
      <c r="V12" s="6">
        <v>21.46</v>
      </c>
      <c r="W12" s="6">
        <v>26.48</v>
      </c>
      <c r="X12" s="6">
        <v>4.33</v>
      </c>
      <c r="Y12" s="6">
        <v>22</v>
      </c>
      <c r="Z12" s="6">
        <v>21.94</v>
      </c>
      <c r="AA12" s="6">
        <v>27.25</v>
      </c>
      <c r="AB12" s="6">
        <v>8.41</v>
      </c>
      <c r="AC12" s="6">
        <v>27.13</v>
      </c>
      <c r="AD12" s="6">
        <v>26.35</v>
      </c>
      <c r="AE12" s="6">
        <v>27.15</v>
      </c>
      <c r="AF12" s="6">
        <v>27.12</v>
      </c>
      <c r="AG12" s="7">
        <v>13.77</v>
      </c>
      <c r="AH12" s="6">
        <f t="shared" si="1"/>
        <v>6.2055555555555557</v>
      </c>
      <c r="AI12">
        <f t="shared" si="2"/>
        <v>2015</v>
      </c>
      <c r="AJ12" t="str">
        <f t="shared" si="3"/>
        <v>Gas</v>
      </c>
      <c r="AL12" t="s">
        <v>64</v>
      </c>
      <c r="AM12">
        <v>2.1</v>
      </c>
      <c r="AN12">
        <f t="shared" ref="AN12:BA12" si="15">AM12+($BB12-$AM12)/($BB$6-$AM$6)</f>
        <v>2.1379999999999999</v>
      </c>
      <c r="AO12">
        <f t="shared" si="15"/>
        <v>2.1759999999999997</v>
      </c>
      <c r="AP12">
        <f t="shared" si="15"/>
        <v>2.2139999999999995</v>
      </c>
      <c r="AQ12">
        <f t="shared" si="15"/>
        <v>2.2519999999999993</v>
      </c>
      <c r="AR12">
        <f t="shared" si="15"/>
        <v>2.2899999999999991</v>
      </c>
      <c r="AS12">
        <f t="shared" si="15"/>
        <v>2.327999999999999</v>
      </c>
      <c r="AT12">
        <f t="shared" si="15"/>
        <v>2.3659999999999988</v>
      </c>
      <c r="AU12">
        <f t="shared" si="15"/>
        <v>2.4039999999999986</v>
      </c>
      <c r="AV12">
        <f t="shared" si="15"/>
        <v>2.4419999999999984</v>
      </c>
      <c r="AW12">
        <f t="shared" si="15"/>
        <v>2.4799999999999982</v>
      </c>
      <c r="AX12">
        <f t="shared" si="15"/>
        <v>2.517999999999998</v>
      </c>
      <c r="AY12">
        <f t="shared" si="15"/>
        <v>2.5559999999999978</v>
      </c>
      <c r="AZ12">
        <f t="shared" si="15"/>
        <v>2.5939999999999976</v>
      </c>
      <c r="BA12">
        <f t="shared" si="15"/>
        <v>2.6319999999999975</v>
      </c>
      <c r="BB12">
        <v>2.67</v>
      </c>
      <c r="BC12">
        <f t="shared" ref="BC12:BU12" si="16">BB12+($BV12-$BB12)/($BV$6-$BB$6)</f>
        <v>2.6764999999999999</v>
      </c>
      <c r="BD12">
        <f t="shared" si="16"/>
        <v>2.6829999999999998</v>
      </c>
      <c r="BE12">
        <f t="shared" si="16"/>
        <v>2.6894999999999998</v>
      </c>
      <c r="BF12">
        <f t="shared" si="16"/>
        <v>2.6959999999999997</v>
      </c>
      <c r="BG12">
        <f t="shared" si="16"/>
        <v>2.7024999999999997</v>
      </c>
      <c r="BH12">
        <f t="shared" si="16"/>
        <v>2.7089999999999996</v>
      </c>
      <c r="BI12">
        <f t="shared" si="16"/>
        <v>2.7154999999999996</v>
      </c>
      <c r="BJ12">
        <f t="shared" si="16"/>
        <v>2.7219999999999995</v>
      </c>
      <c r="BK12">
        <f t="shared" si="16"/>
        <v>2.7284999999999995</v>
      </c>
      <c r="BL12">
        <f t="shared" si="16"/>
        <v>2.7349999999999994</v>
      </c>
      <c r="BM12">
        <f t="shared" si="16"/>
        <v>2.7414999999999994</v>
      </c>
      <c r="BN12">
        <f t="shared" si="16"/>
        <v>2.7479999999999993</v>
      </c>
      <c r="BO12">
        <f t="shared" si="16"/>
        <v>2.7544999999999993</v>
      </c>
      <c r="BP12">
        <f t="shared" si="16"/>
        <v>2.7609999999999992</v>
      </c>
      <c r="BQ12">
        <f t="shared" si="16"/>
        <v>2.7674999999999992</v>
      </c>
      <c r="BR12">
        <f t="shared" si="16"/>
        <v>2.7739999999999991</v>
      </c>
      <c r="BS12">
        <f t="shared" si="16"/>
        <v>2.7804999999999991</v>
      </c>
      <c r="BT12">
        <f t="shared" si="16"/>
        <v>2.786999999999999</v>
      </c>
      <c r="BU12">
        <f t="shared" si="16"/>
        <v>2.793499999999999</v>
      </c>
      <c r="BV12">
        <v>2.8</v>
      </c>
    </row>
    <row r="13" spans="1:74" x14ac:dyDescent="0.25">
      <c r="A13" s="49"/>
      <c r="B13" s="37"/>
      <c r="C13" s="40"/>
      <c r="D13" t="s">
        <v>65</v>
      </c>
      <c r="E13" s="5">
        <v>24.64</v>
      </c>
      <c r="F13" s="6">
        <v>29.43</v>
      </c>
      <c r="G13" s="6">
        <v>29.43</v>
      </c>
      <c r="H13" s="6">
        <v>29.43</v>
      </c>
      <c r="I13" s="6">
        <v>4.33</v>
      </c>
      <c r="J13" s="6">
        <v>29.24</v>
      </c>
      <c r="K13" s="6">
        <v>29.43</v>
      </c>
      <c r="L13" s="6">
        <v>29.43</v>
      </c>
      <c r="M13" s="6">
        <v>29.43</v>
      </c>
      <c r="N13" s="6">
        <v>29.43</v>
      </c>
      <c r="O13" s="6">
        <v>29.43</v>
      </c>
      <c r="P13" s="6">
        <v>14.43</v>
      </c>
      <c r="Q13" s="6">
        <v>29.3</v>
      </c>
      <c r="R13" s="6">
        <v>29.43</v>
      </c>
      <c r="S13" s="6">
        <v>29.43</v>
      </c>
      <c r="T13" s="6">
        <v>29.43</v>
      </c>
      <c r="U13" s="6">
        <v>29.43</v>
      </c>
      <c r="V13" s="6">
        <v>24.44</v>
      </c>
      <c r="W13" s="6">
        <v>29.43</v>
      </c>
      <c r="X13" s="6">
        <v>4.33</v>
      </c>
      <c r="Y13" s="6">
        <v>25.1</v>
      </c>
      <c r="Z13" s="6">
        <v>25.03</v>
      </c>
      <c r="AA13" s="6">
        <v>29.43</v>
      </c>
      <c r="AB13" s="6">
        <v>8.49</v>
      </c>
      <c r="AC13" s="6">
        <v>29.43</v>
      </c>
      <c r="AD13" s="6">
        <v>29.43</v>
      </c>
      <c r="AE13" s="6">
        <v>29.43</v>
      </c>
      <c r="AF13" s="6">
        <v>29.43</v>
      </c>
      <c r="AG13" s="7">
        <v>15.87</v>
      </c>
      <c r="AH13" s="6">
        <f t="shared" si="1"/>
        <v>6.8444444444444441</v>
      </c>
      <c r="AI13">
        <f t="shared" si="2"/>
        <v>2015</v>
      </c>
      <c r="AJ13" t="str">
        <f t="shared" si="3"/>
        <v>Gas</v>
      </c>
    </row>
    <row r="14" spans="1:74" x14ac:dyDescent="0.25">
      <c r="A14" s="49"/>
      <c r="B14" s="37"/>
      <c r="C14" s="40">
        <v>2030</v>
      </c>
      <c r="D14" t="s">
        <v>41</v>
      </c>
      <c r="E14" s="5">
        <v>37.47</v>
      </c>
      <c r="F14" s="6">
        <v>46.39</v>
      </c>
      <c r="G14" s="6">
        <v>45.5</v>
      </c>
      <c r="H14" s="6">
        <v>44.77</v>
      </c>
      <c r="I14" s="6">
        <v>4.74</v>
      </c>
      <c r="J14" s="6">
        <v>42.85</v>
      </c>
      <c r="K14" s="6">
        <v>46.66</v>
      </c>
      <c r="L14" s="6">
        <v>45.19</v>
      </c>
      <c r="M14" s="6">
        <v>46.63</v>
      </c>
      <c r="N14" s="6">
        <v>45.47</v>
      </c>
      <c r="O14" s="6">
        <v>46.16</v>
      </c>
      <c r="P14" s="6">
        <v>18.579999999999998</v>
      </c>
      <c r="Q14" s="6">
        <v>42.89</v>
      </c>
      <c r="R14" s="6">
        <v>46.66</v>
      </c>
      <c r="S14" s="6">
        <v>46.11</v>
      </c>
      <c r="T14" s="6">
        <v>46.54</v>
      </c>
      <c r="U14" s="6">
        <v>46.43</v>
      </c>
      <c r="V14" s="6">
        <v>34.99</v>
      </c>
      <c r="W14" s="6">
        <v>46.66</v>
      </c>
      <c r="X14" s="6">
        <v>4.74</v>
      </c>
      <c r="Y14" s="6">
        <v>36.07</v>
      </c>
      <c r="Z14" s="6">
        <v>35.950000000000003</v>
      </c>
      <c r="AA14" s="6">
        <v>46.58</v>
      </c>
      <c r="AB14" s="6">
        <v>8.83</v>
      </c>
      <c r="AC14" s="6">
        <v>46.5</v>
      </c>
      <c r="AD14" s="6">
        <v>44.77</v>
      </c>
      <c r="AE14" s="6">
        <v>46.54</v>
      </c>
      <c r="AF14" s="6">
        <v>46.31</v>
      </c>
      <c r="AG14" s="7">
        <v>22.26</v>
      </c>
      <c r="AH14" s="6">
        <f t="shared" si="1"/>
        <v>10.408333333333333</v>
      </c>
      <c r="AI14">
        <f t="shared" si="2"/>
        <v>2030</v>
      </c>
      <c r="AJ14" t="str">
        <f t="shared" si="3"/>
        <v>Gas</v>
      </c>
    </row>
    <row r="15" spans="1:74" x14ac:dyDescent="0.25">
      <c r="A15" s="49"/>
      <c r="B15" s="37"/>
      <c r="C15" s="40"/>
      <c r="D15" t="s">
        <v>42</v>
      </c>
      <c r="E15" s="5">
        <v>34.39</v>
      </c>
      <c r="F15" s="6">
        <v>42.49</v>
      </c>
      <c r="G15" s="6">
        <v>41.77</v>
      </c>
      <c r="H15" s="6">
        <v>41.11</v>
      </c>
      <c r="I15" s="6">
        <v>4.74</v>
      </c>
      <c r="J15" s="6">
        <v>39.380000000000003</v>
      </c>
      <c r="K15" s="6">
        <v>41.99</v>
      </c>
      <c r="L15" s="6">
        <v>41.15</v>
      </c>
      <c r="M15" s="6">
        <v>43.12</v>
      </c>
      <c r="N15" s="6">
        <v>41.73</v>
      </c>
      <c r="O15" s="6">
        <v>42.36</v>
      </c>
      <c r="P15" s="6">
        <v>17.53</v>
      </c>
      <c r="Q15" s="6">
        <v>39.35</v>
      </c>
      <c r="R15" s="6">
        <v>41.99</v>
      </c>
      <c r="S15" s="6">
        <v>42.24</v>
      </c>
      <c r="T15" s="6">
        <v>42.63</v>
      </c>
      <c r="U15" s="6">
        <v>42.53</v>
      </c>
      <c r="V15" s="6">
        <v>32.299999999999997</v>
      </c>
      <c r="W15" s="6">
        <v>41.99</v>
      </c>
      <c r="X15" s="6">
        <v>4.74</v>
      </c>
      <c r="Y15" s="6">
        <v>33.270000000000003</v>
      </c>
      <c r="Z15" s="6">
        <v>33.17</v>
      </c>
      <c r="AA15" s="6">
        <v>42.74</v>
      </c>
      <c r="AB15" s="6">
        <v>8.76</v>
      </c>
      <c r="AC15" s="6">
        <v>42.6</v>
      </c>
      <c r="AD15" s="6">
        <v>41.11</v>
      </c>
      <c r="AE15" s="6">
        <v>42.63</v>
      </c>
      <c r="AF15" s="6">
        <v>42.5</v>
      </c>
      <c r="AG15" s="7">
        <v>20.51</v>
      </c>
      <c r="AH15" s="6">
        <f t="shared" si="1"/>
        <v>9.5527777777777771</v>
      </c>
      <c r="AI15">
        <f t="shared" si="2"/>
        <v>2030</v>
      </c>
      <c r="AJ15" t="str">
        <f t="shared" si="3"/>
        <v>Gas</v>
      </c>
    </row>
    <row r="16" spans="1:74" x14ac:dyDescent="0.25">
      <c r="A16" s="49"/>
      <c r="B16" s="37"/>
      <c r="C16" s="40"/>
      <c r="D16" t="s">
        <v>65</v>
      </c>
      <c r="E16" s="5">
        <v>38.44</v>
      </c>
      <c r="F16" s="6">
        <v>46.66</v>
      </c>
      <c r="G16" s="6">
        <v>46.66</v>
      </c>
      <c r="H16" s="6">
        <v>46.66</v>
      </c>
      <c r="I16" s="6">
        <v>4.74</v>
      </c>
      <c r="J16" s="6">
        <v>46.32</v>
      </c>
      <c r="K16" s="6">
        <v>46.66</v>
      </c>
      <c r="L16" s="6">
        <v>46.66</v>
      </c>
      <c r="M16" s="6">
        <v>46.66</v>
      </c>
      <c r="N16" s="6">
        <v>46.66</v>
      </c>
      <c r="O16" s="6">
        <v>46.66</v>
      </c>
      <c r="P16" s="6">
        <v>19.62</v>
      </c>
      <c r="Q16" s="6">
        <v>46.44</v>
      </c>
      <c r="R16" s="6">
        <v>46.66</v>
      </c>
      <c r="S16" s="6">
        <v>46.66</v>
      </c>
      <c r="T16" s="6">
        <v>46.66</v>
      </c>
      <c r="U16" s="6">
        <v>46.66</v>
      </c>
      <c r="V16" s="6">
        <v>37.67</v>
      </c>
      <c r="W16" s="6">
        <v>46.66</v>
      </c>
      <c r="X16" s="6">
        <v>4.74</v>
      </c>
      <c r="Y16" s="6">
        <v>38.86</v>
      </c>
      <c r="Z16" s="6">
        <v>38.729999999999997</v>
      </c>
      <c r="AA16" s="6">
        <v>46.66</v>
      </c>
      <c r="AB16" s="6">
        <v>8.9</v>
      </c>
      <c r="AC16" s="6">
        <v>46.66</v>
      </c>
      <c r="AD16" s="6">
        <v>46.66</v>
      </c>
      <c r="AE16" s="6">
        <v>46.66</v>
      </c>
      <c r="AF16" s="6">
        <v>46.66</v>
      </c>
      <c r="AG16" s="7">
        <v>24.02</v>
      </c>
      <c r="AH16" s="6">
        <f t="shared" si="1"/>
        <v>10.677777777777777</v>
      </c>
      <c r="AI16">
        <f t="shared" si="2"/>
        <v>2030</v>
      </c>
      <c r="AJ16" t="str">
        <f t="shared" si="3"/>
        <v>Gas</v>
      </c>
    </row>
    <row r="17" spans="1:36" x14ac:dyDescent="0.25">
      <c r="A17" s="49"/>
      <c r="B17" s="37"/>
      <c r="C17" s="40">
        <v>2050</v>
      </c>
      <c r="D17" t="s">
        <v>41</v>
      </c>
      <c r="E17" s="5">
        <v>49.88</v>
      </c>
      <c r="F17" s="6">
        <v>62.25</v>
      </c>
      <c r="G17" s="6">
        <v>61</v>
      </c>
      <c r="H17" s="6">
        <v>59.97</v>
      </c>
      <c r="I17" s="6">
        <v>5.3</v>
      </c>
      <c r="J17" s="6">
        <v>57.25</v>
      </c>
      <c r="K17" s="6">
        <v>62.63</v>
      </c>
      <c r="L17" s="6">
        <v>60.63</v>
      </c>
      <c r="M17" s="6">
        <v>62.58</v>
      </c>
      <c r="N17" s="6">
        <v>60.95</v>
      </c>
      <c r="O17" s="6">
        <v>61.93</v>
      </c>
      <c r="P17" s="6">
        <v>22.98</v>
      </c>
      <c r="Q17" s="6">
        <v>57.35</v>
      </c>
      <c r="R17" s="6">
        <v>62.63</v>
      </c>
      <c r="S17" s="6">
        <v>61.86</v>
      </c>
      <c r="T17" s="6">
        <v>62.47</v>
      </c>
      <c r="U17" s="6">
        <v>62.3</v>
      </c>
      <c r="V17" s="6">
        <v>46.15</v>
      </c>
      <c r="W17" s="6">
        <v>62.63</v>
      </c>
      <c r="X17" s="6">
        <v>5.3</v>
      </c>
      <c r="Y17" s="6">
        <v>47.67</v>
      </c>
      <c r="Z17" s="6">
        <v>47.51</v>
      </c>
      <c r="AA17" s="6">
        <v>62.53</v>
      </c>
      <c r="AB17" s="6">
        <v>9.2100000000000009</v>
      </c>
      <c r="AC17" s="6">
        <v>62.41</v>
      </c>
      <c r="AD17" s="6">
        <v>59.97</v>
      </c>
      <c r="AE17" s="6">
        <v>62.47</v>
      </c>
      <c r="AF17" s="6">
        <v>62.14</v>
      </c>
      <c r="AG17" s="7">
        <v>29.26</v>
      </c>
      <c r="AH17" s="6">
        <f t="shared" si="1"/>
        <v>13.855555555555556</v>
      </c>
      <c r="AI17">
        <f t="shared" si="2"/>
        <v>2050</v>
      </c>
      <c r="AJ17" t="str">
        <f t="shared" si="3"/>
        <v>Gas</v>
      </c>
    </row>
    <row r="18" spans="1:36" x14ac:dyDescent="0.25">
      <c r="A18" s="49"/>
      <c r="B18" s="37"/>
      <c r="C18" s="40"/>
      <c r="D18" t="s">
        <v>42</v>
      </c>
      <c r="E18" s="5">
        <v>45.58</v>
      </c>
      <c r="F18" s="6">
        <v>56.79</v>
      </c>
      <c r="G18" s="6">
        <v>55.73</v>
      </c>
      <c r="H18" s="6">
        <v>54.8</v>
      </c>
      <c r="I18" s="6">
        <v>5.3</v>
      </c>
      <c r="J18" s="6">
        <v>52.35</v>
      </c>
      <c r="K18" s="6">
        <v>56.37</v>
      </c>
      <c r="L18" s="6">
        <v>55.09</v>
      </c>
      <c r="M18" s="6">
        <v>57.48</v>
      </c>
      <c r="N18" s="6">
        <v>55.68</v>
      </c>
      <c r="O18" s="6">
        <v>56.56</v>
      </c>
      <c r="P18" s="6">
        <v>21.5</v>
      </c>
      <c r="Q18" s="6">
        <v>52.38</v>
      </c>
      <c r="R18" s="6">
        <v>56.37</v>
      </c>
      <c r="S18" s="6">
        <v>56.44</v>
      </c>
      <c r="T18" s="6">
        <v>56.99</v>
      </c>
      <c r="U18" s="6">
        <v>56.84</v>
      </c>
      <c r="V18" s="6">
        <v>42.36</v>
      </c>
      <c r="W18" s="6">
        <v>56.37</v>
      </c>
      <c r="X18" s="6">
        <v>5.3</v>
      </c>
      <c r="Y18" s="6">
        <v>43.73</v>
      </c>
      <c r="Z18" s="6">
        <v>43.58</v>
      </c>
      <c r="AA18" s="6">
        <v>57.1</v>
      </c>
      <c r="AB18" s="6">
        <v>9.1199999999999992</v>
      </c>
      <c r="AC18" s="6">
        <v>56.94</v>
      </c>
      <c r="AD18" s="6">
        <v>54.8</v>
      </c>
      <c r="AE18" s="6">
        <v>56.99</v>
      </c>
      <c r="AF18" s="6">
        <v>56.75</v>
      </c>
      <c r="AG18" s="7">
        <v>26.87</v>
      </c>
      <c r="AH18" s="6">
        <f t="shared" si="1"/>
        <v>12.66111111111111</v>
      </c>
      <c r="AI18">
        <f t="shared" si="2"/>
        <v>2050</v>
      </c>
      <c r="AJ18" t="str">
        <f t="shared" si="3"/>
        <v>Gas</v>
      </c>
    </row>
    <row r="19" spans="1:36" ht="15.75" thickBot="1" x14ac:dyDescent="0.3">
      <c r="A19" s="49"/>
      <c r="B19" s="38"/>
      <c r="C19" s="41"/>
      <c r="D19" s="3" t="s">
        <v>65</v>
      </c>
      <c r="E19" s="11">
        <v>51.25</v>
      </c>
      <c r="F19" s="12">
        <v>62.63</v>
      </c>
      <c r="G19" s="12">
        <v>62.63</v>
      </c>
      <c r="H19" s="12">
        <v>62.63</v>
      </c>
      <c r="I19" s="12">
        <v>5.3</v>
      </c>
      <c r="J19" s="12">
        <v>62.15</v>
      </c>
      <c r="K19" s="12">
        <v>62.63</v>
      </c>
      <c r="L19" s="12">
        <v>62.63</v>
      </c>
      <c r="M19" s="12">
        <v>62.63</v>
      </c>
      <c r="N19" s="12">
        <v>62.63</v>
      </c>
      <c r="O19" s="12">
        <v>62.63</v>
      </c>
      <c r="P19" s="12">
        <v>24.45</v>
      </c>
      <c r="Q19" s="12">
        <v>62.33</v>
      </c>
      <c r="R19" s="12">
        <v>62.63</v>
      </c>
      <c r="S19" s="12">
        <v>62.63</v>
      </c>
      <c r="T19" s="12">
        <v>62.63</v>
      </c>
      <c r="U19" s="12">
        <v>62.63</v>
      </c>
      <c r="V19" s="12">
        <v>49.94</v>
      </c>
      <c r="W19" s="12">
        <v>62.63</v>
      </c>
      <c r="X19" s="12">
        <v>5.3</v>
      </c>
      <c r="Y19" s="12">
        <v>51.62</v>
      </c>
      <c r="Z19" s="12">
        <v>51.44</v>
      </c>
      <c r="AA19" s="12">
        <v>62.63</v>
      </c>
      <c r="AB19" s="12">
        <v>9.31</v>
      </c>
      <c r="AC19" s="12">
        <v>62.63</v>
      </c>
      <c r="AD19" s="12">
        <v>62.63</v>
      </c>
      <c r="AE19" s="12">
        <v>62.63</v>
      </c>
      <c r="AF19" s="12">
        <v>62.63</v>
      </c>
      <c r="AG19" s="13">
        <v>31.66</v>
      </c>
      <c r="AH19" s="6">
        <f t="shared" si="1"/>
        <v>14.236111111111111</v>
      </c>
      <c r="AI19">
        <f t="shared" si="2"/>
        <v>2050</v>
      </c>
      <c r="AJ19" t="str">
        <f t="shared" si="3"/>
        <v>Gas</v>
      </c>
    </row>
    <row r="20" spans="1:36" x14ac:dyDescent="0.25">
      <c r="A20" s="49"/>
      <c r="B20" s="36" t="s">
        <v>11</v>
      </c>
      <c r="C20" s="39">
        <v>2015</v>
      </c>
      <c r="D20" s="2" t="s">
        <v>41</v>
      </c>
      <c r="E20" s="8">
        <v>24.09</v>
      </c>
      <c r="F20" s="9">
        <v>29.27</v>
      </c>
      <c r="G20" s="9">
        <v>28.78</v>
      </c>
      <c r="H20" s="9">
        <v>28.38</v>
      </c>
      <c r="I20" s="9">
        <v>4.33</v>
      </c>
      <c r="J20" s="9">
        <v>27.31</v>
      </c>
      <c r="K20" s="9">
        <v>29.43</v>
      </c>
      <c r="L20" s="9">
        <v>28.55</v>
      </c>
      <c r="M20" s="9">
        <v>29.41</v>
      </c>
      <c r="N20" s="9">
        <v>28.76</v>
      </c>
      <c r="O20" s="9">
        <v>29.15</v>
      </c>
      <c r="P20" s="9">
        <v>13.85</v>
      </c>
      <c r="Q20" s="9">
        <v>27.3</v>
      </c>
      <c r="R20" s="9">
        <v>29.43</v>
      </c>
      <c r="S20" s="9">
        <v>29.12</v>
      </c>
      <c r="T20" s="9">
        <v>29.36</v>
      </c>
      <c r="U20" s="9">
        <v>29.29</v>
      </c>
      <c r="V20" s="9">
        <v>22.95</v>
      </c>
      <c r="W20" s="9">
        <v>29.43</v>
      </c>
      <c r="X20" s="9">
        <v>4.33</v>
      </c>
      <c r="Y20" s="9">
        <v>23.55</v>
      </c>
      <c r="Z20" s="9">
        <v>23.49</v>
      </c>
      <c r="AA20" s="9">
        <v>29.38</v>
      </c>
      <c r="AB20" s="9">
        <v>8.4499999999999993</v>
      </c>
      <c r="AC20" s="9">
        <v>29.34</v>
      </c>
      <c r="AD20" s="9">
        <v>28.38</v>
      </c>
      <c r="AE20" s="9">
        <v>29.36</v>
      </c>
      <c r="AF20" s="9">
        <v>29.23</v>
      </c>
      <c r="AG20" s="10">
        <v>14.82</v>
      </c>
      <c r="AH20" s="6">
        <f t="shared" si="1"/>
        <v>6.6916666666666664</v>
      </c>
      <c r="AI20">
        <f t="shared" si="2"/>
        <v>2015</v>
      </c>
      <c r="AJ20" t="str">
        <f t="shared" si="3"/>
        <v>Gas</v>
      </c>
    </row>
    <row r="21" spans="1:36" x14ac:dyDescent="0.25">
      <c r="A21" s="49"/>
      <c r="B21" s="37"/>
      <c r="C21" s="40"/>
      <c r="D21" t="s">
        <v>42</v>
      </c>
      <c r="E21" s="5">
        <v>22.34</v>
      </c>
      <c r="F21" s="6">
        <v>27.07</v>
      </c>
      <c r="G21" s="6">
        <v>26.71</v>
      </c>
      <c r="H21" s="6">
        <v>26.35</v>
      </c>
      <c r="I21" s="6">
        <v>4.33</v>
      </c>
      <c r="J21" s="6">
        <v>25.39</v>
      </c>
      <c r="K21" s="6">
        <v>26.48</v>
      </c>
      <c r="L21" s="6">
        <v>26.13</v>
      </c>
      <c r="M21" s="6">
        <v>27.62</v>
      </c>
      <c r="N21" s="6">
        <v>26.69</v>
      </c>
      <c r="O21" s="6">
        <v>27.04</v>
      </c>
      <c r="P21" s="6">
        <v>13.27</v>
      </c>
      <c r="Q21" s="6">
        <v>25.29</v>
      </c>
      <c r="R21" s="6">
        <v>26.48</v>
      </c>
      <c r="S21" s="6">
        <v>26.93</v>
      </c>
      <c r="T21" s="6">
        <v>27.15</v>
      </c>
      <c r="U21" s="6">
        <v>27.09</v>
      </c>
      <c r="V21" s="6">
        <v>21.46</v>
      </c>
      <c r="W21" s="6">
        <v>26.48</v>
      </c>
      <c r="X21" s="6">
        <v>4.33</v>
      </c>
      <c r="Y21" s="6">
        <v>22</v>
      </c>
      <c r="Z21" s="6">
        <v>21.94</v>
      </c>
      <c r="AA21" s="6">
        <v>27.25</v>
      </c>
      <c r="AB21" s="6">
        <v>8.41</v>
      </c>
      <c r="AC21" s="6">
        <v>27.13</v>
      </c>
      <c r="AD21" s="6">
        <v>26.35</v>
      </c>
      <c r="AE21" s="6">
        <v>27.15</v>
      </c>
      <c r="AF21" s="6">
        <v>27.12</v>
      </c>
      <c r="AG21" s="7">
        <v>13.77</v>
      </c>
      <c r="AH21" s="6">
        <f t="shared" si="1"/>
        <v>6.2055555555555557</v>
      </c>
      <c r="AI21">
        <f t="shared" si="2"/>
        <v>2015</v>
      </c>
      <c r="AJ21" t="str">
        <f t="shared" si="3"/>
        <v>Gas</v>
      </c>
    </row>
    <row r="22" spans="1:36" x14ac:dyDescent="0.25">
      <c r="A22" s="49"/>
      <c r="B22" s="37"/>
      <c r="C22" s="40"/>
      <c r="D22" t="s">
        <v>65</v>
      </c>
      <c r="E22" s="5">
        <v>24.64</v>
      </c>
      <c r="F22" s="6">
        <v>29.43</v>
      </c>
      <c r="G22" s="6">
        <v>29.43</v>
      </c>
      <c r="H22" s="6">
        <v>29.43</v>
      </c>
      <c r="I22" s="6">
        <v>4.33</v>
      </c>
      <c r="J22" s="6">
        <v>29.24</v>
      </c>
      <c r="K22" s="6">
        <v>29.43</v>
      </c>
      <c r="L22" s="6">
        <v>29.43</v>
      </c>
      <c r="M22" s="6">
        <v>29.43</v>
      </c>
      <c r="N22" s="6">
        <v>29.43</v>
      </c>
      <c r="O22" s="6">
        <v>29.43</v>
      </c>
      <c r="P22" s="6">
        <v>14.43</v>
      </c>
      <c r="Q22" s="6">
        <v>29.3</v>
      </c>
      <c r="R22" s="6">
        <v>29.43</v>
      </c>
      <c r="S22" s="6">
        <v>29.43</v>
      </c>
      <c r="T22" s="6">
        <v>29.43</v>
      </c>
      <c r="U22" s="6">
        <v>29.43</v>
      </c>
      <c r="V22" s="6">
        <v>24.44</v>
      </c>
      <c r="W22" s="6">
        <v>29.43</v>
      </c>
      <c r="X22" s="6">
        <v>4.33</v>
      </c>
      <c r="Y22" s="6">
        <v>25.1</v>
      </c>
      <c r="Z22" s="6">
        <v>25.03</v>
      </c>
      <c r="AA22" s="6">
        <v>29.43</v>
      </c>
      <c r="AB22" s="6">
        <v>8.49</v>
      </c>
      <c r="AC22" s="6">
        <v>29.43</v>
      </c>
      <c r="AD22" s="6">
        <v>29.43</v>
      </c>
      <c r="AE22" s="6">
        <v>29.43</v>
      </c>
      <c r="AF22" s="6">
        <v>29.43</v>
      </c>
      <c r="AG22" s="7">
        <v>15.87</v>
      </c>
      <c r="AH22" s="6">
        <f t="shared" si="1"/>
        <v>6.8444444444444441</v>
      </c>
      <c r="AI22">
        <f t="shared" si="2"/>
        <v>2015</v>
      </c>
      <c r="AJ22" t="str">
        <f t="shared" si="3"/>
        <v>Gas</v>
      </c>
    </row>
    <row r="23" spans="1:36" x14ac:dyDescent="0.25">
      <c r="A23" s="49"/>
      <c r="B23" s="37"/>
      <c r="C23" s="40">
        <v>2030</v>
      </c>
      <c r="D23" t="s">
        <v>41</v>
      </c>
      <c r="E23" s="5">
        <v>31.95</v>
      </c>
      <c r="F23" s="6">
        <v>39.29</v>
      </c>
      <c r="G23" s="6">
        <v>38.57</v>
      </c>
      <c r="H23" s="6">
        <v>37.979999999999997</v>
      </c>
      <c r="I23" s="6">
        <v>4.74</v>
      </c>
      <c r="J23" s="6">
        <v>36.409999999999997</v>
      </c>
      <c r="K23" s="6">
        <v>39.51</v>
      </c>
      <c r="L23" s="6">
        <v>38.299999999999997</v>
      </c>
      <c r="M23" s="6">
        <v>39.49</v>
      </c>
      <c r="N23" s="6">
        <v>38.54</v>
      </c>
      <c r="O23" s="6">
        <v>39.11</v>
      </c>
      <c r="P23" s="6">
        <v>16.64</v>
      </c>
      <c r="Q23" s="6">
        <v>36.43</v>
      </c>
      <c r="R23" s="6">
        <v>39.51</v>
      </c>
      <c r="S23" s="6">
        <v>39.07</v>
      </c>
      <c r="T23" s="6">
        <v>39.42</v>
      </c>
      <c r="U23" s="6">
        <v>39.32</v>
      </c>
      <c r="V23" s="6">
        <v>30.01</v>
      </c>
      <c r="W23" s="6">
        <v>39.51</v>
      </c>
      <c r="X23" s="6">
        <v>4.74</v>
      </c>
      <c r="Y23" s="6">
        <v>30.89</v>
      </c>
      <c r="Z23" s="6">
        <v>30.79</v>
      </c>
      <c r="AA23" s="6">
        <v>39.450000000000003</v>
      </c>
      <c r="AB23" s="6">
        <v>8.6999999999999993</v>
      </c>
      <c r="AC23" s="6">
        <v>39.39</v>
      </c>
      <c r="AD23" s="6">
        <v>37.979999999999997</v>
      </c>
      <c r="AE23" s="6">
        <v>39.42</v>
      </c>
      <c r="AF23" s="6">
        <v>39.229999999999997</v>
      </c>
      <c r="AG23" s="7">
        <v>19.28</v>
      </c>
      <c r="AH23" s="6">
        <f t="shared" si="1"/>
        <v>8.875</v>
      </c>
      <c r="AI23">
        <f t="shared" si="2"/>
        <v>2030</v>
      </c>
      <c r="AJ23" t="str">
        <f t="shared" si="3"/>
        <v>Gas</v>
      </c>
    </row>
    <row r="24" spans="1:36" x14ac:dyDescent="0.25">
      <c r="A24" s="49"/>
      <c r="B24" s="37"/>
      <c r="C24" s="40"/>
      <c r="D24" t="s">
        <v>42</v>
      </c>
      <c r="E24" s="5">
        <v>29.42</v>
      </c>
      <c r="F24" s="6">
        <v>36.1</v>
      </c>
      <c r="G24" s="6">
        <v>35.53</v>
      </c>
      <c r="H24" s="6">
        <v>34.99</v>
      </c>
      <c r="I24" s="6">
        <v>4.74</v>
      </c>
      <c r="J24" s="6">
        <v>33.58</v>
      </c>
      <c r="K24" s="6">
        <v>35.56</v>
      </c>
      <c r="L24" s="6">
        <v>34.94</v>
      </c>
      <c r="M24" s="6">
        <v>36.700000000000003</v>
      </c>
      <c r="N24" s="6">
        <v>35.5</v>
      </c>
      <c r="O24" s="6">
        <v>36.01</v>
      </c>
      <c r="P24" s="6">
        <v>15.79</v>
      </c>
      <c r="Q24" s="6">
        <v>33.53</v>
      </c>
      <c r="R24" s="6">
        <v>35.56</v>
      </c>
      <c r="S24" s="6">
        <v>35.9</v>
      </c>
      <c r="T24" s="6">
        <v>36.22</v>
      </c>
      <c r="U24" s="6">
        <v>36.130000000000003</v>
      </c>
      <c r="V24" s="6">
        <v>27.82</v>
      </c>
      <c r="W24" s="6">
        <v>35.56</v>
      </c>
      <c r="X24" s="6">
        <v>4.74</v>
      </c>
      <c r="Y24" s="6">
        <v>28.61</v>
      </c>
      <c r="Z24" s="6">
        <v>28.53</v>
      </c>
      <c r="AA24" s="6">
        <v>36.32</v>
      </c>
      <c r="AB24" s="6">
        <v>8.64</v>
      </c>
      <c r="AC24" s="6">
        <v>36.19</v>
      </c>
      <c r="AD24" s="6">
        <v>34.99</v>
      </c>
      <c r="AE24" s="6">
        <v>36.22</v>
      </c>
      <c r="AF24" s="6">
        <v>36.119999999999997</v>
      </c>
      <c r="AG24" s="7">
        <v>17.82</v>
      </c>
      <c r="AH24" s="6">
        <f t="shared" si="1"/>
        <v>8.1722222222222225</v>
      </c>
      <c r="AI24">
        <f t="shared" si="2"/>
        <v>2030</v>
      </c>
      <c r="AJ24" t="str">
        <f t="shared" si="3"/>
        <v>Gas</v>
      </c>
    </row>
    <row r="25" spans="1:36" x14ac:dyDescent="0.25">
      <c r="A25" s="49"/>
      <c r="B25" s="37"/>
      <c r="C25" s="40"/>
      <c r="D25" t="s">
        <v>65</v>
      </c>
      <c r="E25" s="5">
        <v>32.74</v>
      </c>
      <c r="F25" s="6">
        <v>39.51</v>
      </c>
      <c r="G25" s="6">
        <v>39.51</v>
      </c>
      <c r="H25" s="6">
        <v>39.51</v>
      </c>
      <c r="I25" s="6">
        <v>4.74</v>
      </c>
      <c r="J25" s="6">
        <v>39.24</v>
      </c>
      <c r="K25" s="6">
        <v>39.51</v>
      </c>
      <c r="L25" s="6">
        <v>39.51</v>
      </c>
      <c r="M25" s="6">
        <v>39.51</v>
      </c>
      <c r="N25" s="6">
        <v>39.51</v>
      </c>
      <c r="O25" s="6">
        <v>39.51</v>
      </c>
      <c r="P25" s="6">
        <v>17.489999999999998</v>
      </c>
      <c r="Q25" s="6">
        <v>39.33</v>
      </c>
      <c r="R25" s="6">
        <v>39.51</v>
      </c>
      <c r="S25" s="6">
        <v>39.51</v>
      </c>
      <c r="T25" s="6">
        <v>39.51</v>
      </c>
      <c r="U25" s="6">
        <v>39.51</v>
      </c>
      <c r="V25" s="6">
        <v>32.19</v>
      </c>
      <c r="W25" s="6">
        <v>39.51</v>
      </c>
      <c r="X25" s="6">
        <v>4.74</v>
      </c>
      <c r="Y25" s="6">
        <v>33.159999999999997</v>
      </c>
      <c r="Z25" s="6">
        <v>33.06</v>
      </c>
      <c r="AA25" s="6">
        <v>39.51</v>
      </c>
      <c r="AB25" s="6">
        <v>8.76</v>
      </c>
      <c r="AC25" s="6">
        <v>39.51</v>
      </c>
      <c r="AD25" s="6">
        <v>39.51</v>
      </c>
      <c r="AE25" s="6">
        <v>39.51</v>
      </c>
      <c r="AF25" s="6">
        <v>39.51</v>
      </c>
      <c r="AG25" s="7">
        <v>20.73</v>
      </c>
      <c r="AH25" s="6">
        <f t="shared" si="1"/>
        <v>9.094444444444445</v>
      </c>
      <c r="AI25">
        <f t="shared" si="2"/>
        <v>2030</v>
      </c>
      <c r="AJ25" t="str">
        <f t="shared" si="3"/>
        <v>Gas</v>
      </c>
    </row>
    <row r="26" spans="1:36" x14ac:dyDescent="0.25">
      <c r="A26" s="49"/>
      <c r="B26" s="37"/>
      <c r="C26" s="40">
        <v>2050</v>
      </c>
      <c r="D26" t="s">
        <v>41</v>
      </c>
      <c r="E26" s="5">
        <v>35.270000000000003</v>
      </c>
      <c r="F26" s="6">
        <v>43.47</v>
      </c>
      <c r="G26" s="6">
        <v>42.65</v>
      </c>
      <c r="H26" s="6">
        <v>41.98</v>
      </c>
      <c r="I26" s="6">
        <v>5.3</v>
      </c>
      <c r="J26" s="6">
        <v>40.21</v>
      </c>
      <c r="K26" s="6">
        <v>43.72</v>
      </c>
      <c r="L26" s="6">
        <v>42.37</v>
      </c>
      <c r="M26" s="6">
        <v>43.69</v>
      </c>
      <c r="N26" s="6">
        <v>42.62</v>
      </c>
      <c r="O26" s="6">
        <v>43.26</v>
      </c>
      <c r="P26" s="6">
        <v>17.850000000000001</v>
      </c>
      <c r="Q26" s="6">
        <v>40.25</v>
      </c>
      <c r="R26" s="6">
        <v>43.72</v>
      </c>
      <c r="S26" s="6">
        <v>43.21</v>
      </c>
      <c r="T26" s="6">
        <v>43.61</v>
      </c>
      <c r="U26" s="6">
        <v>43.5</v>
      </c>
      <c r="V26" s="6">
        <v>32.97</v>
      </c>
      <c r="W26" s="6">
        <v>43.72</v>
      </c>
      <c r="X26" s="6">
        <v>5.3</v>
      </c>
      <c r="Y26" s="6">
        <v>33.96</v>
      </c>
      <c r="Z26" s="6">
        <v>33.85</v>
      </c>
      <c r="AA26" s="6">
        <v>43.65</v>
      </c>
      <c r="AB26" s="6">
        <v>8.8699999999999992</v>
      </c>
      <c r="AC26" s="6">
        <v>43.57</v>
      </c>
      <c r="AD26" s="6">
        <v>41.98</v>
      </c>
      <c r="AE26" s="6">
        <v>43.61</v>
      </c>
      <c r="AF26" s="6">
        <v>43.4</v>
      </c>
      <c r="AG26" s="7">
        <v>21.36</v>
      </c>
      <c r="AH26" s="6">
        <f t="shared" si="1"/>
        <v>9.7972222222222225</v>
      </c>
      <c r="AI26">
        <f t="shared" si="2"/>
        <v>2050</v>
      </c>
      <c r="AJ26" t="str">
        <f t="shared" si="3"/>
        <v>Gas</v>
      </c>
    </row>
    <row r="27" spans="1:36" x14ac:dyDescent="0.25">
      <c r="A27" s="49"/>
      <c r="B27" s="37"/>
      <c r="C27" s="40"/>
      <c r="D27" t="s">
        <v>42</v>
      </c>
      <c r="E27" s="5">
        <v>32.43</v>
      </c>
      <c r="F27" s="6">
        <v>39.880000000000003</v>
      </c>
      <c r="G27" s="6">
        <v>39.21</v>
      </c>
      <c r="H27" s="6">
        <v>38.6</v>
      </c>
      <c r="I27" s="6">
        <v>5.3</v>
      </c>
      <c r="J27" s="6">
        <v>37.01</v>
      </c>
      <c r="K27" s="6">
        <v>39.35</v>
      </c>
      <c r="L27" s="6">
        <v>38.67</v>
      </c>
      <c r="M27" s="6">
        <v>40.47</v>
      </c>
      <c r="N27" s="6">
        <v>39.18</v>
      </c>
      <c r="O27" s="6">
        <v>39.75</v>
      </c>
      <c r="P27" s="6">
        <v>16.89</v>
      </c>
      <c r="Q27" s="6">
        <v>36.99</v>
      </c>
      <c r="R27" s="6">
        <v>39.35</v>
      </c>
      <c r="S27" s="6">
        <v>39.659999999999997</v>
      </c>
      <c r="T27" s="6">
        <v>40.01</v>
      </c>
      <c r="U27" s="6">
        <v>39.92</v>
      </c>
      <c r="V27" s="6">
        <v>30.49</v>
      </c>
      <c r="W27" s="6">
        <v>39.35</v>
      </c>
      <c r="X27" s="6">
        <v>5.3</v>
      </c>
      <c r="Y27" s="6">
        <v>31.39</v>
      </c>
      <c r="Z27" s="6">
        <v>31.29</v>
      </c>
      <c r="AA27" s="6">
        <v>40.11</v>
      </c>
      <c r="AB27" s="6">
        <v>8.81</v>
      </c>
      <c r="AC27" s="6">
        <v>39.979999999999997</v>
      </c>
      <c r="AD27" s="6">
        <v>38.6</v>
      </c>
      <c r="AE27" s="6">
        <v>40.01</v>
      </c>
      <c r="AF27" s="6">
        <v>39.880000000000003</v>
      </c>
      <c r="AG27" s="7">
        <v>19.75</v>
      </c>
      <c r="AH27" s="6">
        <f t="shared" si="1"/>
        <v>9.0083333333333329</v>
      </c>
      <c r="AI27">
        <f t="shared" si="2"/>
        <v>2050</v>
      </c>
      <c r="AJ27" t="str">
        <f t="shared" si="3"/>
        <v>Gas</v>
      </c>
    </row>
    <row r="28" spans="1:36" ht="15.75" thickBot="1" x14ac:dyDescent="0.3">
      <c r="A28" s="49"/>
      <c r="B28" s="38"/>
      <c r="C28" s="41"/>
      <c r="D28" s="3" t="s">
        <v>65</v>
      </c>
      <c r="E28" s="11">
        <v>36.17</v>
      </c>
      <c r="F28" s="12">
        <v>43.72</v>
      </c>
      <c r="G28" s="12">
        <v>43.72</v>
      </c>
      <c r="H28" s="12">
        <v>43.72</v>
      </c>
      <c r="I28" s="12">
        <v>5.3</v>
      </c>
      <c r="J28" s="12">
        <v>43.4</v>
      </c>
      <c r="K28" s="12">
        <v>43.72</v>
      </c>
      <c r="L28" s="12">
        <v>43.72</v>
      </c>
      <c r="M28" s="12">
        <v>43.72</v>
      </c>
      <c r="N28" s="12">
        <v>43.72</v>
      </c>
      <c r="O28" s="12">
        <v>43.72</v>
      </c>
      <c r="P28" s="12">
        <v>18.809999999999999</v>
      </c>
      <c r="Q28" s="12">
        <v>43.52</v>
      </c>
      <c r="R28" s="12">
        <v>43.72</v>
      </c>
      <c r="S28" s="12">
        <v>43.72</v>
      </c>
      <c r="T28" s="12">
        <v>43.72</v>
      </c>
      <c r="U28" s="12">
        <v>43.72</v>
      </c>
      <c r="V28" s="12">
        <v>35.44</v>
      </c>
      <c r="W28" s="12">
        <v>43.72</v>
      </c>
      <c r="X28" s="12">
        <v>5.3</v>
      </c>
      <c r="Y28" s="12">
        <v>36.53</v>
      </c>
      <c r="Z28" s="12">
        <v>36.42</v>
      </c>
      <c r="AA28" s="12">
        <v>43.72</v>
      </c>
      <c r="AB28" s="12">
        <v>8.94</v>
      </c>
      <c r="AC28" s="12">
        <v>43.72</v>
      </c>
      <c r="AD28" s="12">
        <v>43.72</v>
      </c>
      <c r="AE28" s="12">
        <v>43.72</v>
      </c>
      <c r="AF28" s="12">
        <v>43.72</v>
      </c>
      <c r="AG28" s="13">
        <v>22.96</v>
      </c>
      <c r="AH28" s="6">
        <f t="shared" si="1"/>
        <v>10.047222222222222</v>
      </c>
      <c r="AI28">
        <f t="shared" si="2"/>
        <v>2050</v>
      </c>
      <c r="AJ28" t="str">
        <f t="shared" si="3"/>
        <v>Gas</v>
      </c>
    </row>
    <row r="29" spans="1:36" x14ac:dyDescent="0.25">
      <c r="A29" s="49"/>
      <c r="B29" s="36" t="s">
        <v>2</v>
      </c>
      <c r="C29" s="39">
        <v>2015</v>
      </c>
      <c r="D29" s="2" t="s">
        <v>41</v>
      </c>
      <c r="E29" s="8">
        <v>16.46382603075919</v>
      </c>
      <c r="F29" s="9">
        <v>19.460866084563396</v>
      </c>
      <c r="G29" s="9">
        <v>19.202308599827273</v>
      </c>
      <c r="H29" s="9">
        <v>18.984103652130074</v>
      </c>
      <c r="I29" s="9">
        <v>4.3279603201203658</v>
      </c>
      <c r="J29" s="9">
        <v>18.409880105558482</v>
      </c>
      <c r="K29" s="9">
        <v>19.546842727770226</v>
      </c>
      <c r="L29" s="9">
        <v>19.014181843502481</v>
      </c>
      <c r="M29" s="9">
        <v>19.538870087498552</v>
      </c>
      <c r="N29" s="9">
        <v>19.190824128895844</v>
      </c>
      <c r="O29" s="9">
        <v>19.397544605661611</v>
      </c>
      <c r="P29" s="9">
        <v>11.174663418756506</v>
      </c>
      <c r="Q29" s="9">
        <v>18.367734478076557</v>
      </c>
      <c r="R29" s="9">
        <v>19.546842727770226</v>
      </c>
      <c r="S29" s="9">
        <v>19.374889441356565</v>
      </c>
      <c r="T29" s="9">
        <v>19.5099955949673</v>
      </c>
      <c r="U29" s="9">
        <v>19.473148462164374</v>
      </c>
      <c r="V29" s="9">
        <v>16.067048035546417</v>
      </c>
      <c r="W29" s="9">
        <v>19.546842727770226</v>
      </c>
      <c r="X29" s="9">
        <v>4.3279603201203658</v>
      </c>
      <c r="Y29" s="9">
        <v>16.388613221626503</v>
      </c>
      <c r="Z29" s="9">
        <v>16.354159808832208</v>
      </c>
      <c r="AA29" s="9">
        <v>19.523873785907362</v>
      </c>
      <c r="AB29" s="9">
        <v>8.2690922731042811</v>
      </c>
      <c r="AC29" s="9">
        <v>19.497713217366321</v>
      </c>
      <c r="AD29" s="9">
        <v>18.984103652130074</v>
      </c>
      <c r="AE29" s="9">
        <v>19.5099955949673</v>
      </c>
      <c r="AF29" s="9">
        <v>19.443482489387339</v>
      </c>
      <c r="AG29" s="10">
        <v>10.689453166518007</v>
      </c>
      <c r="AH29" s="6">
        <f t="shared" si="1"/>
        <v>4.5732850085442189</v>
      </c>
      <c r="AI29">
        <f t="shared" si="2"/>
        <v>2015</v>
      </c>
      <c r="AJ29" t="str">
        <f t="shared" si="3"/>
        <v>Gas</v>
      </c>
    </row>
    <row r="30" spans="1:36" x14ac:dyDescent="0.25">
      <c r="A30" s="49"/>
      <c r="B30" s="37"/>
      <c r="C30" s="40"/>
      <c r="D30" t="s">
        <v>42</v>
      </c>
      <c r="E30" s="5">
        <v>15.468740301120024</v>
      </c>
      <c r="F30" s="6">
        <v>18.24122598878651</v>
      </c>
      <c r="G30" s="6">
        <v>18.0883149194784</v>
      </c>
      <c r="H30" s="6">
        <v>17.891930466550914</v>
      </c>
      <c r="I30" s="6">
        <v>4.3279603201203658</v>
      </c>
      <c r="J30" s="6">
        <v>17.375129274636489</v>
      </c>
      <c r="K30" s="6">
        <v>17.592158454993204</v>
      </c>
      <c r="L30" s="6">
        <v>17.545559691164268</v>
      </c>
      <c r="M30" s="6">
        <v>18.742403324358026</v>
      </c>
      <c r="N30" s="6">
        <v>18.077978895640111</v>
      </c>
      <c r="O30" s="6">
        <v>18.264027324729305</v>
      </c>
      <c r="P30" s="6">
        <v>10.863434256514708</v>
      </c>
      <c r="Q30" s="6">
        <v>17.257407542948354</v>
      </c>
      <c r="R30" s="6">
        <v>17.592158454993204</v>
      </c>
      <c r="S30" s="6">
        <v>18.163847009900358</v>
      </c>
      <c r="T30" s="6">
        <v>18.285442548150023</v>
      </c>
      <c r="U30" s="6">
        <v>18.252280128627387</v>
      </c>
      <c r="V30" s="6">
        <v>15.266580411625625</v>
      </c>
      <c r="W30" s="6">
        <v>17.592158454993204</v>
      </c>
      <c r="X30" s="6">
        <v>4.3279603201203658</v>
      </c>
      <c r="Y30" s="6">
        <v>15.555989079097706</v>
      </c>
      <c r="Z30" s="6">
        <v>15.52498100758284</v>
      </c>
      <c r="AA30" s="6">
        <v>18.377723586950477</v>
      </c>
      <c r="AB30" s="6">
        <v>8.2484202254277044</v>
      </c>
      <c r="AC30" s="6">
        <v>18.274388408309139</v>
      </c>
      <c r="AD30" s="6">
        <v>17.891930466550914</v>
      </c>
      <c r="AE30" s="6">
        <v>18.285442548150023</v>
      </c>
      <c r="AF30" s="6">
        <v>18.305371420082459</v>
      </c>
      <c r="AG30" s="7">
        <v>10.053303881878243</v>
      </c>
      <c r="AH30" s="6">
        <f t="shared" si="1"/>
        <v>4.2968723058666729</v>
      </c>
      <c r="AI30">
        <f t="shared" si="2"/>
        <v>2015</v>
      </c>
      <c r="AJ30" t="str">
        <f t="shared" si="3"/>
        <v>Gas</v>
      </c>
    </row>
    <row r="31" spans="1:36" x14ac:dyDescent="0.25">
      <c r="A31" s="49"/>
      <c r="B31" s="37"/>
      <c r="C31" s="40"/>
      <c r="D31" t="s">
        <v>65</v>
      </c>
      <c r="E31" s="5">
        <v>16.762865289536261</v>
      </c>
      <c r="F31" s="6">
        <v>19.546842727770226</v>
      </c>
      <c r="G31" s="6">
        <v>19.546842727770226</v>
      </c>
      <c r="H31" s="6">
        <v>19.546842727770226</v>
      </c>
      <c r="I31" s="6">
        <v>4.3279603201203658</v>
      </c>
      <c r="J31" s="6">
        <v>19.444630936480486</v>
      </c>
      <c r="K31" s="6">
        <v>19.546842727770226</v>
      </c>
      <c r="L31" s="6">
        <v>19.546842727770226</v>
      </c>
      <c r="M31" s="6">
        <v>19.546842727770226</v>
      </c>
      <c r="N31" s="6">
        <v>19.546842727770226</v>
      </c>
      <c r="O31" s="6">
        <v>19.546842727770226</v>
      </c>
      <c r="P31" s="6">
        <v>11.485892580998305</v>
      </c>
      <c r="Q31" s="6">
        <v>19.478061413204763</v>
      </c>
      <c r="R31" s="6">
        <v>19.546842727770226</v>
      </c>
      <c r="S31" s="6">
        <v>19.546842727770226</v>
      </c>
      <c r="T31" s="6">
        <v>19.546842727770226</v>
      </c>
      <c r="U31" s="6">
        <v>19.546842727770226</v>
      </c>
      <c r="V31" s="6">
        <v>16.867515659467209</v>
      </c>
      <c r="W31" s="6">
        <v>19.546842727770226</v>
      </c>
      <c r="X31" s="6">
        <v>4.3279603201203658</v>
      </c>
      <c r="Y31" s="6">
        <v>17.221237364155304</v>
      </c>
      <c r="Z31" s="6">
        <v>17.183338610081581</v>
      </c>
      <c r="AA31" s="6">
        <v>19.546842727770226</v>
      </c>
      <c r="AB31" s="6">
        <v>8.2897643207808578</v>
      </c>
      <c r="AC31" s="6">
        <v>19.546842727770226</v>
      </c>
      <c r="AD31" s="6">
        <v>19.546842727770226</v>
      </c>
      <c r="AE31" s="6">
        <v>19.546842727770226</v>
      </c>
      <c r="AF31" s="6">
        <v>19.546842727770226</v>
      </c>
      <c r="AG31" s="7">
        <v>11.325602451157772</v>
      </c>
      <c r="AH31" s="6">
        <f t="shared" si="1"/>
        <v>4.656351469315628</v>
      </c>
      <c r="AI31">
        <f t="shared" si="2"/>
        <v>2015</v>
      </c>
      <c r="AJ31" t="str">
        <f t="shared" si="3"/>
        <v>Gas</v>
      </c>
    </row>
    <row r="32" spans="1:36" x14ac:dyDescent="0.25">
      <c r="A32" s="49"/>
      <c r="B32" s="37"/>
      <c r="C32" s="40">
        <v>2030</v>
      </c>
      <c r="D32" t="s">
        <v>41</v>
      </c>
      <c r="E32" s="5">
        <v>17.238196360061341</v>
      </c>
      <c r="F32" s="6">
        <v>20.380567747181107</v>
      </c>
      <c r="G32" s="6">
        <v>20.101839060783171</v>
      </c>
      <c r="H32" s="6">
        <v>19.867467721071645</v>
      </c>
      <c r="I32" s="6">
        <v>4.743444510851921</v>
      </c>
      <c r="J32" s="6">
        <v>19.250701037620257</v>
      </c>
      <c r="K32" s="6">
        <v>20.471899070854001</v>
      </c>
      <c r="L32" s="6">
        <v>19.921403161253927</v>
      </c>
      <c r="M32" s="6">
        <v>20.463001374239241</v>
      </c>
      <c r="N32" s="6">
        <v>20.089503727114142</v>
      </c>
      <c r="O32" s="6">
        <v>20.311539733156639</v>
      </c>
      <c r="P32" s="6">
        <v>11.479440826132798</v>
      </c>
      <c r="Q32" s="6">
        <v>19.219355203340072</v>
      </c>
      <c r="R32" s="6">
        <v>20.471899070854001</v>
      </c>
      <c r="S32" s="6">
        <v>20.289236423508221</v>
      </c>
      <c r="T32" s="6">
        <v>20.432757074994189</v>
      </c>
      <c r="U32" s="6">
        <v>20.393615079134381</v>
      </c>
      <c r="V32" s="6">
        <v>16.734292969138604</v>
      </c>
      <c r="W32" s="6">
        <v>20.471899070854001</v>
      </c>
      <c r="X32" s="6">
        <v>4.743444510851921</v>
      </c>
      <c r="Y32" s="6">
        <v>17.07968231187138</v>
      </c>
      <c r="Z32" s="6">
        <v>17.042676310864294</v>
      </c>
      <c r="AA32" s="6">
        <v>20.447228403515947</v>
      </c>
      <c r="AB32" s="6">
        <v>8.3586014078687878</v>
      </c>
      <c r="AC32" s="6">
        <v>20.419709743040922</v>
      </c>
      <c r="AD32" s="6">
        <v>19.867467721071645</v>
      </c>
      <c r="AE32" s="6">
        <v>20.432757074994189</v>
      </c>
      <c r="AF32" s="6">
        <v>20.36088106783275</v>
      </c>
      <c r="AG32" s="7">
        <v>11.317938516932792</v>
      </c>
      <c r="AH32" s="6">
        <f t="shared" si="1"/>
        <v>4.7883878777948166</v>
      </c>
      <c r="AI32">
        <f t="shared" si="2"/>
        <v>2030</v>
      </c>
      <c r="AJ32" t="str">
        <f t="shared" si="3"/>
        <v>Gas</v>
      </c>
    </row>
    <row r="33" spans="1:36" x14ac:dyDescent="0.25">
      <c r="A33" s="49"/>
      <c r="B33" s="37"/>
      <c r="C33" s="40"/>
      <c r="D33" t="s">
        <v>42</v>
      </c>
      <c r="E33" s="5">
        <v>16.180027569079975</v>
      </c>
      <c r="F33" s="6">
        <v>19.084967684221393</v>
      </c>
      <c r="G33" s="6">
        <v>18.905311694887484</v>
      </c>
      <c r="H33" s="6">
        <v>18.694377489147104</v>
      </c>
      <c r="I33" s="6">
        <v>4.743444510851921</v>
      </c>
      <c r="J33" s="6">
        <v>18.139287474040859</v>
      </c>
      <c r="K33" s="6">
        <v>18.4247091637686</v>
      </c>
      <c r="L33" s="6">
        <v>18.403607296213725</v>
      </c>
      <c r="M33" s="6">
        <v>19.574121482424648</v>
      </c>
      <c r="N33" s="6">
        <v>18.894209894585359</v>
      </c>
      <c r="O33" s="6">
        <v>19.094042300023606</v>
      </c>
      <c r="P33" s="6">
        <v>11.145153283702147</v>
      </c>
      <c r="Q33" s="6">
        <v>18.039876394764459</v>
      </c>
      <c r="R33" s="6">
        <v>18.4247091637686</v>
      </c>
      <c r="S33" s="6">
        <v>19.002769492915792</v>
      </c>
      <c r="T33" s="6">
        <v>19.131938079253164</v>
      </c>
      <c r="U33" s="6">
        <v>19.096710282979334</v>
      </c>
      <c r="V33" s="6">
        <v>15.874520212407372</v>
      </c>
      <c r="W33" s="6">
        <v>18.4247091637686</v>
      </c>
      <c r="X33" s="6">
        <v>4.743444510851921</v>
      </c>
      <c r="Y33" s="6">
        <v>16.18537062086687</v>
      </c>
      <c r="Z33" s="6">
        <v>16.152065219960498</v>
      </c>
      <c r="AA33" s="6">
        <v>19.216162103346978</v>
      </c>
      <c r="AB33" s="6">
        <v>8.3363978072645377</v>
      </c>
      <c r="AC33" s="6">
        <v>19.120195480495219</v>
      </c>
      <c r="AD33" s="6">
        <v>18.694377489147104</v>
      </c>
      <c r="AE33" s="6">
        <v>19.131938079253164</v>
      </c>
      <c r="AF33" s="6">
        <v>19.138449501232106</v>
      </c>
      <c r="AG33" s="7">
        <v>10.660489116324703</v>
      </c>
      <c r="AH33" s="6">
        <f t="shared" si="1"/>
        <v>4.4944521025222155</v>
      </c>
      <c r="AI33">
        <f t="shared" si="2"/>
        <v>2030</v>
      </c>
      <c r="AJ33" t="str">
        <f t="shared" si="3"/>
        <v>Gas</v>
      </c>
    </row>
    <row r="34" spans="1:36" x14ac:dyDescent="0.25">
      <c r="A34" s="49"/>
      <c r="B34" s="37"/>
      <c r="C34" s="40"/>
      <c r="D34" t="s">
        <v>65</v>
      </c>
      <c r="E34" s="5">
        <v>17.557128753314981</v>
      </c>
      <c r="F34" s="6">
        <v>20.471899070854001</v>
      </c>
      <c r="G34" s="6">
        <v>20.471899070854001</v>
      </c>
      <c r="H34" s="6">
        <v>20.471899070854001</v>
      </c>
      <c r="I34" s="6">
        <v>4.743444510851921</v>
      </c>
      <c r="J34" s="6">
        <v>20.362114601199654</v>
      </c>
      <c r="K34" s="6">
        <v>20.471899070854001</v>
      </c>
      <c r="L34" s="6">
        <v>20.471899070854001</v>
      </c>
      <c r="M34" s="6">
        <v>20.471899070854001</v>
      </c>
      <c r="N34" s="6">
        <v>20.471899070854001</v>
      </c>
      <c r="O34" s="6">
        <v>20.471899070854001</v>
      </c>
      <c r="P34" s="6">
        <v>11.813728368563449</v>
      </c>
      <c r="Q34" s="6">
        <v>20.398834011915689</v>
      </c>
      <c r="R34" s="6">
        <v>20.471899070854001</v>
      </c>
      <c r="S34" s="6">
        <v>20.471899070854001</v>
      </c>
      <c r="T34" s="6">
        <v>20.471899070854001</v>
      </c>
      <c r="U34" s="6">
        <v>20.471899070854001</v>
      </c>
      <c r="V34" s="6">
        <v>17.594065725869836</v>
      </c>
      <c r="W34" s="6">
        <v>20.471899070854001</v>
      </c>
      <c r="X34" s="6">
        <v>4.743444510851921</v>
      </c>
      <c r="Y34" s="6">
        <v>17.973994002875887</v>
      </c>
      <c r="Z34" s="6">
        <v>17.933287401768098</v>
      </c>
      <c r="AA34" s="6">
        <v>20.471899070854001</v>
      </c>
      <c r="AB34" s="6">
        <v>8.3808050084730379</v>
      </c>
      <c r="AC34" s="6">
        <v>20.471899070854001</v>
      </c>
      <c r="AD34" s="6">
        <v>20.471899070854001</v>
      </c>
      <c r="AE34" s="6">
        <v>20.471899070854001</v>
      </c>
      <c r="AF34" s="6">
        <v>20.471899070854001</v>
      </c>
      <c r="AG34" s="7">
        <v>11.975387917540877</v>
      </c>
      <c r="AH34" s="6">
        <f t="shared" si="1"/>
        <v>4.8769802092541612</v>
      </c>
      <c r="AI34">
        <f t="shared" si="2"/>
        <v>2030</v>
      </c>
      <c r="AJ34" t="str">
        <f t="shared" si="3"/>
        <v>Gas</v>
      </c>
    </row>
    <row r="35" spans="1:36" x14ac:dyDescent="0.25">
      <c r="A35" s="49"/>
      <c r="B35" s="37"/>
      <c r="C35" s="40">
        <v>2050</v>
      </c>
      <c r="D35" t="s">
        <v>41</v>
      </c>
      <c r="E35" s="5">
        <v>18.312111945727722</v>
      </c>
      <c r="F35" s="6">
        <v>21.660087700160219</v>
      </c>
      <c r="G35" s="6">
        <v>21.353230669755742</v>
      </c>
      <c r="H35" s="6">
        <v>21.096285238053021</v>
      </c>
      <c r="I35" s="6">
        <v>5.2974234318273279</v>
      </c>
      <c r="J35" s="6">
        <v>20.42011304936166</v>
      </c>
      <c r="K35" s="6">
        <v>21.758933982970557</v>
      </c>
      <c r="L35" s="6">
        <v>21.182781113680544</v>
      </c>
      <c r="M35" s="6">
        <v>21.74874925144368</v>
      </c>
      <c r="N35" s="6">
        <v>21.339707225981915</v>
      </c>
      <c r="O35" s="6">
        <v>21.583129213910805</v>
      </c>
      <c r="P35" s="6">
        <v>11.900343471850505</v>
      </c>
      <c r="Q35" s="6">
        <v>20.403327818714487</v>
      </c>
      <c r="R35" s="6">
        <v>21.758933982970557</v>
      </c>
      <c r="S35" s="6">
        <v>21.56124141734988</v>
      </c>
      <c r="T35" s="6">
        <v>21.716571290337555</v>
      </c>
      <c r="U35" s="6">
        <v>21.674208597704556</v>
      </c>
      <c r="V35" s="6">
        <v>17.661330519500908</v>
      </c>
      <c r="W35" s="6">
        <v>21.758933982970557</v>
      </c>
      <c r="X35" s="6">
        <v>5.2974234318273279</v>
      </c>
      <c r="Y35" s="6">
        <v>18.039986945168067</v>
      </c>
      <c r="Z35" s="6">
        <v>17.999416613846584</v>
      </c>
      <c r="AA35" s="6">
        <v>21.731887095422902</v>
      </c>
      <c r="AB35" s="6">
        <v>8.4789121970722157</v>
      </c>
      <c r="AC35" s="6">
        <v>21.702450392793221</v>
      </c>
      <c r="AD35" s="6">
        <v>21.096285238053021</v>
      </c>
      <c r="AE35" s="6">
        <v>21.716571290337555</v>
      </c>
      <c r="AF35" s="6">
        <v>21.637222989006112</v>
      </c>
      <c r="AG35" s="7">
        <v>12.178334842205198</v>
      </c>
      <c r="AH35" s="6">
        <f t="shared" si="1"/>
        <v>5.086697762702145</v>
      </c>
      <c r="AI35">
        <f t="shared" si="2"/>
        <v>2050</v>
      </c>
      <c r="AJ35" t="str">
        <f t="shared" si="3"/>
        <v>Gas</v>
      </c>
    </row>
    <row r="36" spans="1:36" x14ac:dyDescent="0.25">
      <c r="A36" s="49"/>
      <c r="B36" s="37"/>
      <c r="C36" s="40"/>
      <c r="D36" t="s">
        <v>42</v>
      </c>
      <c r="E36" s="5">
        <v>17.165690224963747</v>
      </c>
      <c r="F36" s="6">
        <v>20.257882574007848</v>
      </c>
      <c r="G36" s="6">
        <v>20.041456623694501</v>
      </c>
      <c r="H36" s="6">
        <v>19.810205735162054</v>
      </c>
      <c r="I36" s="6">
        <v>5.2974234318273279</v>
      </c>
      <c r="J36" s="6">
        <v>19.201650765339828</v>
      </c>
      <c r="K36" s="6">
        <v>19.583040584673501</v>
      </c>
      <c r="L36" s="6">
        <v>19.594245345495224</v>
      </c>
      <c r="M36" s="6">
        <v>20.731294571908645</v>
      </c>
      <c r="N36" s="6">
        <v>20.029285524298057</v>
      </c>
      <c r="O36" s="6">
        <v>20.248365313434057</v>
      </c>
      <c r="P36" s="6">
        <v>11.533858145579789</v>
      </c>
      <c r="Q36" s="6">
        <v>19.126798680706688</v>
      </c>
      <c r="R36" s="6">
        <v>19.583040584673501</v>
      </c>
      <c r="S36" s="6">
        <v>20.168920919478541</v>
      </c>
      <c r="T36" s="6">
        <v>20.308717805167451</v>
      </c>
      <c r="U36" s="6">
        <v>20.270591381797747</v>
      </c>
      <c r="V36" s="6">
        <v>16.71874648846515</v>
      </c>
      <c r="W36" s="6">
        <v>19.583040584673501</v>
      </c>
      <c r="X36" s="6">
        <v>5.2974234318273279</v>
      </c>
      <c r="Y36" s="6">
        <v>17.059537271565596</v>
      </c>
      <c r="Z36" s="6">
        <v>17.023023973376262</v>
      </c>
      <c r="AA36" s="6">
        <v>20.382247406794942</v>
      </c>
      <c r="AB36" s="6">
        <v>8.454569998279327</v>
      </c>
      <c r="AC36" s="6">
        <v>20.296008997377548</v>
      </c>
      <c r="AD36" s="6">
        <v>19.810205735162054</v>
      </c>
      <c r="AE36" s="6">
        <v>20.308717805167451</v>
      </c>
      <c r="AF36" s="6">
        <v>20.297049711019834</v>
      </c>
      <c r="AG36" s="7">
        <v>11.490243701167412</v>
      </c>
      <c r="AH36" s="6">
        <f t="shared" si="1"/>
        <v>4.7682472847121522</v>
      </c>
      <c r="AI36">
        <f t="shared" si="2"/>
        <v>2050</v>
      </c>
      <c r="AJ36" t="str">
        <f t="shared" si="3"/>
        <v>Gas</v>
      </c>
    </row>
    <row r="37" spans="1:36" ht="15.75" thickBot="1" x14ac:dyDescent="0.3">
      <c r="A37" s="49"/>
      <c r="B37" s="38"/>
      <c r="C37" s="41"/>
      <c r="D37" s="3" t="s">
        <v>65</v>
      </c>
      <c r="E37" s="11">
        <v>18.658902892410737</v>
      </c>
      <c r="F37" s="12">
        <v>21.758933982970557</v>
      </c>
      <c r="G37" s="12">
        <v>21.758933982970557</v>
      </c>
      <c r="H37" s="12">
        <v>21.758933982970557</v>
      </c>
      <c r="I37" s="12">
        <v>5.2974234318273279</v>
      </c>
      <c r="J37" s="12">
        <v>21.638575333383493</v>
      </c>
      <c r="K37" s="12">
        <v>21.758933982970557</v>
      </c>
      <c r="L37" s="12">
        <v>21.758933982970557</v>
      </c>
      <c r="M37" s="12">
        <v>21.758933982970557</v>
      </c>
      <c r="N37" s="12">
        <v>21.758933982970557</v>
      </c>
      <c r="O37" s="12">
        <v>21.758933982970557</v>
      </c>
      <c r="P37" s="12">
        <v>12.266828798121225</v>
      </c>
      <c r="Q37" s="12">
        <v>21.679856956722286</v>
      </c>
      <c r="R37" s="12">
        <v>21.758933982970557</v>
      </c>
      <c r="S37" s="12">
        <v>21.758933982970557</v>
      </c>
      <c r="T37" s="12">
        <v>21.758933982970557</v>
      </c>
      <c r="U37" s="12">
        <v>21.758933982970557</v>
      </c>
      <c r="V37" s="12">
        <v>18.603914550536665</v>
      </c>
      <c r="W37" s="12">
        <v>21.758933982970557</v>
      </c>
      <c r="X37" s="12">
        <v>5.2974234318273279</v>
      </c>
      <c r="Y37" s="12">
        <v>19.020436618770542</v>
      </c>
      <c r="Z37" s="12">
        <v>18.975809254316911</v>
      </c>
      <c r="AA37" s="12">
        <v>21.758933982970557</v>
      </c>
      <c r="AB37" s="12">
        <v>8.5032543958651026</v>
      </c>
      <c r="AC37" s="12">
        <v>21.758933982970557</v>
      </c>
      <c r="AD37" s="12">
        <v>21.758933982970557</v>
      </c>
      <c r="AE37" s="12">
        <v>21.758933982970557</v>
      </c>
      <c r="AF37" s="12">
        <v>21.758933982970557</v>
      </c>
      <c r="AG37" s="13">
        <v>12.866425983242985</v>
      </c>
      <c r="AH37" s="6">
        <f t="shared" si="1"/>
        <v>5.1830285812252042</v>
      </c>
      <c r="AI37">
        <f t="shared" si="2"/>
        <v>2050</v>
      </c>
      <c r="AJ37" t="str">
        <f t="shared" si="3"/>
        <v>Gas</v>
      </c>
    </row>
    <row r="38" spans="1:36" x14ac:dyDescent="0.25">
      <c r="A38" s="49"/>
      <c r="B38" s="36" t="s">
        <v>3</v>
      </c>
      <c r="C38" s="39">
        <v>2015</v>
      </c>
      <c r="D38" s="2" t="s">
        <v>41</v>
      </c>
      <c r="E38" s="8">
        <v>19.321931145942166</v>
      </c>
      <c r="F38" s="9">
        <v>23.135189879292156</v>
      </c>
      <c r="G38" s="9">
        <v>22.791527210992324</v>
      </c>
      <c r="H38" s="9">
        <v>22.503017981220758</v>
      </c>
      <c r="I38" s="9">
        <v>4.3279603201203658</v>
      </c>
      <c r="J38" s="9">
        <v>21.743783166032411</v>
      </c>
      <c r="K38" s="9">
        <v>23.247068100105331</v>
      </c>
      <c r="L38" s="9">
        <v>22.584899327805854</v>
      </c>
      <c r="M38" s="9">
        <v>23.235395234461322</v>
      </c>
      <c r="N38" s="9">
        <v>22.776342514688562</v>
      </c>
      <c r="O38" s="9">
        <v>23.049667048156362</v>
      </c>
      <c r="P38" s="9">
        <v>12.17742449465932</v>
      </c>
      <c r="Q38" s="9">
        <v>21.712738214667493</v>
      </c>
      <c r="R38" s="9">
        <v>23.247068100105331</v>
      </c>
      <c r="S38" s="9">
        <v>23.023311658478978</v>
      </c>
      <c r="T38" s="9">
        <v>23.199120291185398</v>
      </c>
      <c r="U38" s="9">
        <v>23.151172482265469</v>
      </c>
      <c r="V38" s="9">
        <v>18.646105120063986</v>
      </c>
      <c r="W38" s="9">
        <v>23.247068100105331</v>
      </c>
      <c r="X38" s="9">
        <v>4.3279603201203658</v>
      </c>
      <c r="Y38" s="9">
        <v>19.071276616569456</v>
      </c>
      <c r="Z38" s="9">
        <v>19.025722527658154</v>
      </c>
      <c r="AA38" s="9">
        <v>23.216698707497798</v>
      </c>
      <c r="AB38" s="9">
        <v>8.3356963298063143</v>
      </c>
      <c r="AC38" s="9">
        <v>23.183137688212085</v>
      </c>
      <c r="AD38" s="9">
        <v>22.503017981220758</v>
      </c>
      <c r="AE38" s="9">
        <v>23.199120291185398</v>
      </c>
      <c r="AF38" s="9">
        <v>23.110405833371427</v>
      </c>
      <c r="AG38" s="10">
        <v>12.236147372154081</v>
      </c>
      <c r="AH38" s="6">
        <f t="shared" si="1"/>
        <v>5.3672030960950456</v>
      </c>
      <c r="AI38">
        <f t="shared" si="2"/>
        <v>2015</v>
      </c>
      <c r="AJ38" t="str">
        <f t="shared" si="3"/>
        <v>Gas</v>
      </c>
    </row>
    <row r="39" spans="1:36" x14ac:dyDescent="0.25">
      <c r="A39" s="49"/>
      <c r="B39" s="37"/>
      <c r="C39" s="40"/>
      <c r="D39" t="s">
        <v>42</v>
      </c>
      <c r="E39" s="5">
        <v>18.041034904784702</v>
      </c>
      <c r="F39" s="6">
        <v>21.548117404042394</v>
      </c>
      <c r="G39" s="6">
        <v>21.318611669526945</v>
      </c>
      <c r="H39" s="6">
        <v>21.058953362732531</v>
      </c>
      <c r="I39" s="6">
        <v>4.3279603201203658</v>
      </c>
      <c r="J39" s="6">
        <v>20.375642029063023</v>
      </c>
      <c r="K39" s="6">
        <v>20.922361290094798</v>
      </c>
      <c r="L39" s="6">
        <v>20.759205427037308</v>
      </c>
      <c r="M39" s="6">
        <v>22.069275956624519</v>
      </c>
      <c r="N39" s="6">
        <v>21.304945442853555</v>
      </c>
      <c r="O39" s="6">
        <v>21.550937522974579</v>
      </c>
      <c r="P39" s="6">
        <v>11.76591922482724</v>
      </c>
      <c r="Q39" s="6">
        <v>20.267910905880196</v>
      </c>
      <c r="R39" s="6">
        <v>20.922361290094798</v>
      </c>
      <c r="S39" s="6">
        <v>21.44742700531053</v>
      </c>
      <c r="T39" s="6">
        <v>21.605654774746313</v>
      </c>
      <c r="U39" s="6">
        <v>21.562501746718372</v>
      </c>
      <c r="V39" s="6">
        <v>17.587731787691439</v>
      </c>
      <c r="W39" s="6">
        <v>20.922361290094798</v>
      </c>
      <c r="X39" s="6">
        <v>4.3279603201203658</v>
      </c>
      <c r="Y39" s="6">
        <v>17.970386134546359</v>
      </c>
      <c r="Z39" s="6">
        <v>17.929387454526193</v>
      </c>
      <c r="AA39" s="6">
        <v>21.701266016381869</v>
      </c>
      <c r="AB39" s="6">
        <v>8.3083638764595324</v>
      </c>
      <c r="AC39" s="6">
        <v>21.591270432070328</v>
      </c>
      <c r="AD39" s="6">
        <v>21.058953362732531</v>
      </c>
      <c r="AE39" s="6">
        <v>21.605654774746313</v>
      </c>
      <c r="AF39" s="6">
        <v>21.605602429668139</v>
      </c>
      <c r="AG39" s="7">
        <v>11.44532866695071</v>
      </c>
      <c r="AH39" s="6">
        <f t="shared" si="1"/>
        <v>5.0113985846624169</v>
      </c>
      <c r="AI39">
        <f t="shared" si="2"/>
        <v>2015</v>
      </c>
      <c r="AJ39" t="str">
        <f t="shared" si="3"/>
        <v>Gas</v>
      </c>
    </row>
    <row r="40" spans="1:36" x14ac:dyDescent="0.25">
      <c r="A40" s="49"/>
      <c r="B40" s="37"/>
      <c r="C40" s="40"/>
      <c r="D40" t="s">
        <v>65</v>
      </c>
      <c r="E40" s="5">
        <v>19.713042219501197</v>
      </c>
      <c r="F40" s="6">
        <v>23.247068100105331</v>
      </c>
      <c r="G40" s="6">
        <v>23.247068100105331</v>
      </c>
      <c r="H40" s="6">
        <v>23.247068100105331</v>
      </c>
      <c r="I40" s="6">
        <v>4.3279603201203658</v>
      </c>
      <c r="J40" s="6">
        <v>23.111924303001807</v>
      </c>
      <c r="K40" s="6">
        <v>23.247068100105331</v>
      </c>
      <c r="L40" s="6">
        <v>23.247068100105331</v>
      </c>
      <c r="M40" s="6">
        <v>23.247068100105331</v>
      </c>
      <c r="N40" s="6">
        <v>23.247068100105331</v>
      </c>
      <c r="O40" s="6">
        <v>23.247068100105331</v>
      </c>
      <c r="P40" s="6">
        <v>12.5889297644914</v>
      </c>
      <c r="Q40" s="6">
        <v>23.157565523454792</v>
      </c>
      <c r="R40" s="6">
        <v>23.247068100105331</v>
      </c>
      <c r="S40" s="6">
        <v>23.247068100105331</v>
      </c>
      <c r="T40" s="6">
        <v>23.247068100105331</v>
      </c>
      <c r="U40" s="6">
        <v>23.247068100105331</v>
      </c>
      <c r="V40" s="6">
        <v>19.704478452436533</v>
      </c>
      <c r="W40" s="6">
        <v>23.247068100105331</v>
      </c>
      <c r="X40" s="6">
        <v>4.3279603201203658</v>
      </c>
      <c r="Y40" s="6">
        <v>20.172167098592549</v>
      </c>
      <c r="Z40" s="6">
        <v>20.122057600790118</v>
      </c>
      <c r="AA40" s="6">
        <v>23.247068100105331</v>
      </c>
      <c r="AB40" s="6">
        <v>8.3630287831530943</v>
      </c>
      <c r="AC40" s="6">
        <v>23.247068100105331</v>
      </c>
      <c r="AD40" s="6">
        <v>23.247068100105331</v>
      </c>
      <c r="AE40" s="6">
        <v>23.247068100105331</v>
      </c>
      <c r="AF40" s="6">
        <v>23.247068100105331</v>
      </c>
      <c r="AG40" s="7">
        <v>13.026966077357454</v>
      </c>
      <c r="AH40" s="6">
        <f t="shared" si="1"/>
        <v>5.4758450609725546</v>
      </c>
      <c r="AI40">
        <f t="shared" si="2"/>
        <v>2015</v>
      </c>
      <c r="AJ40" t="str">
        <f t="shared" si="3"/>
        <v>Gas</v>
      </c>
    </row>
    <row r="41" spans="1:36" x14ac:dyDescent="0.25">
      <c r="A41" s="49"/>
      <c r="B41" s="37"/>
      <c r="C41" s="40">
        <v>2030</v>
      </c>
      <c r="D41" t="s">
        <v>41</v>
      </c>
      <c r="E41" s="5">
        <v>25.222250866605087</v>
      </c>
      <c r="F41" s="6">
        <v>30.64471139115166</v>
      </c>
      <c r="G41" s="6">
        <v>30.12824322458119</v>
      </c>
      <c r="H41" s="6">
        <v>29.69747840124888</v>
      </c>
      <c r="I41" s="6">
        <v>4.743444510851921</v>
      </c>
      <c r="J41" s="6">
        <v>28.563886760900687</v>
      </c>
      <c r="K41" s="6">
        <v>30.808398208790106</v>
      </c>
      <c r="L41" s="6">
        <v>29.896124829362268</v>
      </c>
      <c r="M41" s="6">
        <v>30.789164013037411</v>
      </c>
      <c r="N41" s="6">
        <v>30.10557139177423</v>
      </c>
      <c r="O41" s="6">
        <v>30.513664382299574</v>
      </c>
      <c r="P41" s="6">
        <v>14.280632092513484</v>
      </c>
      <c r="Q41" s="6">
        <v>28.563550424034311</v>
      </c>
      <c r="R41" s="6">
        <v>30.808398208790106</v>
      </c>
      <c r="S41" s="6">
        <v>30.481024573513221</v>
      </c>
      <c r="T41" s="6">
        <v>30.738246715516489</v>
      </c>
      <c r="U41" s="6">
        <v>30.668095222242872</v>
      </c>
      <c r="V41" s="6">
        <v>23.93883286828007</v>
      </c>
      <c r="W41" s="6">
        <v>30.808398208790106</v>
      </c>
      <c r="X41" s="6">
        <v>4.743444510851921</v>
      </c>
      <c r="Y41" s="6">
        <v>24.573644186875057</v>
      </c>
      <c r="Z41" s="6">
        <v>24.505628688454163</v>
      </c>
      <c r="AA41" s="6">
        <v>30.763054543176178</v>
      </c>
      <c r="AB41" s="6">
        <v>8.5446583923516375</v>
      </c>
      <c r="AC41" s="6">
        <v>30.714862884425283</v>
      </c>
      <c r="AD41" s="6">
        <v>29.69747840124888</v>
      </c>
      <c r="AE41" s="6">
        <v>30.738246715516489</v>
      </c>
      <c r="AF41" s="6">
        <v>30.604351713527432</v>
      </c>
      <c r="AG41" s="7">
        <v>15.638595156590082</v>
      </c>
      <c r="AH41" s="6">
        <f t="shared" si="1"/>
        <v>7.0061807962791907</v>
      </c>
      <c r="AI41">
        <f t="shared" si="2"/>
        <v>2030</v>
      </c>
      <c r="AJ41" t="str">
        <f t="shared" si="3"/>
        <v>Gas</v>
      </c>
    </row>
    <row r="42" spans="1:36" x14ac:dyDescent="0.25">
      <c r="A42" s="49"/>
      <c r="B42" s="37"/>
      <c r="C42" s="40"/>
      <c r="D42" t="s">
        <v>42</v>
      </c>
      <c r="E42" s="5">
        <v>23.36567662496935</v>
      </c>
      <c r="F42" s="6">
        <v>28.32269696379489</v>
      </c>
      <c r="G42" s="6">
        <v>27.929075442305702</v>
      </c>
      <c r="H42" s="6">
        <v>27.541387101306618</v>
      </c>
      <c r="I42" s="6">
        <v>4.743444510851921</v>
      </c>
      <c r="J42" s="6">
        <v>26.521154624993247</v>
      </c>
      <c r="K42" s="6">
        <v>27.727558387911095</v>
      </c>
      <c r="L42" s="6">
        <v>27.380856797511232</v>
      </c>
      <c r="M42" s="6">
        <v>28.867667857343001</v>
      </c>
      <c r="N42" s="6">
        <v>27.908670792779436</v>
      </c>
      <c r="O42" s="6">
        <v>28.275954484252249</v>
      </c>
      <c r="P42" s="6">
        <v>13.666225423444764</v>
      </c>
      <c r="Q42" s="6">
        <v>26.449652093389272</v>
      </c>
      <c r="R42" s="6">
        <v>27.727558387911095</v>
      </c>
      <c r="S42" s="6">
        <v>28.175378827920291</v>
      </c>
      <c r="T42" s="6">
        <v>28.406878755723231</v>
      </c>
      <c r="U42" s="6">
        <v>28.343742411776976</v>
      </c>
      <c r="V42" s="6">
        <v>22.358606121634693</v>
      </c>
      <c r="W42" s="6">
        <v>27.727558387911095</v>
      </c>
      <c r="X42" s="6">
        <v>4.743444510851921</v>
      </c>
      <c r="Y42" s="6">
        <v>22.929936308370177</v>
      </c>
      <c r="Z42" s="6">
        <v>22.868722359791377</v>
      </c>
      <c r="AA42" s="6">
        <v>28.50040562904119</v>
      </c>
      <c r="AB42" s="6">
        <v>8.5038490932991024</v>
      </c>
      <c r="AC42" s="6">
        <v>28.385833307741144</v>
      </c>
      <c r="AD42" s="6">
        <v>27.541387101306618</v>
      </c>
      <c r="AE42" s="6">
        <v>28.406878755723231</v>
      </c>
      <c r="AF42" s="6">
        <v>28.357573082357316</v>
      </c>
      <c r="AG42" s="7">
        <v>14.549080092016265</v>
      </c>
      <c r="AH42" s="6">
        <f t="shared" si="1"/>
        <v>6.4904657291581529</v>
      </c>
      <c r="AI42">
        <f t="shared" si="2"/>
        <v>2030</v>
      </c>
      <c r="AJ42" t="str">
        <f t="shared" si="3"/>
        <v>Gas</v>
      </c>
    </row>
    <row r="43" spans="1:36" x14ac:dyDescent="0.25">
      <c r="A43" s="49"/>
      <c r="B43" s="37"/>
      <c r="C43" s="40"/>
      <c r="D43" t="s">
        <v>65</v>
      </c>
      <c r="E43" s="5">
        <v>25.798383872890948</v>
      </c>
      <c r="F43" s="6">
        <v>30.808398208790106</v>
      </c>
      <c r="G43" s="6">
        <v>30.808398208790106</v>
      </c>
      <c r="H43" s="6">
        <v>30.808398208790106</v>
      </c>
      <c r="I43" s="6">
        <v>4.743444510851921</v>
      </c>
      <c r="J43" s="6">
        <v>30.606618896808129</v>
      </c>
      <c r="K43" s="6">
        <v>30.808398208790106</v>
      </c>
      <c r="L43" s="6">
        <v>30.808398208790106</v>
      </c>
      <c r="M43" s="6">
        <v>30.808398208790106</v>
      </c>
      <c r="N43" s="6">
        <v>30.808398208790106</v>
      </c>
      <c r="O43" s="6">
        <v>30.808398208790106</v>
      </c>
      <c r="P43" s="6">
        <v>14.895038761582203</v>
      </c>
      <c r="Q43" s="6">
        <v>30.67744875467935</v>
      </c>
      <c r="R43" s="6">
        <v>30.808398208790106</v>
      </c>
      <c r="S43" s="6">
        <v>30.808398208790106</v>
      </c>
      <c r="T43" s="6">
        <v>30.808398208790106</v>
      </c>
      <c r="U43" s="6">
        <v>30.808398208790106</v>
      </c>
      <c r="V43" s="6">
        <v>25.51905961492545</v>
      </c>
      <c r="W43" s="6">
        <v>30.808398208790106</v>
      </c>
      <c r="X43" s="6">
        <v>4.743444510851921</v>
      </c>
      <c r="Y43" s="6">
        <v>26.217352065379931</v>
      </c>
      <c r="Z43" s="6">
        <v>26.142535017116952</v>
      </c>
      <c r="AA43" s="6">
        <v>30.808398208790106</v>
      </c>
      <c r="AB43" s="6">
        <v>8.5854676914041725</v>
      </c>
      <c r="AC43" s="6">
        <v>30.808398208790106</v>
      </c>
      <c r="AD43" s="6">
        <v>30.808398208790106</v>
      </c>
      <c r="AE43" s="6">
        <v>30.808398208790106</v>
      </c>
      <c r="AF43" s="6">
        <v>30.808398208790106</v>
      </c>
      <c r="AG43" s="7">
        <v>16.728110221163899</v>
      </c>
      <c r="AH43" s="6">
        <f t="shared" si="1"/>
        <v>7.1662177424697076</v>
      </c>
      <c r="AI43">
        <f t="shared" si="2"/>
        <v>2030</v>
      </c>
      <c r="AJ43" t="str">
        <f t="shared" si="3"/>
        <v>Gas</v>
      </c>
    </row>
    <row r="44" spans="1:36" x14ac:dyDescent="0.25">
      <c r="A44" s="49"/>
      <c r="B44" s="37"/>
      <c r="C44" s="40">
        <v>2050</v>
      </c>
      <c r="D44" t="s">
        <v>41</v>
      </c>
      <c r="E44" s="5">
        <v>32.074509402532712</v>
      </c>
      <c r="F44" s="6">
        <v>39.352755537821523</v>
      </c>
      <c r="G44" s="6">
        <v>38.636098547430933</v>
      </c>
      <c r="H44" s="6">
        <v>38.040622714000563</v>
      </c>
      <c r="I44" s="6">
        <v>5.2974234318273279</v>
      </c>
      <c r="J44" s="6">
        <v>36.473581047078511</v>
      </c>
      <c r="K44" s="6">
        <v>39.57632354758416</v>
      </c>
      <c r="L44" s="6">
        <v>38.376562043532665</v>
      </c>
      <c r="M44" s="6">
        <v>39.54832142649267</v>
      </c>
      <c r="N44" s="6">
        <v>38.604757714092493</v>
      </c>
      <c r="O44" s="6">
        <v>39.168892714184423</v>
      </c>
      <c r="P44" s="6">
        <v>16.728856043860791</v>
      </c>
      <c r="Q44" s="6">
        <v>36.51024798512519</v>
      </c>
      <c r="R44" s="6">
        <v>39.57632354758416</v>
      </c>
      <c r="S44" s="6">
        <v>39.129187528058885</v>
      </c>
      <c r="T44" s="6">
        <v>39.480508686257323</v>
      </c>
      <c r="U44" s="6">
        <v>39.38469382493048</v>
      </c>
      <c r="V44" s="6">
        <v>30.080051046036587</v>
      </c>
      <c r="W44" s="6">
        <v>39.57632354758416</v>
      </c>
      <c r="X44" s="6">
        <v>5.2974234318273279</v>
      </c>
      <c r="Y44" s="6">
        <v>30.95759437951293</v>
      </c>
      <c r="Z44" s="6">
        <v>30.863571879497606</v>
      </c>
      <c r="AA44" s="6">
        <v>39.513641880907272</v>
      </c>
      <c r="AB44" s="6">
        <v>8.7996252092352609</v>
      </c>
      <c r="AC44" s="6">
        <v>39.448570399148373</v>
      </c>
      <c r="AD44" s="6">
        <v>38.040622714000563</v>
      </c>
      <c r="AE44" s="6">
        <v>39.480508686257323</v>
      </c>
      <c r="AF44" s="6">
        <v>39.294256047538198</v>
      </c>
      <c r="AG44" s="7">
        <v>19.626003680213682</v>
      </c>
      <c r="AH44" s="6">
        <f t="shared" si="1"/>
        <v>8.9095859451479757</v>
      </c>
      <c r="AI44">
        <f t="shared" si="2"/>
        <v>2050</v>
      </c>
      <c r="AJ44" t="str">
        <f t="shared" si="3"/>
        <v>Gas</v>
      </c>
    </row>
    <row r="45" spans="1:36" x14ac:dyDescent="0.25">
      <c r="A45" s="49"/>
      <c r="B45" s="37"/>
      <c r="C45" s="40"/>
      <c r="D45" t="s">
        <v>42</v>
      </c>
      <c r="E45" s="5">
        <v>29.55184793608823</v>
      </c>
      <c r="F45" s="6">
        <v>36.181283627903021</v>
      </c>
      <c r="G45" s="6">
        <v>35.596037713602172</v>
      </c>
      <c r="H45" s="6">
        <v>35.060109463514841</v>
      </c>
      <c r="I45" s="6">
        <v>5.2974234318273279</v>
      </c>
      <c r="J45" s="6">
        <v>33.649771963284991</v>
      </c>
      <c r="K45" s="6">
        <v>35.618691192825743</v>
      </c>
      <c r="L45" s="6">
        <v>35.068648182362132</v>
      </c>
      <c r="M45" s="6">
        <v>36.750909529452734</v>
      </c>
      <c r="N45" s="6">
        <v>35.567830963597579</v>
      </c>
      <c r="O45" s="6">
        <v>36.075552463680317</v>
      </c>
      <c r="P45" s="6">
        <v>15.879519460389046</v>
      </c>
      <c r="Q45" s="6">
        <v>33.623026830476313</v>
      </c>
      <c r="R45" s="6">
        <v>35.618691192825743</v>
      </c>
      <c r="S45" s="6">
        <v>35.980072419116652</v>
      </c>
      <c r="T45" s="6">
        <v>36.296261461495234</v>
      </c>
      <c r="U45" s="6">
        <v>36.210028086301072</v>
      </c>
      <c r="V45" s="6">
        <v>27.895594962347264</v>
      </c>
      <c r="W45" s="6">
        <v>35.618691192825743</v>
      </c>
      <c r="X45" s="6">
        <v>5.2974234318273279</v>
      </c>
      <c r="Y45" s="6">
        <v>28.685383962475967</v>
      </c>
      <c r="Z45" s="6">
        <v>28.600763712462179</v>
      </c>
      <c r="AA45" s="6">
        <v>36.385826713730879</v>
      </c>
      <c r="AB45" s="6">
        <v>8.7432117092260668</v>
      </c>
      <c r="AC45" s="6">
        <v>36.267517003097183</v>
      </c>
      <c r="AD45" s="6">
        <v>35.060109463514841</v>
      </c>
      <c r="AE45" s="6">
        <v>36.296261461495234</v>
      </c>
      <c r="AF45" s="6">
        <v>36.188379463698702</v>
      </c>
      <c r="AG45" s="7">
        <v>18.193145655375048</v>
      </c>
      <c r="AH45" s="6">
        <f t="shared" si="1"/>
        <v>8.2088466489133971</v>
      </c>
      <c r="AI45">
        <f t="shared" si="2"/>
        <v>2050</v>
      </c>
      <c r="AJ45" t="str">
        <f t="shared" si="3"/>
        <v>Gas</v>
      </c>
    </row>
    <row r="46" spans="1:36" ht="15.75" thickBot="1" x14ac:dyDescent="0.3">
      <c r="A46" s="49"/>
      <c r="B46" s="38"/>
      <c r="C46" s="41"/>
      <c r="D46" s="3" t="s">
        <v>65</v>
      </c>
      <c r="E46" s="11">
        <v>32.864646153002788</v>
      </c>
      <c r="F46" s="12">
        <v>39.57632354758416</v>
      </c>
      <c r="G46" s="12">
        <v>39.57632354758416</v>
      </c>
      <c r="H46" s="12">
        <v>39.57632354758416</v>
      </c>
      <c r="I46" s="12">
        <v>5.2974234318273279</v>
      </c>
      <c r="J46" s="12">
        <v>39.297390130872039</v>
      </c>
      <c r="K46" s="12">
        <v>39.57632354758416</v>
      </c>
      <c r="L46" s="12">
        <v>39.57632354758416</v>
      </c>
      <c r="M46" s="12">
        <v>39.57632354758416</v>
      </c>
      <c r="N46" s="12">
        <v>39.57632354758416</v>
      </c>
      <c r="O46" s="12">
        <v>39.57632354758416</v>
      </c>
      <c r="P46" s="12">
        <v>17.578192627332541</v>
      </c>
      <c r="Q46" s="12">
        <v>39.397469139774053</v>
      </c>
      <c r="R46" s="12">
        <v>39.57632354758416</v>
      </c>
      <c r="S46" s="12">
        <v>39.57632354758416</v>
      </c>
      <c r="T46" s="12">
        <v>39.57632354758416</v>
      </c>
      <c r="U46" s="12">
        <v>39.57632354758416</v>
      </c>
      <c r="V46" s="12">
        <v>32.264507129725914</v>
      </c>
      <c r="W46" s="12">
        <v>39.57632354758416</v>
      </c>
      <c r="X46" s="12">
        <v>5.2974234318273279</v>
      </c>
      <c r="Y46" s="12">
        <v>33.229804796549892</v>
      </c>
      <c r="Z46" s="12">
        <v>33.126380046533036</v>
      </c>
      <c r="AA46" s="12">
        <v>39.57632354758416</v>
      </c>
      <c r="AB46" s="12">
        <v>8.8560387092444532</v>
      </c>
      <c r="AC46" s="12">
        <v>39.57632354758416</v>
      </c>
      <c r="AD46" s="12">
        <v>39.57632354758416</v>
      </c>
      <c r="AE46" s="12">
        <v>39.57632354758416</v>
      </c>
      <c r="AF46" s="12">
        <v>39.57632354758416</v>
      </c>
      <c r="AG46" s="13">
        <v>21.058861705052323</v>
      </c>
      <c r="AH46" s="6">
        <f t="shared" si="1"/>
        <v>9.1290683758341071</v>
      </c>
      <c r="AI46">
        <f t="shared" si="2"/>
        <v>2050</v>
      </c>
      <c r="AJ46" t="str">
        <f t="shared" si="3"/>
        <v>Gas</v>
      </c>
    </row>
    <row r="47" spans="1:36" x14ac:dyDescent="0.25">
      <c r="A47" s="49"/>
      <c r="B47" s="36" t="s">
        <v>4</v>
      </c>
      <c r="C47" s="39">
        <v>2015</v>
      </c>
      <c r="D47" s="2" t="s">
        <v>41</v>
      </c>
      <c r="E47" s="8">
        <v>22.956695259816179</v>
      </c>
      <c r="F47" s="9">
        <v>27.807971226936335</v>
      </c>
      <c r="G47" s="9">
        <v>27.356076966495703</v>
      </c>
      <c r="H47" s="9">
        <v>26.978159030173039</v>
      </c>
      <c r="I47" s="9">
        <v>4.3279603201203658</v>
      </c>
      <c r="J47" s="9">
        <v>25.983638145113385</v>
      </c>
      <c r="K47" s="9">
        <v>27.952789497531494</v>
      </c>
      <c r="L47" s="9">
        <v>27.125920476322104</v>
      </c>
      <c r="M47" s="9">
        <v>27.936410910490057</v>
      </c>
      <c r="N47" s="9">
        <v>27.336186548794515</v>
      </c>
      <c r="O47" s="9">
        <v>27.694214067415984</v>
      </c>
      <c r="P47" s="9">
        <v>13.452674993361811</v>
      </c>
      <c r="Q47" s="9">
        <v>25.966710357940745</v>
      </c>
      <c r="R47" s="9">
        <v>27.952789497531494</v>
      </c>
      <c r="S47" s="9">
        <v>27.663152956341175</v>
      </c>
      <c r="T47" s="9">
        <v>27.890724524419284</v>
      </c>
      <c r="U47" s="9">
        <v>27.828659551307076</v>
      </c>
      <c r="V47" s="9">
        <v>21.925992934070024</v>
      </c>
      <c r="W47" s="9">
        <v>27.952789497531494</v>
      </c>
      <c r="X47" s="9">
        <v>4.3279603201203658</v>
      </c>
      <c r="Y47" s="9">
        <v>22.482924629703422</v>
      </c>
      <c r="Z47" s="9">
        <v>22.423253376599845</v>
      </c>
      <c r="AA47" s="9">
        <v>27.913008662129108</v>
      </c>
      <c r="AB47" s="9">
        <v>8.4203993149599849</v>
      </c>
      <c r="AC47" s="9">
        <v>27.870036200048546</v>
      </c>
      <c r="AD47" s="9">
        <v>26.978159030173039</v>
      </c>
      <c r="AE47" s="9">
        <v>27.890724524419284</v>
      </c>
      <c r="AF47" s="9">
        <v>27.773775738220756</v>
      </c>
      <c r="AG47" s="10">
        <v>14.203138916278217</v>
      </c>
      <c r="AH47" s="6">
        <f t="shared" si="1"/>
        <v>6.3768597943933827</v>
      </c>
      <c r="AI47">
        <f t="shared" si="2"/>
        <v>2015</v>
      </c>
      <c r="AJ47" t="str">
        <f t="shared" si="3"/>
        <v>Gas</v>
      </c>
    </row>
    <row r="48" spans="1:36" x14ac:dyDescent="0.25">
      <c r="A48" s="49"/>
      <c r="B48" s="37"/>
      <c r="C48" s="40"/>
      <c r="D48" t="s">
        <v>42</v>
      </c>
      <c r="E48" s="5">
        <v>21.312322607271309</v>
      </c>
      <c r="F48" s="6">
        <v>25.753620616922156</v>
      </c>
      <c r="G48" s="6">
        <v>25.426706449479987</v>
      </c>
      <c r="H48" s="6">
        <v>25.086580306789585</v>
      </c>
      <c r="I48" s="6">
        <v>4.3279603201203658</v>
      </c>
      <c r="J48" s="6">
        <v>24.191511510235902</v>
      </c>
      <c r="K48" s="6">
        <v>25.157510547778344</v>
      </c>
      <c r="L48" s="6">
        <v>24.84612446070193</v>
      </c>
      <c r="M48" s="6">
        <v>26.300190065050383</v>
      </c>
      <c r="N48" s="6">
        <v>25.408805073548912</v>
      </c>
      <c r="O48" s="6">
        <v>25.731029840308238</v>
      </c>
      <c r="P48" s="6">
        <v>12.91364467365948</v>
      </c>
      <c r="Q48" s="6">
        <v>24.096485834826122</v>
      </c>
      <c r="R48" s="6">
        <v>25.157510547778344</v>
      </c>
      <c r="S48" s="6">
        <v>25.623284173386509</v>
      </c>
      <c r="T48" s="6">
        <v>25.828098584656807</v>
      </c>
      <c r="U48" s="6">
        <v>25.772240108855819</v>
      </c>
      <c r="V48" s="6">
        <v>20.539630820296871</v>
      </c>
      <c r="W48" s="6">
        <v>25.157510547778344</v>
      </c>
      <c r="X48" s="6">
        <v>4.3279603201203658</v>
      </c>
      <c r="Y48" s="6">
        <v>21.040869346366932</v>
      </c>
      <c r="Z48" s="6">
        <v>20.987165218573715</v>
      </c>
      <c r="AA48" s="6">
        <v>25.927944975550048</v>
      </c>
      <c r="AB48" s="6">
        <v>8.384596563097837</v>
      </c>
      <c r="AC48" s="6">
        <v>25.809479092723141</v>
      </c>
      <c r="AD48" s="6">
        <v>25.086580306789585</v>
      </c>
      <c r="AE48" s="6">
        <v>25.828098584656807</v>
      </c>
      <c r="AF48" s="6">
        <v>25.802635344032534</v>
      </c>
      <c r="AG48" s="7">
        <v>13.215621056662432</v>
      </c>
      <c r="AH48" s="6">
        <f t="shared" si="1"/>
        <v>5.9200896131309193</v>
      </c>
      <c r="AI48">
        <f t="shared" si="2"/>
        <v>2015</v>
      </c>
      <c r="AJ48" t="str">
        <f t="shared" si="3"/>
        <v>Gas</v>
      </c>
    </row>
    <row r="49" spans="1:36" x14ac:dyDescent="0.25">
      <c r="A49" s="49"/>
      <c r="B49" s="37"/>
      <c r="C49" s="40"/>
      <c r="D49" t="s">
        <v>65</v>
      </c>
      <c r="E49" s="5">
        <v>23.46489766304358</v>
      </c>
      <c r="F49" s="6">
        <v>27.952789497531494</v>
      </c>
      <c r="G49" s="6">
        <v>27.952789497531494</v>
      </c>
      <c r="H49" s="6">
        <v>27.952789497531494</v>
      </c>
      <c r="I49" s="6">
        <v>4.3279603201203658</v>
      </c>
      <c r="J49" s="6">
        <v>27.775764779990876</v>
      </c>
      <c r="K49" s="6">
        <v>27.952789497531494</v>
      </c>
      <c r="L49" s="6">
        <v>27.952789497531494</v>
      </c>
      <c r="M49" s="6">
        <v>27.952789497531494</v>
      </c>
      <c r="N49" s="6">
        <v>27.952789497531494</v>
      </c>
      <c r="O49" s="6">
        <v>27.952789497531494</v>
      </c>
      <c r="P49" s="6">
        <v>13.991705313064141</v>
      </c>
      <c r="Q49" s="6">
        <v>27.836934881055367</v>
      </c>
      <c r="R49" s="6">
        <v>27.952789497531494</v>
      </c>
      <c r="S49" s="6">
        <v>27.952789497531494</v>
      </c>
      <c r="T49" s="6">
        <v>27.952789497531494</v>
      </c>
      <c r="U49" s="6">
        <v>27.952789497531494</v>
      </c>
      <c r="V49" s="6">
        <v>23.312355047843173</v>
      </c>
      <c r="W49" s="6">
        <v>27.952789497531494</v>
      </c>
      <c r="X49" s="6">
        <v>4.3279603201203658</v>
      </c>
      <c r="Y49" s="6">
        <v>23.924979913039916</v>
      </c>
      <c r="Z49" s="6">
        <v>23.85934153462598</v>
      </c>
      <c r="AA49" s="6">
        <v>27.952789497531494</v>
      </c>
      <c r="AB49" s="6">
        <v>8.4562020668221312</v>
      </c>
      <c r="AC49" s="6">
        <v>27.952789497531494</v>
      </c>
      <c r="AD49" s="6">
        <v>27.952789497531494</v>
      </c>
      <c r="AE49" s="6">
        <v>27.952789497531494</v>
      </c>
      <c r="AF49" s="6">
        <v>27.952789497531494</v>
      </c>
      <c r="AG49" s="7">
        <v>15.190656775894004</v>
      </c>
      <c r="AH49" s="6">
        <f t="shared" si="1"/>
        <v>6.5180271286232161</v>
      </c>
      <c r="AI49">
        <f t="shared" si="2"/>
        <v>2015</v>
      </c>
      <c r="AJ49" t="str">
        <f t="shared" si="3"/>
        <v>Gas</v>
      </c>
    </row>
    <row r="50" spans="1:36" x14ac:dyDescent="0.25">
      <c r="A50" s="49"/>
      <c r="B50" s="37"/>
      <c r="C50" s="40">
        <v>2030</v>
      </c>
      <c r="D50" t="s">
        <v>41</v>
      </c>
      <c r="E50" s="5">
        <v>32.957774493567705</v>
      </c>
      <c r="F50" s="6">
        <v>40.589348618189277</v>
      </c>
      <c r="G50" s="6">
        <v>39.842541422190948</v>
      </c>
      <c r="H50" s="6">
        <v>39.221496531070407</v>
      </c>
      <c r="I50" s="6">
        <v>4.743444510851921</v>
      </c>
      <c r="J50" s="6">
        <v>37.587167870226857</v>
      </c>
      <c r="K50" s="6">
        <v>40.823138618697072</v>
      </c>
      <c r="L50" s="6">
        <v>39.560349324922491</v>
      </c>
      <c r="M50" s="6">
        <v>40.79388968253447</v>
      </c>
      <c r="N50" s="6">
        <v>39.809854848974084</v>
      </c>
      <c r="O50" s="6">
        <v>40.398213166877753</v>
      </c>
      <c r="P50" s="6">
        <v>16.994626743598271</v>
      </c>
      <c r="Q50" s="6">
        <v>37.616875754590211</v>
      </c>
      <c r="R50" s="6">
        <v>40.823138618697072</v>
      </c>
      <c r="S50" s="6">
        <v>40.355558617681481</v>
      </c>
      <c r="T50" s="6">
        <v>40.722942904193737</v>
      </c>
      <c r="U50" s="6">
        <v>40.622747189690401</v>
      </c>
      <c r="V50" s="6">
        <v>30.919106933985226</v>
      </c>
      <c r="W50" s="6">
        <v>40.823138618697072</v>
      </c>
      <c r="X50" s="6">
        <v>4.743444510851921</v>
      </c>
      <c r="Y50" s="6">
        <v>31.834330984057608</v>
      </c>
      <c r="Z50" s="6">
        <v>31.736271264406994</v>
      </c>
      <c r="AA50" s="6">
        <v>40.75776547226333</v>
      </c>
      <c r="AB50" s="6">
        <v>8.7249237197299632</v>
      </c>
      <c r="AC50" s="6">
        <v>40.68954433269262</v>
      </c>
      <c r="AD50" s="6">
        <v>39.221496531070407</v>
      </c>
      <c r="AE50" s="6">
        <v>40.722942904193737</v>
      </c>
      <c r="AF50" s="6">
        <v>40.528959459745238</v>
      </c>
      <c r="AG50" s="7">
        <v>19.824756647931192</v>
      </c>
      <c r="AH50" s="6">
        <f t="shared" si="1"/>
        <v>9.1549373593243626</v>
      </c>
      <c r="AI50">
        <f t="shared" si="2"/>
        <v>2030</v>
      </c>
      <c r="AJ50" t="str">
        <f t="shared" si="3"/>
        <v>Gas</v>
      </c>
    </row>
    <row r="51" spans="1:36" x14ac:dyDescent="0.25">
      <c r="A51" s="49"/>
      <c r="B51" s="37"/>
      <c r="C51" s="40"/>
      <c r="D51" t="s">
        <v>42</v>
      </c>
      <c r="E51" s="5">
        <v>30.327647889235703</v>
      </c>
      <c r="F51" s="6">
        <v>37.272870468128744</v>
      </c>
      <c r="G51" s="6">
        <v>36.671943820154482</v>
      </c>
      <c r="H51" s="6">
        <v>36.113003418145993</v>
      </c>
      <c r="I51" s="6">
        <v>4.743444510851921</v>
      </c>
      <c r="J51" s="6">
        <v>34.642107623386806</v>
      </c>
      <c r="K51" s="6">
        <v>36.740824756827365</v>
      </c>
      <c r="L51" s="6">
        <v>36.078658843515434</v>
      </c>
      <c r="M51" s="6">
        <v>37.87192095989036</v>
      </c>
      <c r="N51" s="6">
        <v>36.642525904259301</v>
      </c>
      <c r="O51" s="6">
        <v>37.172048390372602</v>
      </c>
      <c r="P51" s="6">
        <v>16.108820609421073</v>
      </c>
      <c r="Q51" s="6">
        <v>34.597644890889583</v>
      </c>
      <c r="R51" s="6">
        <v>36.740824756827365</v>
      </c>
      <c r="S51" s="6">
        <v>37.062459467671729</v>
      </c>
      <c r="T51" s="6">
        <v>37.393105325532758</v>
      </c>
      <c r="U51" s="6">
        <v>37.302929182479751</v>
      </c>
      <c r="V51" s="6">
        <v>28.640852780769332</v>
      </c>
      <c r="W51" s="6">
        <v>36.740824756827365</v>
      </c>
      <c r="X51" s="6">
        <v>4.743444510851921</v>
      </c>
      <c r="Y51" s="6">
        <v>29.464554425834475</v>
      </c>
      <c r="Z51" s="6">
        <v>29.376300678148926</v>
      </c>
      <c r="AA51" s="6">
        <v>37.495645465219631</v>
      </c>
      <c r="AB51" s="6">
        <v>8.6660878879395948</v>
      </c>
      <c r="AC51" s="6">
        <v>37.363046611181751</v>
      </c>
      <c r="AD51" s="6">
        <v>36.113003418145993</v>
      </c>
      <c r="AE51" s="6">
        <v>37.393105325532758</v>
      </c>
      <c r="AF51" s="6">
        <v>37.289720053953346</v>
      </c>
      <c r="AG51" s="7">
        <v>18.316625434223266</v>
      </c>
      <c r="AH51" s="6">
        <f t="shared" si="1"/>
        <v>8.4243466358988055</v>
      </c>
      <c r="AI51">
        <f t="shared" si="2"/>
        <v>2030</v>
      </c>
      <c r="AJ51" t="str">
        <f t="shared" si="3"/>
        <v>Gas</v>
      </c>
    </row>
    <row r="52" spans="1:36" x14ac:dyDescent="0.25">
      <c r="A52" s="49"/>
      <c r="B52" s="37"/>
      <c r="C52" s="40"/>
      <c r="D52" t="s">
        <v>65</v>
      </c>
      <c r="E52" s="5">
        <v>33.783101868122145</v>
      </c>
      <c r="F52" s="6">
        <v>40.823138618697072</v>
      </c>
      <c r="G52" s="6">
        <v>40.823138618697072</v>
      </c>
      <c r="H52" s="6">
        <v>40.823138618697072</v>
      </c>
      <c r="I52" s="6">
        <v>4.743444510851921</v>
      </c>
      <c r="J52" s="6">
        <v>40.532228117066921</v>
      </c>
      <c r="K52" s="6">
        <v>40.823138618697072</v>
      </c>
      <c r="L52" s="6">
        <v>40.823138618697072</v>
      </c>
      <c r="M52" s="6">
        <v>40.823138618697072</v>
      </c>
      <c r="N52" s="6">
        <v>40.823138618697072</v>
      </c>
      <c r="O52" s="6">
        <v>40.823138618697072</v>
      </c>
      <c r="P52" s="6">
        <v>17.880432877775469</v>
      </c>
      <c r="Q52" s="6">
        <v>40.636106618290839</v>
      </c>
      <c r="R52" s="6">
        <v>40.823138618697072</v>
      </c>
      <c r="S52" s="6">
        <v>40.823138618697072</v>
      </c>
      <c r="T52" s="6">
        <v>40.823138618697072</v>
      </c>
      <c r="U52" s="6">
        <v>40.823138618697072</v>
      </c>
      <c r="V52" s="6">
        <v>33.197361087201124</v>
      </c>
      <c r="W52" s="6">
        <v>40.823138618697072</v>
      </c>
      <c r="X52" s="6">
        <v>4.743444510851921</v>
      </c>
      <c r="Y52" s="6">
        <v>34.204107542280738</v>
      </c>
      <c r="Z52" s="6">
        <v>34.096241850665066</v>
      </c>
      <c r="AA52" s="6">
        <v>40.823138618697072</v>
      </c>
      <c r="AB52" s="6">
        <v>8.7837595515203297</v>
      </c>
      <c r="AC52" s="6">
        <v>40.823138618697072</v>
      </c>
      <c r="AD52" s="6">
        <v>40.823138618697072</v>
      </c>
      <c r="AE52" s="6">
        <v>40.823138618697072</v>
      </c>
      <c r="AF52" s="6">
        <v>40.823138618697072</v>
      </c>
      <c r="AG52" s="7">
        <v>21.332887861639122</v>
      </c>
      <c r="AH52" s="6">
        <f t="shared" si="1"/>
        <v>9.3841949633672623</v>
      </c>
      <c r="AI52">
        <f t="shared" si="2"/>
        <v>2030</v>
      </c>
      <c r="AJ52" t="str">
        <f t="shared" si="3"/>
        <v>Gas</v>
      </c>
    </row>
    <row r="53" spans="1:36" x14ac:dyDescent="0.25">
      <c r="A53" s="49"/>
      <c r="B53" s="37"/>
      <c r="C53" s="40">
        <v>2050</v>
      </c>
      <c r="D53" t="s">
        <v>41</v>
      </c>
      <c r="E53" s="5">
        <v>41.580815546510877</v>
      </c>
      <c r="F53" s="6">
        <v>51.573875985506305</v>
      </c>
      <c r="G53" s="6">
        <v>50.574151754132082</v>
      </c>
      <c r="H53" s="6">
        <v>49.744837765106489</v>
      </c>
      <c r="I53" s="6">
        <v>5.2974234318273279</v>
      </c>
      <c r="J53" s="6">
        <v>47.562432530828758</v>
      </c>
      <c r="K53" s="6">
        <v>51.883594894698746</v>
      </c>
      <c r="L53" s="6">
        <v>50.253078893498241</v>
      </c>
      <c r="M53" s="6">
        <v>51.843285502260144</v>
      </c>
      <c r="N53" s="6">
        <v>50.53050364944653</v>
      </c>
      <c r="O53" s="6">
        <v>51.316169533786521</v>
      </c>
      <c r="P53" s="6">
        <v>20.064126578928846</v>
      </c>
      <c r="Q53" s="6">
        <v>47.636021282916772</v>
      </c>
      <c r="R53" s="6">
        <v>51.883594894698746</v>
      </c>
      <c r="S53" s="6">
        <v>51.264157076313872</v>
      </c>
      <c r="T53" s="6">
        <v>51.75085821933056</v>
      </c>
      <c r="U53" s="6">
        <v>51.618121543962374</v>
      </c>
      <c r="V53" s="6">
        <v>38.658219174975457</v>
      </c>
      <c r="W53" s="6">
        <v>51.883594894698746</v>
      </c>
      <c r="X53" s="6">
        <v>5.2974234318273279</v>
      </c>
      <c r="Y53" s="6">
        <v>39.880366106171003</v>
      </c>
      <c r="Z53" s="6">
        <v>39.74942179211434</v>
      </c>
      <c r="AA53" s="6">
        <v>51.796298685327635</v>
      </c>
      <c r="AB53" s="6">
        <v>9.0211560934833237</v>
      </c>
      <c r="AC53" s="6">
        <v>51.706612660874498</v>
      </c>
      <c r="AD53" s="6">
        <v>49.744837765106531</v>
      </c>
      <c r="AE53" s="6">
        <v>51.75085821933056</v>
      </c>
      <c r="AF53" s="6">
        <v>51.49076195252875</v>
      </c>
      <c r="AG53" s="7">
        <v>24.770443103307581</v>
      </c>
      <c r="AH53" s="6">
        <f t="shared" si="1"/>
        <v>11.550226540697466</v>
      </c>
      <c r="AI53">
        <f t="shared" si="2"/>
        <v>2050</v>
      </c>
      <c r="AJ53" t="str">
        <f t="shared" si="3"/>
        <v>Gas</v>
      </c>
    </row>
    <row r="54" spans="1:36" x14ac:dyDescent="0.25">
      <c r="A54" s="49"/>
      <c r="B54" s="37"/>
      <c r="C54" s="40"/>
      <c r="D54" t="s">
        <v>42</v>
      </c>
      <c r="E54" s="5">
        <v>38.107523465668585</v>
      </c>
      <c r="F54" s="6">
        <v>47.180292030819324</v>
      </c>
      <c r="G54" s="6">
        <v>46.340285599633205</v>
      </c>
      <c r="H54" s="6">
        <v>45.593903009510178</v>
      </c>
      <c r="I54" s="6">
        <v>5.2974234318273279</v>
      </c>
      <c r="J54" s="6">
        <v>43.629738298660214</v>
      </c>
      <c r="K54" s="6">
        <v>46.695235405228871</v>
      </c>
      <c r="L54" s="6">
        <v>45.757513347331148</v>
      </c>
      <c r="M54" s="6">
        <v>47.816377197643462</v>
      </c>
      <c r="N54" s="6">
        <v>46.301002305416212</v>
      </c>
      <c r="O54" s="6">
        <v>47.008101601322203</v>
      </c>
      <c r="P54" s="6">
        <v>18.881262941950297</v>
      </c>
      <c r="Q54" s="6">
        <v>43.636222798488738</v>
      </c>
      <c r="R54" s="6">
        <v>46.695235405228871</v>
      </c>
      <c r="S54" s="6">
        <v>46.901545012546137</v>
      </c>
      <c r="T54" s="6">
        <v>47.339576041261154</v>
      </c>
      <c r="U54" s="6">
        <v>47.220113033429783</v>
      </c>
      <c r="V54" s="6">
        <v>35.615946278392244</v>
      </c>
      <c r="W54" s="6">
        <v>46.695235405228871</v>
      </c>
      <c r="X54" s="6">
        <v>5.2974234318273279</v>
      </c>
      <c r="Y54" s="6">
        <v>36.715878516468237</v>
      </c>
      <c r="Z54" s="6">
        <v>36.598028633817236</v>
      </c>
      <c r="AA54" s="6">
        <v>47.440217837709206</v>
      </c>
      <c r="AB54" s="6">
        <v>8.9425895050493232</v>
      </c>
      <c r="AC54" s="6">
        <v>47.299755038650694</v>
      </c>
      <c r="AD54" s="6">
        <v>45.593903009510214</v>
      </c>
      <c r="AE54" s="6">
        <v>47.339576041261154</v>
      </c>
      <c r="AF54" s="6">
        <v>47.165234778190204</v>
      </c>
      <c r="AG54" s="7">
        <v>22.823141136159553</v>
      </c>
      <c r="AH54" s="6">
        <f t="shared" si="1"/>
        <v>10.58542318490794</v>
      </c>
      <c r="AI54">
        <f t="shared" si="2"/>
        <v>2050</v>
      </c>
      <c r="AJ54" t="str">
        <f t="shared" si="3"/>
        <v>Gas</v>
      </c>
    </row>
    <row r="55" spans="1:36" ht="15.75" thickBot="1" x14ac:dyDescent="0.3">
      <c r="A55" s="49"/>
      <c r="B55" s="38"/>
      <c r="C55" s="41"/>
      <c r="D55" s="3" t="s">
        <v>65</v>
      </c>
      <c r="E55" s="11">
        <v>42.677191159190528</v>
      </c>
      <c r="F55" s="12">
        <v>51.883594894698746</v>
      </c>
      <c r="G55" s="12">
        <v>51.883594894698746</v>
      </c>
      <c r="H55" s="12">
        <v>51.883594894698703</v>
      </c>
      <c r="I55" s="12">
        <v>5.2974234318273279</v>
      </c>
      <c r="J55" s="12">
        <v>51.495126762997302</v>
      </c>
      <c r="K55" s="12">
        <v>51.883594894698746</v>
      </c>
      <c r="L55" s="12">
        <v>51.883594894698746</v>
      </c>
      <c r="M55" s="12">
        <v>51.883594894698746</v>
      </c>
      <c r="N55" s="12">
        <v>51.883594894698746</v>
      </c>
      <c r="O55" s="12">
        <v>51.883594894698746</v>
      </c>
      <c r="P55" s="12">
        <v>21.246990215907395</v>
      </c>
      <c r="Q55" s="12">
        <v>51.635819767344799</v>
      </c>
      <c r="R55" s="12">
        <v>51.883594894698746</v>
      </c>
      <c r="S55" s="12">
        <v>51.883594894698746</v>
      </c>
      <c r="T55" s="12">
        <v>51.883594894698746</v>
      </c>
      <c r="U55" s="12">
        <v>51.883594894698746</v>
      </c>
      <c r="V55" s="12">
        <v>41.700492071558671</v>
      </c>
      <c r="W55" s="12">
        <v>51.883594894698746</v>
      </c>
      <c r="X55" s="12">
        <v>5.2974234318273279</v>
      </c>
      <c r="Y55" s="12">
        <v>43.044853695873776</v>
      </c>
      <c r="Z55" s="12">
        <v>42.900814950411444</v>
      </c>
      <c r="AA55" s="12">
        <v>51.883594894698746</v>
      </c>
      <c r="AB55" s="12">
        <v>9.0997226819173225</v>
      </c>
      <c r="AC55" s="12">
        <v>51.883594894698746</v>
      </c>
      <c r="AD55" s="12">
        <v>51.883594894698746</v>
      </c>
      <c r="AE55" s="12">
        <v>51.883594894698746</v>
      </c>
      <c r="AF55" s="12">
        <v>51.883594894698746</v>
      </c>
      <c r="AG55" s="13">
        <v>26.717745070455607</v>
      </c>
      <c r="AH55" s="6">
        <f t="shared" si="1"/>
        <v>11.854775321997369</v>
      </c>
      <c r="AI55">
        <f t="shared" si="2"/>
        <v>2050</v>
      </c>
      <c r="AJ55" t="str">
        <f t="shared" si="3"/>
        <v>Gas</v>
      </c>
    </row>
    <row r="56" spans="1:36" x14ac:dyDescent="0.25">
      <c r="A56" s="49"/>
      <c r="B56" s="36" t="s">
        <v>5</v>
      </c>
      <c r="C56" s="39">
        <v>2015</v>
      </c>
      <c r="D56" s="2" t="s">
        <v>41</v>
      </c>
      <c r="E56" s="8">
        <v>26.37</v>
      </c>
      <c r="F56" s="9">
        <v>32.200000000000003</v>
      </c>
      <c r="G56" s="9">
        <v>31.65</v>
      </c>
      <c r="H56" s="9">
        <v>31.19</v>
      </c>
      <c r="I56" s="9">
        <v>4.33</v>
      </c>
      <c r="J56" s="9">
        <v>29.97</v>
      </c>
      <c r="K56" s="9">
        <v>32.380000000000003</v>
      </c>
      <c r="L56" s="9">
        <v>31.4</v>
      </c>
      <c r="M56" s="9">
        <v>32.36</v>
      </c>
      <c r="N56" s="9">
        <v>31.62</v>
      </c>
      <c r="O56" s="9">
        <v>32.06</v>
      </c>
      <c r="P56" s="9">
        <v>14.65</v>
      </c>
      <c r="Q56" s="9">
        <v>29.97</v>
      </c>
      <c r="R56" s="9">
        <v>32.380000000000003</v>
      </c>
      <c r="S56" s="9">
        <v>32.03</v>
      </c>
      <c r="T56" s="9">
        <v>32.299999999999997</v>
      </c>
      <c r="U56" s="9">
        <v>32.229999999999997</v>
      </c>
      <c r="V56" s="9">
        <v>25.01</v>
      </c>
      <c r="W56" s="9">
        <v>32.380000000000003</v>
      </c>
      <c r="X56" s="9">
        <v>4.33</v>
      </c>
      <c r="Y56" s="9">
        <v>25.69</v>
      </c>
      <c r="Z56" s="9">
        <v>25.62</v>
      </c>
      <c r="AA56" s="9">
        <v>32.33</v>
      </c>
      <c r="AB56" s="9">
        <v>8.5</v>
      </c>
      <c r="AC56" s="9">
        <v>32.28</v>
      </c>
      <c r="AD56" s="9">
        <v>31.19</v>
      </c>
      <c r="AE56" s="9">
        <v>32.299999999999997</v>
      </c>
      <c r="AF56" s="9">
        <v>32.159999999999997</v>
      </c>
      <c r="AG56" s="10">
        <v>16.05</v>
      </c>
      <c r="AH56" s="6">
        <f t="shared" si="1"/>
        <v>7.3250000000000002</v>
      </c>
      <c r="AI56">
        <f t="shared" si="2"/>
        <v>2015</v>
      </c>
      <c r="AJ56" t="str">
        <f t="shared" si="3"/>
        <v>Gas</v>
      </c>
    </row>
    <row r="57" spans="1:36" x14ac:dyDescent="0.25">
      <c r="A57" s="49"/>
      <c r="B57" s="37"/>
      <c r="C57" s="40"/>
      <c r="D57" t="s">
        <v>42</v>
      </c>
      <c r="E57" s="5">
        <v>24.39</v>
      </c>
      <c r="F57" s="6">
        <v>29.71</v>
      </c>
      <c r="G57" s="6">
        <v>29.29</v>
      </c>
      <c r="H57" s="6">
        <v>28.87</v>
      </c>
      <c r="I57" s="6">
        <v>4.33</v>
      </c>
      <c r="J57" s="6">
        <v>27.78</v>
      </c>
      <c r="K57" s="6">
        <v>29.14</v>
      </c>
      <c r="L57" s="6">
        <v>28.69</v>
      </c>
      <c r="M57" s="6">
        <v>30.28</v>
      </c>
      <c r="N57" s="6">
        <v>29.27</v>
      </c>
      <c r="O57" s="6">
        <v>29.66</v>
      </c>
      <c r="P57" s="6">
        <v>13.99</v>
      </c>
      <c r="Q57" s="6">
        <v>27.7</v>
      </c>
      <c r="R57" s="6">
        <v>29.14</v>
      </c>
      <c r="S57" s="6">
        <v>29.55</v>
      </c>
      <c r="T57" s="6">
        <v>29.8</v>
      </c>
      <c r="U57" s="6">
        <v>29.73</v>
      </c>
      <c r="V57" s="6">
        <v>23.32</v>
      </c>
      <c r="W57" s="6">
        <v>29.14</v>
      </c>
      <c r="X57" s="6">
        <v>4.33</v>
      </c>
      <c r="Y57" s="6">
        <v>23.93</v>
      </c>
      <c r="Z57" s="6">
        <v>23.86</v>
      </c>
      <c r="AA57" s="6">
        <v>29.9</v>
      </c>
      <c r="AB57" s="6">
        <v>8.4600000000000009</v>
      </c>
      <c r="AC57" s="6">
        <v>29.78</v>
      </c>
      <c r="AD57" s="6">
        <v>28.87</v>
      </c>
      <c r="AE57" s="6">
        <v>29.8</v>
      </c>
      <c r="AF57" s="6">
        <v>29.75</v>
      </c>
      <c r="AG57" s="7">
        <v>14.88</v>
      </c>
      <c r="AH57" s="6">
        <f t="shared" si="1"/>
        <v>6.7750000000000004</v>
      </c>
      <c r="AI57">
        <f t="shared" si="2"/>
        <v>2015</v>
      </c>
      <c r="AJ57" t="str">
        <f t="shared" si="3"/>
        <v>Gas</v>
      </c>
    </row>
    <row r="58" spans="1:36" x14ac:dyDescent="0.25">
      <c r="A58" s="49"/>
      <c r="B58" s="37"/>
      <c r="C58" s="40"/>
      <c r="D58" t="s">
        <v>65</v>
      </c>
      <c r="E58" s="5">
        <v>26.99</v>
      </c>
      <c r="F58" s="6">
        <v>32.380000000000003</v>
      </c>
      <c r="G58" s="6">
        <v>32.380000000000003</v>
      </c>
      <c r="H58" s="6">
        <v>32.380000000000003</v>
      </c>
      <c r="I58" s="6">
        <v>4.33</v>
      </c>
      <c r="J58" s="6">
        <v>32.159999999999997</v>
      </c>
      <c r="K58" s="6">
        <v>32.380000000000003</v>
      </c>
      <c r="L58" s="6">
        <v>32.380000000000003</v>
      </c>
      <c r="M58" s="6">
        <v>32.380000000000003</v>
      </c>
      <c r="N58" s="6">
        <v>32.380000000000003</v>
      </c>
      <c r="O58" s="6">
        <v>32.380000000000003</v>
      </c>
      <c r="P58" s="6">
        <v>15.31</v>
      </c>
      <c r="Q58" s="6">
        <v>32.24</v>
      </c>
      <c r="R58" s="6">
        <v>32.380000000000003</v>
      </c>
      <c r="S58" s="6">
        <v>32.380000000000003</v>
      </c>
      <c r="T58" s="6">
        <v>32.380000000000003</v>
      </c>
      <c r="U58" s="6">
        <v>32.380000000000003</v>
      </c>
      <c r="V58" s="6">
        <v>26.71</v>
      </c>
      <c r="W58" s="6">
        <v>32.380000000000003</v>
      </c>
      <c r="X58" s="6">
        <v>4.33</v>
      </c>
      <c r="Y58" s="6">
        <v>27.45</v>
      </c>
      <c r="Z58" s="6">
        <v>27.37</v>
      </c>
      <c r="AA58" s="6">
        <v>32.380000000000003</v>
      </c>
      <c r="AB58" s="6">
        <v>8.5399999999999991</v>
      </c>
      <c r="AC58" s="6">
        <v>32.380000000000003</v>
      </c>
      <c r="AD58" s="6">
        <v>32.380000000000003</v>
      </c>
      <c r="AE58" s="6">
        <v>32.380000000000003</v>
      </c>
      <c r="AF58" s="6">
        <v>32.380000000000003</v>
      </c>
      <c r="AG58" s="7">
        <v>17.23</v>
      </c>
      <c r="AH58" s="6">
        <f t="shared" si="1"/>
        <v>7.4972222222222218</v>
      </c>
      <c r="AI58">
        <f t="shared" si="2"/>
        <v>2015</v>
      </c>
      <c r="AJ58" t="str">
        <f t="shared" si="3"/>
        <v>Gas</v>
      </c>
    </row>
    <row r="59" spans="1:36" x14ac:dyDescent="0.25">
      <c r="A59" s="49"/>
      <c r="B59" s="37"/>
      <c r="C59" s="40">
        <v>2030</v>
      </c>
      <c r="D59" t="s">
        <v>41</v>
      </c>
      <c r="E59" s="5">
        <v>28.91</v>
      </c>
      <c r="F59" s="6">
        <v>35.39</v>
      </c>
      <c r="G59" s="6">
        <v>34.76</v>
      </c>
      <c r="H59" s="6">
        <v>34.24</v>
      </c>
      <c r="I59" s="6">
        <v>4.74</v>
      </c>
      <c r="J59" s="6">
        <v>32.869999999999997</v>
      </c>
      <c r="K59" s="6">
        <v>35.590000000000003</v>
      </c>
      <c r="L59" s="6">
        <v>34.51</v>
      </c>
      <c r="M59" s="6">
        <v>35.56</v>
      </c>
      <c r="N59" s="6">
        <v>34.74</v>
      </c>
      <c r="O59" s="6">
        <v>35.229999999999997</v>
      </c>
      <c r="P59" s="6">
        <v>15.58</v>
      </c>
      <c r="Q59" s="6">
        <v>32.880000000000003</v>
      </c>
      <c r="R59" s="6">
        <v>35.590000000000003</v>
      </c>
      <c r="S59" s="6">
        <v>35.19</v>
      </c>
      <c r="T59" s="6">
        <v>35.5</v>
      </c>
      <c r="U59" s="6">
        <v>35.42</v>
      </c>
      <c r="V59" s="6">
        <v>27.27</v>
      </c>
      <c r="W59" s="6">
        <v>35.590000000000003</v>
      </c>
      <c r="X59" s="6">
        <v>4.74</v>
      </c>
      <c r="Y59" s="6">
        <v>28.04</v>
      </c>
      <c r="Z59" s="6">
        <v>27.96</v>
      </c>
      <c r="AA59" s="6">
        <v>35.53</v>
      </c>
      <c r="AB59" s="6">
        <v>8.6300000000000008</v>
      </c>
      <c r="AC59" s="6">
        <v>35.47</v>
      </c>
      <c r="AD59" s="6">
        <v>34.24</v>
      </c>
      <c r="AE59" s="6">
        <v>35.5</v>
      </c>
      <c r="AF59" s="6">
        <v>35.340000000000003</v>
      </c>
      <c r="AG59" s="7">
        <v>17.64</v>
      </c>
      <c r="AH59" s="6">
        <f t="shared" si="1"/>
        <v>8.030555555555555</v>
      </c>
      <c r="AI59">
        <f t="shared" si="2"/>
        <v>2030</v>
      </c>
      <c r="AJ59" t="str">
        <f t="shared" si="3"/>
        <v>Gas</v>
      </c>
    </row>
    <row r="60" spans="1:36" x14ac:dyDescent="0.25">
      <c r="A60" s="49"/>
      <c r="B60" s="37"/>
      <c r="C60" s="40"/>
      <c r="D60" t="s">
        <v>42</v>
      </c>
      <c r="E60" s="5">
        <v>26.69</v>
      </c>
      <c r="F60" s="6">
        <v>32.590000000000003</v>
      </c>
      <c r="G60" s="6">
        <v>32.1</v>
      </c>
      <c r="H60" s="6">
        <v>31.63</v>
      </c>
      <c r="I60" s="6">
        <v>4.74</v>
      </c>
      <c r="J60" s="6">
        <v>30.4</v>
      </c>
      <c r="K60" s="6">
        <v>32.03</v>
      </c>
      <c r="L60" s="6">
        <v>31.53</v>
      </c>
      <c r="M60" s="6">
        <v>33.159999999999997</v>
      </c>
      <c r="N60" s="6">
        <v>32.08</v>
      </c>
      <c r="O60" s="6">
        <v>32.520000000000003</v>
      </c>
      <c r="P60" s="6">
        <v>14.83</v>
      </c>
      <c r="Q60" s="6">
        <v>30.34</v>
      </c>
      <c r="R60" s="6">
        <v>32.03</v>
      </c>
      <c r="S60" s="6">
        <v>32.409999999999997</v>
      </c>
      <c r="T60" s="6">
        <v>32.69</v>
      </c>
      <c r="U60" s="6">
        <v>32.619999999999997</v>
      </c>
      <c r="V60" s="6">
        <v>25.36</v>
      </c>
      <c r="W60" s="6">
        <v>32.03</v>
      </c>
      <c r="X60" s="6">
        <v>4.74</v>
      </c>
      <c r="Y60" s="6">
        <v>26.05</v>
      </c>
      <c r="Z60" s="6">
        <v>25.97</v>
      </c>
      <c r="AA60" s="6">
        <v>32.79</v>
      </c>
      <c r="AB60" s="6">
        <v>8.58</v>
      </c>
      <c r="AC60" s="6">
        <v>32.67</v>
      </c>
      <c r="AD60" s="6">
        <v>31.63</v>
      </c>
      <c r="AE60" s="6">
        <v>32.69</v>
      </c>
      <c r="AF60" s="6">
        <v>32.619999999999997</v>
      </c>
      <c r="AG60" s="7">
        <v>16.350000000000001</v>
      </c>
      <c r="AH60" s="6">
        <f t="shared" si="1"/>
        <v>7.4138888888888888</v>
      </c>
      <c r="AI60">
        <f t="shared" si="2"/>
        <v>2030</v>
      </c>
      <c r="AJ60" t="str">
        <f t="shared" si="3"/>
        <v>Gas</v>
      </c>
    </row>
    <row r="61" spans="1:36" x14ac:dyDescent="0.25">
      <c r="A61" s="49"/>
      <c r="B61" s="37"/>
      <c r="C61" s="40"/>
      <c r="D61" t="s">
        <v>65</v>
      </c>
      <c r="E61" s="5">
        <v>29.61</v>
      </c>
      <c r="F61" s="6">
        <v>35.590000000000003</v>
      </c>
      <c r="G61" s="6">
        <v>35.590000000000003</v>
      </c>
      <c r="H61" s="6">
        <v>35.590000000000003</v>
      </c>
      <c r="I61" s="6">
        <v>4.74</v>
      </c>
      <c r="J61" s="6">
        <v>35.340000000000003</v>
      </c>
      <c r="K61" s="6">
        <v>35.590000000000003</v>
      </c>
      <c r="L61" s="6">
        <v>35.590000000000003</v>
      </c>
      <c r="M61" s="6">
        <v>35.590000000000003</v>
      </c>
      <c r="N61" s="6">
        <v>35.590000000000003</v>
      </c>
      <c r="O61" s="6">
        <v>35.590000000000003</v>
      </c>
      <c r="P61" s="6">
        <v>16.32</v>
      </c>
      <c r="Q61" s="6">
        <v>35.43</v>
      </c>
      <c r="R61" s="6">
        <v>35.590000000000003</v>
      </c>
      <c r="S61" s="6">
        <v>35.590000000000003</v>
      </c>
      <c r="T61" s="6">
        <v>35.590000000000003</v>
      </c>
      <c r="U61" s="6">
        <v>35.590000000000003</v>
      </c>
      <c r="V61" s="6">
        <v>29.18</v>
      </c>
      <c r="W61" s="6">
        <v>35.590000000000003</v>
      </c>
      <c r="X61" s="6">
        <v>4.74</v>
      </c>
      <c r="Y61" s="6">
        <v>30.03</v>
      </c>
      <c r="Z61" s="6">
        <v>29.94</v>
      </c>
      <c r="AA61" s="6">
        <v>35.590000000000003</v>
      </c>
      <c r="AB61" s="6">
        <v>8.68</v>
      </c>
      <c r="AC61" s="6">
        <v>35.590000000000003</v>
      </c>
      <c r="AD61" s="6">
        <v>35.590000000000003</v>
      </c>
      <c r="AE61" s="6">
        <v>35.590000000000003</v>
      </c>
      <c r="AF61" s="6">
        <v>35.590000000000003</v>
      </c>
      <c r="AG61" s="7">
        <v>18.920000000000002</v>
      </c>
      <c r="AH61" s="6">
        <f t="shared" si="1"/>
        <v>8.2249999999999996</v>
      </c>
      <c r="AI61">
        <f t="shared" si="2"/>
        <v>2030</v>
      </c>
      <c r="AJ61" t="str">
        <f t="shared" si="3"/>
        <v>Gas</v>
      </c>
    </row>
    <row r="62" spans="1:36" x14ac:dyDescent="0.25">
      <c r="A62" s="49"/>
      <c r="B62" s="37"/>
      <c r="C62" s="40">
        <v>2050</v>
      </c>
      <c r="D62" t="s">
        <v>41</v>
      </c>
      <c r="E62" s="5">
        <v>29.87</v>
      </c>
      <c r="F62" s="6">
        <v>36.51</v>
      </c>
      <c r="G62" s="6">
        <v>35.86</v>
      </c>
      <c r="H62" s="6">
        <v>35.32</v>
      </c>
      <c r="I62" s="6">
        <v>5.3</v>
      </c>
      <c r="J62" s="6">
        <v>33.9</v>
      </c>
      <c r="K62" s="6">
        <v>36.72</v>
      </c>
      <c r="L62" s="6">
        <v>35.619999999999997</v>
      </c>
      <c r="M62" s="6">
        <v>36.69</v>
      </c>
      <c r="N62" s="6">
        <v>35.83</v>
      </c>
      <c r="O62" s="6">
        <v>36.35</v>
      </c>
      <c r="P62" s="6">
        <v>15.95</v>
      </c>
      <c r="Q62" s="6">
        <v>33.93</v>
      </c>
      <c r="R62" s="6">
        <v>36.72</v>
      </c>
      <c r="S62" s="6">
        <v>36.31</v>
      </c>
      <c r="T62" s="6">
        <v>36.630000000000003</v>
      </c>
      <c r="U62" s="6">
        <v>36.54</v>
      </c>
      <c r="V62" s="6">
        <v>28.09</v>
      </c>
      <c r="W62" s="6">
        <v>36.72</v>
      </c>
      <c r="X62" s="6">
        <v>5.3</v>
      </c>
      <c r="Y62" s="6">
        <v>28.88</v>
      </c>
      <c r="Z62" s="6">
        <v>28.8</v>
      </c>
      <c r="AA62" s="6">
        <v>36.659999999999997</v>
      </c>
      <c r="AB62" s="6">
        <v>8.75</v>
      </c>
      <c r="AC62" s="6">
        <v>36.6</v>
      </c>
      <c r="AD62" s="6">
        <v>35.32</v>
      </c>
      <c r="AE62" s="6">
        <v>36.630000000000003</v>
      </c>
      <c r="AF62" s="6">
        <v>36.46</v>
      </c>
      <c r="AG62" s="7">
        <v>18.43</v>
      </c>
      <c r="AH62" s="6">
        <f t="shared" si="1"/>
        <v>8.2972222222222225</v>
      </c>
      <c r="AI62">
        <f t="shared" si="2"/>
        <v>2050</v>
      </c>
      <c r="AJ62" t="str">
        <f t="shared" si="3"/>
        <v>Gas</v>
      </c>
    </row>
    <row r="63" spans="1:36" x14ac:dyDescent="0.25">
      <c r="A63" s="49"/>
      <c r="B63" s="37"/>
      <c r="C63" s="40"/>
      <c r="D63" t="s">
        <v>42</v>
      </c>
      <c r="E63" s="5">
        <v>27.56</v>
      </c>
      <c r="F63" s="6">
        <v>33.630000000000003</v>
      </c>
      <c r="G63" s="6">
        <v>33.1</v>
      </c>
      <c r="H63" s="6">
        <v>32.61</v>
      </c>
      <c r="I63" s="6">
        <v>5.3</v>
      </c>
      <c r="J63" s="6">
        <v>31.33</v>
      </c>
      <c r="K63" s="6">
        <v>33.049999999999997</v>
      </c>
      <c r="L63" s="6">
        <v>32.590000000000003</v>
      </c>
      <c r="M63" s="6">
        <v>34.18</v>
      </c>
      <c r="N63" s="6">
        <v>33.07</v>
      </c>
      <c r="O63" s="6">
        <v>33.54</v>
      </c>
      <c r="P63" s="6">
        <v>15.18</v>
      </c>
      <c r="Q63" s="6">
        <v>31.3</v>
      </c>
      <c r="R63" s="6">
        <v>33.049999999999997</v>
      </c>
      <c r="S63" s="6">
        <v>33.44</v>
      </c>
      <c r="T63" s="6">
        <v>33.729999999999997</v>
      </c>
      <c r="U63" s="6">
        <v>33.65</v>
      </c>
      <c r="V63" s="6">
        <v>26.1</v>
      </c>
      <c r="W63" s="6">
        <v>33.049999999999997</v>
      </c>
      <c r="X63" s="6">
        <v>5.3</v>
      </c>
      <c r="Y63" s="6">
        <v>26.82</v>
      </c>
      <c r="Z63" s="6">
        <v>26.74</v>
      </c>
      <c r="AA63" s="6">
        <v>33.82</v>
      </c>
      <c r="AB63" s="6">
        <v>8.6999999999999993</v>
      </c>
      <c r="AC63" s="6">
        <v>33.700000000000003</v>
      </c>
      <c r="AD63" s="6">
        <v>32.61</v>
      </c>
      <c r="AE63" s="6">
        <v>33.729999999999997</v>
      </c>
      <c r="AF63" s="6">
        <v>33.64</v>
      </c>
      <c r="AG63" s="7">
        <v>17.12</v>
      </c>
      <c r="AH63" s="6">
        <f t="shared" si="1"/>
        <v>7.655555555555555</v>
      </c>
      <c r="AI63">
        <f t="shared" si="2"/>
        <v>2050</v>
      </c>
      <c r="AJ63" t="str">
        <f t="shared" si="3"/>
        <v>Gas</v>
      </c>
    </row>
    <row r="64" spans="1:36" ht="15.75" thickBot="1" x14ac:dyDescent="0.3">
      <c r="A64" s="49"/>
      <c r="B64" s="38"/>
      <c r="C64" s="41"/>
      <c r="D64" s="3" t="s">
        <v>65</v>
      </c>
      <c r="E64" s="11">
        <v>30.58</v>
      </c>
      <c r="F64" s="12">
        <v>36.72</v>
      </c>
      <c r="G64" s="12">
        <v>36.72</v>
      </c>
      <c r="H64" s="12">
        <v>36.72</v>
      </c>
      <c r="I64" s="12">
        <v>5.3</v>
      </c>
      <c r="J64" s="12">
        <v>36.46</v>
      </c>
      <c r="K64" s="12">
        <v>36.72</v>
      </c>
      <c r="L64" s="12">
        <v>36.72</v>
      </c>
      <c r="M64" s="12">
        <v>36.72</v>
      </c>
      <c r="N64" s="12">
        <v>36.72</v>
      </c>
      <c r="O64" s="12">
        <v>36.72</v>
      </c>
      <c r="P64" s="12">
        <v>16.73</v>
      </c>
      <c r="Q64" s="12">
        <v>36.549999999999997</v>
      </c>
      <c r="R64" s="12">
        <v>36.72</v>
      </c>
      <c r="S64" s="12">
        <v>36.72</v>
      </c>
      <c r="T64" s="12">
        <v>36.72</v>
      </c>
      <c r="U64" s="12">
        <v>36.72</v>
      </c>
      <c r="V64" s="12">
        <v>30.07</v>
      </c>
      <c r="W64" s="12">
        <v>36.72</v>
      </c>
      <c r="X64" s="12">
        <v>5.3</v>
      </c>
      <c r="Y64" s="12">
        <v>30.95</v>
      </c>
      <c r="Z64" s="12">
        <v>30.86</v>
      </c>
      <c r="AA64" s="12">
        <v>36.72</v>
      </c>
      <c r="AB64" s="12">
        <v>8.8000000000000007</v>
      </c>
      <c r="AC64" s="12">
        <v>36.72</v>
      </c>
      <c r="AD64" s="12">
        <v>36.72</v>
      </c>
      <c r="AE64" s="12">
        <v>36.72</v>
      </c>
      <c r="AF64" s="12">
        <v>36.72</v>
      </c>
      <c r="AG64" s="13">
        <v>19.739999999999998</v>
      </c>
      <c r="AH64" s="6">
        <f t="shared" si="1"/>
        <v>8.4944444444444436</v>
      </c>
      <c r="AI64">
        <f t="shared" si="2"/>
        <v>2050</v>
      </c>
      <c r="AJ64" t="str">
        <f t="shared" si="3"/>
        <v>Gas</v>
      </c>
    </row>
    <row r="65" spans="1:36" x14ac:dyDescent="0.25">
      <c r="A65" s="49"/>
      <c r="B65" s="36" t="s">
        <v>6</v>
      </c>
      <c r="C65" s="39">
        <v>2015</v>
      </c>
      <c r="D65" s="2" t="s">
        <v>41</v>
      </c>
      <c r="E65" s="8">
        <v>27.35</v>
      </c>
      <c r="F65" s="9">
        <v>33.450000000000003</v>
      </c>
      <c r="G65" s="9">
        <v>32.869999999999997</v>
      </c>
      <c r="H65" s="9">
        <v>32.380000000000003</v>
      </c>
      <c r="I65" s="9">
        <v>4.33</v>
      </c>
      <c r="J65" s="9">
        <v>31.1</v>
      </c>
      <c r="K65" s="9">
        <v>33.64</v>
      </c>
      <c r="L65" s="9">
        <v>32.61</v>
      </c>
      <c r="M65" s="9">
        <v>33.61</v>
      </c>
      <c r="N65" s="9">
        <v>32.840000000000003</v>
      </c>
      <c r="O65" s="9">
        <v>33.299999999999997</v>
      </c>
      <c r="P65" s="9">
        <v>14.99</v>
      </c>
      <c r="Q65" s="9">
        <v>31.1</v>
      </c>
      <c r="R65" s="9">
        <v>33.64</v>
      </c>
      <c r="S65" s="9">
        <v>33.270000000000003</v>
      </c>
      <c r="T65" s="9">
        <v>33.56</v>
      </c>
      <c r="U65" s="9">
        <v>33.479999999999997</v>
      </c>
      <c r="V65" s="9">
        <v>25.89</v>
      </c>
      <c r="W65" s="9">
        <v>33.64</v>
      </c>
      <c r="X65" s="9">
        <v>4.33</v>
      </c>
      <c r="Y65" s="9">
        <v>26.6</v>
      </c>
      <c r="Z65" s="9">
        <v>26.53</v>
      </c>
      <c r="AA65" s="9">
        <v>33.590000000000003</v>
      </c>
      <c r="AB65" s="9">
        <v>8.52</v>
      </c>
      <c r="AC65" s="9">
        <v>33.53</v>
      </c>
      <c r="AD65" s="9">
        <v>32.380000000000003</v>
      </c>
      <c r="AE65" s="9">
        <v>33.56</v>
      </c>
      <c r="AF65" s="9">
        <v>33.409999999999997</v>
      </c>
      <c r="AG65" s="10">
        <v>16.579999999999998</v>
      </c>
      <c r="AH65" s="6">
        <f t="shared" si="1"/>
        <v>7.5972222222222223</v>
      </c>
      <c r="AI65">
        <f t="shared" si="2"/>
        <v>2015</v>
      </c>
      <c r="AJ65" t="str">
        <f t="shared" si="3"/>
        <v>Gas</v>
      </c>
    </row>
    <row r="66" spans="1:36" x14ac:dyDescent="0.25">
      <c r="A66" s="49"/>
      <c r="B66" s="37"/>
      <c r="C66" s="40"/>
      <c r="D66" t="s">
        <v>42</v>
      </c>
      <c r="E66" s="5">
        <v>25.26</v>
      </c>
      <c r="F66" s="6">
        <v>30.83</v>
      </c>
      <c r="G66" s="6">
        <v>30.39</v>
      </c>
      <c r="H66" s="6">
        <v>29.95</v>
      </c>
      <c r="I66" s="6">
        <v>4.33</v>
      </c>
      <c r="J66" s="6">
        <v>28.8</v>
      </c>
      <c r="K66" s="6">
        <v>30.27</v>
      </c>
      <c r="L66" s="6">
        <v>29.78</v>
      </c>
      <c r="M66" s="6">
        <v>31.41</v>
      </c>
      <c r="N66" s="6">
        <v>30.37</v>
      </c>
      <c r="O66" s="6">
        <v>30.78</v>
      </c>
      <c r="P66" s="6">
        <v>14.3</v>
      </c>
      <c r="Q66" s="6">
        <v>28.72</v>
      </c>
      <c r="R66" s="6">
        <v>30.27</v>
      </c>
      <c r="S66" s="6">
        <v>30.67</v>
      </c>
      <c r="T66" s="6">
        <v>30.93</v>
      </c>
      <c r="U66" s="6">
        <v>30.86</v>
      </c>
      <c r="V66" s="6">
        <v>24.1</v>
      </c>
      <c r="W66" s="6">
        <v>30.27</v>
      </c>
      <c r="X66" s="6">
        <v>4.33</v>
      </c>
      <c r="Y66" s="6">
        <v>24.75</v>
      </c>
      <c r="Z66" s="6">
        <v>24.68</v>
      </c>
      <c r="AA66" s="6">
        <v>31.03</v>
      </c>
      <c r="AB66" s="6">
        <v>8.48</v>
      </c>
      <c r="AC66" s="6">
        <v>30.9</v>
      </c>
      <c r="AD66" s="6">
        <v>29.95</v>
      </c>
      <c r="AE66" s="6">
        <v>30.93</v>
      </c>
      <c r="AF66" s="6">
        <v>30.87</v>
      </c>
      <c r="AG66" s="7">
        <v>15.35</v>
      </c>
      <c r="AH66" s="6">
        <f t="shared" si="1"/>
        <v>7.0166666666666666</v>
      </c>
      <c r="AI66">
        <f t="shared" si="2"/>
        <v>2015</v>
      </c>
      <c r="AJ66" t="str">
        <f t="shared" si="3"/>
        <v>Gas</v>
      </c>
    </row>
    <row r="67" spans="1:36" x14ac:dyDescent="0.25">
      <c r="A67" s="49"/>
      <c r="B67" s="37"/>
      <c r="C67" s="40"/>
      <c r="D67" t="s">
        <v>65</v>
      </c>
      <c r="E67" s="5">
        <v>28</v>
      </c>
      <c r="F67" s="6">
        <v>33.64</v>
      </c>
      <c r="G67" s="6">
        <v>33.64</v>
      </c>
      <c r="H67" s="6">
        <v>33.64</v>
      </c>
      <c r="I67" s="6">
        <v>4.33</v>
      </c>
      <c r="J67" s="6">
        <v>33.409999999999997</v>
      </c>
      <c r="K67" s="6">
        <v>33.64</v>
      </c>
      <c r="L67" s="6">
        <v>33.64</v>
      </c>
      <c r="M67" s="6">
        <v>33.64</v>
      </c>
      <c r="N67" s="6">
        <v>33.64</v>
      </c>
      <c r="O67" s="6">
        <v>33.64</v>
      </c>
      <c r="P67" s="6">
        <v>15.69</v>
      </c>
      <c r="Q67" s="6">
        <v>33.49</v>
      </c>
      <c r="R67" s="6">
        <v>33.64</v>
      </c>
      <c r="S67" s="6">
        <v>33.64</v>
      </c>
      <c r="T67" s="6">
        <v>33.64</v>
      </c>
      <c r="U67" s="6">
        <v>33.64</v>
      </c>
      <c r="V67" s="6">
        <v>27.67</v>
      </c>
      <c r="W67" s="6">
        <v>33.64</v>
      </c>
      <c r="X67" s="6">
        <v>4.33</v>
      </c>
      <c r="Y67" s="6">
        <v>28.46</v>
      </c>
      <c r="Z67" s="6">
        <v>28.37</v>
      </c>
      <c r="AA67" s="6">
        <v>33.64</v>
      </c>
      <c r="AB67" s="6">
        <v>8.57</v>
      </c>
      <c r="AC67" s="6">
        <v>33.64</v>
      </c>
      <c r="AD67" s="6">
        <v>33.64</v>
      </c>
      <c r="AE67" s="6">
        <v>33.64</v>
      </c>
      <c r="AF67" s="6">
        <v>33.64</v>
      </c>
      <c r="AG67" s="7">
        <v>17.8</v>
      </c>
      <c r="AH67" s="6">
        <f t="shared" ref="AH67:AH130" si="17">E67/3.6</f>
        <v>7.7777777777777777</v>
      </c>
      <c r="AI67">
        <f t="shared" ref="AI67:AI130" si="18">IF(C67&lt;&gt;0,C67,AI66)</f>
        <v>2015</v>
      </c>
      <c r="AJ67" t="str">
        <f t="shared" ref="AJ67:AJ130" si="19">IF(A67&lt;&gt;0,A67,AJ66)</f>
        <v>Gas</v>
      </c>
    </row>
    <row r="68" spans="1:36" x14ac:dyDescent="0.25">
      <c r="A68" s="49"/>
      <c r="B68" s="37"/>
      <c r="C68" s="40">
        <v>2030</v>
      </c>
      <c r="D68" t="s">
        <v>41</v>
      </c>
      <c r="E68" s="5">
        <v>39.89</v>
      </c>
      <c r="F68" s="6">
        <v>49.5</v>
      </c>
      <c r="G68" s="6">
        <v>48.55</v>
      </c>
      <c r="H68" s="6">
        <v>47.76</v>
      </c>
      <c r="I68" s="6">
        <v>4.74</v>
      </c>
      <c r="J68" s="6">
        <v>45.67</v>
      </c>
      <c r="K68" s="6">
        <v>49.8</v>
      </c>
      <c r="L68" s="6">
        <v>48.22</v>
      </c>
      <c r="M68" s="6">
        <v>49.76</v>
      </c>
      <c r="N68" s="6">
        <v>48.51</v>
      </c>
      <c r="O68" s="6">
        <v>49.26</v>
      </c>
      <c r="P68" s="6">
        <v>19.43</v>
      </c>
      <c r="Q68" s="6">
        <v>45.73</v>
      </c>
      <c r="R68" s="6">
        <v>49.8</v>
      </c>
      <c r="S68" s="6">
        <v>49.21</v>
      </c>
      <c r="T68" s="6">
        <v>49.67</v>
      </c>
      <c r="U68" s="6">
        <v>49.55</v>
      </c>
      <c r="V68" s="6">
        <v>37.18</v>
      </c>
      <c r="W68" s="6">
        <v>49.8</v>
      </c>
      <c r="X68" s="6">
        <v>4.74</v>
      </c>
      <c r="Y68" s="6">
        <v>38.340000000000003</v>
      </c>
      <c r="Z68" s="6">
        <v>38.22</v>
      </c>
      <c r="AA68" s="6">
        <v>49.72</v>
      </c>
      <c r="AB68" s="6">
        <v>8.89</v>
      </c>
      <c r="AC68" s="6">
        <v>49.63</v>
      </c>
      <c r="AD68" s="6">
        <v>47.76</v>
      </c>
      <c r="AE68" s="6">
        <v>49.67</v>
      </c>
      <c r="AF68" s="6">
        <v>49.42</v>
      </c>
      <c r="AG68" s="7">
        <v>23.58</v>
      </c>
      <c r="AH68" s="6">
        <f t="shared" si="17"/>
        <v>11.080555555555556</v>
      </c>
      <c r="AI68">
        <f t="shared" si="18"/>
        <v>2030</v>
      </c>
      <c r="AJ68" t="str">
        <f t="shared" si="19"/>
        <v>Gas</v>
      </c>
    </row>
    <row r="69" spans="1:36" x14ac:dyDescent="0.25">
      <c r="A69" s="49"/>
      <c r="B69" s="37"/>
      <c r="C69" s="40"/>
      <c r="D69" t="s">
        <v>42</v>
      </c>
      <c r="E69" s="5">
        <v>36.57</v>
      </c>
      <c r="F69" s="6">
        <v>45.29</v>
      </c>
      <c r="G69" s="6">
        <v>44.51</v>
      </c>
      <c r="H69" s="6">
        <v>43.8</v>
      </c>
      <c r="I69" s="6">
        <v>4.74</v>
      </c>
      <c r="J69" s="6">
        <v>41.92</v>
      </c>
      <c r="K69" s="6">
        <v>44.82</v>
      </c>
      <c r="L69" s="6">
        <v>43.87</v>
      </c>
      <c r="M69" s="6">
        <v>45.94</v>
      </c>
      <c r="N69" s="6">
        <v>44.47</v>
      </c>
      <c r="O69" s="6">
        <v>45.15</v>
      </c>
      <c r="P69" s="6">
        <v>18.3</v>
      </c>
      <c r="Q69" s="6">
        <v>41.9</v>
      </c>
      <c r="R69" s="6">
        <v>44.82</v>
      </c>
      <c r="S69" s="6">
        <v>45.03</v>
      </c>
      <c r="T69" s="6">
        <v>45.45</v>
      </c>
      <c r="U69" s="6">
        <v>45.33</v>
      </c>
      <c r="V69" s="6">
        <v>34.270000000000003</v>
      </c>
      <c r="W69" s="6">
        <v>44.82</v>
      </c>
      <c r="X69" s="6">
        <v>4.74</v>
      </c>
      <c r="Y69" s="6">
        <v>35.32</v>
      </c>
      <c r="Z69" s="6">
        <v>35.21</v>
      </c>
      <c r="AA69" s="6">
        <v>45.56</v>
      </c>
      <c r="AB69" s="6">
        <v>8.81</v>
      </c>
      <c r="AC69" s="6">
        <v>45.41</v>
      </c>
      <c r="AD69" s="6">
        <v>43.8</v>
      </c>
      <c r="AE69" s="6">
        <v>45.45</v>
      </c>
      <c r="AF69" s="6">
        <v>45.3</v>
      </c>
      <c r="AG69" s="7">
        <v>21.69</v>
      </c>
      <c r="AH69" s="6">
        <f t="shared" si="17"/>
        <v>10.158333333333333</v>
      </c>
      <c r="AI69">
        <f t="shared" si="18"/>
        <v>2030</v>
      </c>
      <c r="AJ69" t="str">
        <f t="shared" si="19"/>
        <v>Gas</v>
      </c>
    </row>
    <row r="70" spans="1:36" x14ac:dyDescent="0.25">
      <c r="A70" s="49"/>
      <c r="B70" s="37"/>
      <c r="C70" s="40"/>
      <c r="D70" t="s">
        <v>65</v>
      </c>
      <c r="E70" s="5">
        <v>40.94</v>
      </c>
      <c r="F70" s="6">
        <v>49.8</v>
      </c>
      <c r="G70" s="6">
        <v>49.8</v>
      </c>
      <c r="H70" s="6">
        <v>49.8</v>
      </c>
      <c r="I70" s="6">
        <v>4.74</v>
      </c>
      <c r="J70" s="6">
        <v>49.43</v>
      </c>
      <c r="K70" s="6">
        <v>49.8</v>
      </c>
      <c r="L70" s="6">
        <v>49.8</v>
      </c>
      <c r="M70" s="6">
        <v>49.8</v>
      </c>
      <c r="N70" s="6">
        <v>49.8</v>
      </c>
      <c r="O70" s="6">
        <v>49.8</v>
      </c>
      <c r="P70" s="6">
        <v>20.56</v>
      </c>
      <c r="Q70" s="6">
        <v>49.56</v>
      </c>
      <c r="R70" s="6">
        <v>49.8</v>
      </c>
      <c r="S70" s="6">
        <v>49.8</v>
      </c>
      <c r="T70" s="6">
        <v>49.8</v>
      </c>
      <c r="U70" s="6">
        <v>49.8</v>
      </c>
      <c r="V70" s="6">
        <v>40.08</v>
      </c>
      <c r="W70" s="6">
        <v>49.8</v>
      </c>
      <c r="X70" s="6">
        <v>4.74</v>
      </c>
      <c r="Y70" s="6">
        <v>41.36</v>
      </c>
      <c r="Z70" s="6">
        <v>41.23</v>
      </c>
      <c r="AA70" s="6">
        <v>49.8</v>
      </c>
      <c r="AB70" s="6">
        <v>8.9600000000000009</v>
      </c>
      <c r="AC70" s="6">
        <v>49.8</v>
      </c>
      <c r="AD70" s="6">
        <v>49.8</v>
      </c>
      <c r="AE70" s="6">
        <v>49.8</v>
      </c>
      <c r="AF70" s="6">
        <v>49.8</v>
      </c>
      <c r="AG70" s="7">
        <v>25.46</v>
      </c>
      <c r="AH70" s="6">
        <f t="shared" si="17"/>
        <v>11.372222222222222</v>
      </c>
      <c r="AI70">
        <f t="shared" si="18"/>
        <v>2030</v>
      </c>
      <c r="AJ70" t="str">
        <f t="shared" si="19"/>
        <v>Gas</v>
      </c>
    </row>
    <row r="71" spans="1:36" x14ac:dyDescent="0.25">
      <c r="A71" s="49"/>
      <c r="B71" s="37"/>
      <c r="C71" s="40">
        <v>2050</v>
      </c>
      <c r="D71" t="s">
        <v>41</v>
      </c>
      <c r="E71" s="5">
        <v>48.74</v>
      </c>
      <c r="F71" s="6">
        <v>60.78</v>
      </c>
      <c r="G71" s="6">
        <v>59.57</v>
      </c>
      <c r="H71" s="6">
        <v>58.56</v>
      </c>
      <c r="I71" s="6">
        <v>5.3</v>
      </c>
      <c r="J71" s="6">
        <v>55.92</v>
      </c>
      <c r="K71" s="6">
        <v>61.16</v>
      </c>
      <c r="L71" s="6">
        <v>59.2</v>
      </c>
      <c r="M71" s="6">
        <v>61.11</v>
      </c>
      <c r="N71" s="6">
        <v>59.52</v>
      </c>
      <c r="O71" s="6">
        <v>60.47</v>
      </c>
      <c r="P71" s="6">
        <v>22.58</v>
      </c>
      <c r="Q71" s="6">
        <v>56.02</v>
      </c>
      <c r="R71" s="6">
        <v>61.16</v>
      </c>
      <c r="S71" s="6">
        <v>60.41</v>
      </c>
      <c r="T71" s="6">
        <v>61</v>
      </c>
      <c r="U71" s="6">
        <v>60.84</v>
      </c>
      <c r="V71" s="6">
        <v>45.12</v>
      </c>
      <c r="W71" s="6">
        <v>61.16</v>
      </c>
      <c r="X71" s="6">
        <v>5.3</v>
      </c>
      <c r="Y71" s="6">
        <v>46.6</v>
      </c>
      <c r="Z71" s="6">
        <v>46.44</v>
      </c>
      <c r="AA71" s="6">
        <v>61.05</v>
      </c>
      <c r="AB71" s="6">
        <v>9.19</v>
      </c>
      <c r="AC71" s="6">
        <v>60.94</v>
      </c>
      <c r="AD71" s="6">
        <v>58.56</v>
      </c>
      <c r="AE71" s="6">
        <v>61</v>
      </c>
      <c r="AF71" s="6">
        <v>60.68</v>
      </c>
      <c r="AG71" s="7">
        <v>28.65</v>
      </c>
      <c r="AH71" s="6">
        <f t="shared" si="17"/>
        <v>13.53888888888889</v>
      </c>
      <c r="AI71">
        <f t="shared" si="18"/>
        <v>2050</v>
      </c>
      <c r="AJ71" t="str">
        <f t="shared" si="19"/>
        <v>Gas</v>
      </c>
    </row>
    <row r="72" spans="1:36" x14ac:dyDescent="0.25">
      <c r="A72" s="49"/>
      <c r="B72" s="37"/>
      <c r="C72" s="40"/>
      <c r="D72" t="s">
        <v>42</v>
      </c>
      <c r="E72" s="5">
        <v>44.55</v>
      </c>
      <c r="F72" s="6">
        <v>55.47</v>
      </c>
      <c r="G72" s="6">
        <v>54.44</v>
      </c>
      <c r="H72" s="6">
        <v>53.53</v>
      </c>
      <c r="I72" s="6">
        <v>5.3</v>
      </c>
      <c r="J72" s="6">
        <v>51.15</v>
      </c>
      <c r="K72" s="6">
        <v>55.04</v>
      </c>
      <c r="L72" s="6">
        <v>53.81</v>
      </c>
      <c r="M72" s="6">
        <v>56.15</v>
      </c>
      <c r="N72" s="6">
        <v>54.39</v>
      </c>
      <c r="O72" s="6">
        <v>55.25</v>
      </c>
      <c r="P72" s="6">
        <v>21.14</v>
      </c>
      <c r="Q72" s="6">
        <v>51.18</v>
      </c>
      <c r="R72" s="6">
        <v>55.04</v>
      </c>
      <c r="S72" s="6">
        <v>55.13</v>
      </c>
      <c r="T72" s="6">
        <v>55.66</v>
      </c>
      <c r="U72" s="6">
        <v>55.52</v>
      </c>
      <c r="V72" s="6">
        <v>41.43</v>
      </c>
      <c r="W72" s="6">
        <v>55.04</v>
      </c>
      <c r="X72" s="6">
        <v>5.3</v>
      </c>
      <c r="Y72" s="6">
        <v>42.77</v>
      </c>
      <c r="Z72" s="6">
        <v>42.62</v>
      </c>
      <c r="AA72" s="6">
        <v>55.77</v>
      </c>
      <c r="AB72" s="6">
        <v>9.09</v>
      </c>
      <c r="AC72" s="6">
        <v>55.61</v>
      </c>
      <c r="AD72" s="6">
        <v>53.53</v>
      </c>
      <c r="AE72" s="6">
        <v>55.66</v>
      </c>
      <c r="AF72" s="6">
        <v>55.44</v>
      </c>
      <c r="AG72" s="7">
        <v>26.31</v>
      </c>
      <c r="AH72" s="6">
        <f t="shared" si="17"/>
        <v>12.374999999999998</v>
      </c>
      <c r="AI72">
        <f t="shared" si="18"/>
        <v>2050</v>
      </c>
      <c r="AJ72" t="str">
        <f t="shared" si="19"/>
        <v>Gas</v>
      </c>
    </row>
    <row r="73" spans="1:36" ht="15.75" thickBot="1" x14ac:dyDescent="0.3">
      <c r="A73" s="50"/>
      <c r="B73" s="38"/>
      <c r="C73" s="41"/>
      <c r="D73" s="3" t="s">
        <v>65</v>
      </c>
      <c r="E73" s="11">
        <v>50.07</v>
      </c>
      <c r="F73" s="12">
        <v>61.16</v>
      </c>
      <c r="G73" s="12">
        <v>61.16</v>
      </c>
      <c r="H73" s="12">
        <v>61.16</v>
      </c>
      <c r="I73" s="12">
        <v>5.3</v>
      </c>
      <c r="J73" s="12">
        <v>60.69</v>
      </c>
      <c r="K73" s="12">
        <v>61.16</v>
      </c>
      <c r="L73" s="12">
        <v>61.16</v>
      </c>
      <c r="M73" s="12">
        <v>61.16</v>
      </c>
      <c r="N73" s="12">
        <v>61.16</v>
      </c>
      <c r="O73" s="12">
        <v>61.16</v>
      </c>
      <c r="P73" s="12">
        <v>24.01</v>
      </c>
      <c r="Q73" s="12">
        <v>60.86</v>
      </c>
      <c r="R73" s="12">
        <v>61.16</v>
      </c>
      <c r="S73" s="12">
        <v>61.16</v>
      </c>
      <c r="T73" s="12">
        <v>61.16</v>
      </c>
      <c r="U73" s="12">
        <v>61.16</v>
      </c>
      <c r="V73" s="12">
        <v>48.81</v>
      </c>
      <c r="W73" s="12">
        <v>61.16</v>
      </c>
      <c r="X73" s="12">
        <v>5.3</v>
      </c>
      <c r="Y73" s="12">
        <v>50.44</v>
      </c>
      <c r="Z73" s="12">
        <v>50.27</v>
      </c>
      <c r="AA73" s="12">
        <v>61.16</v>
      </c>
      <c r="AB73" s="12">
        <v>9.2799999999999994</v>
      </c>
      <c r="AC73" s="12">
        <v>61.16</v>
      </c>
      <c r="AD73" s="12">
        <v>61.16</v>
      </c>
      <c r="AE73" s="12">
        <v>61.16</v>
      </c>
      <c r="AF73" s="12">
        <v>61.16</v>
      </c>
      <c r="AG73" s="13">
        <v>30.98</v>
      </c>
      <c r="AH73" s="6">
        <f t="shared" si="17"/>
        <v>13.908333333333333</v>
      </c>
      <c r="AI73">
        <f t="shared" si="18"/>
        <v>2050</v>
      </c>
      <c r="AJ73" t="str">
        <f t="shared" si="19"/>
        <v>Gas</v>
      </c>
    </row>
    <row r="74" spans="1:36" x14ac:dyDescent="0.25">
      <c r="A74" s="45" t="s">
        <v>7</v>
      </c>
      <c r="B74" s="36" t="s">
        <v>9</v>
      </c>
      <c r="C74" s="39">
        <v>2015</v>
      </c>
      <c r="D74" s="2" t="s">
        <v>41</v>
      </c>
      <c r="E74" s="8">
        <v>30.54</v>
      </c>
      <c r="F74" s="9">
        <v>34.21</v>
      </c>
      <c r="G74" s="9">
        <v>34</v>
      </c>
      <c r="H74" s="9">
        <v>33.75</v>
      </c>
      <c r="I74" s="9">
        <v>9.24</v>
      </c>
      <c r="J74" s="9">
        <v>33.46</v>
      </c>
      <c r="K74" s="9">
        <v>20.56</v>
      </c>
      <c r="L74" s="9">
        <v>34.21</v>
      </c>
      <c r="M74" s="9">
        <v>34.21</v>
      </c>
      <c r="N74" s="9">
        <v>34.21</v>
      </c>
      <c r="O74" s="9">
        <v>33.9</v>
      </c>
      <c r="P74" s="9">
        <v>29.96</v>
      </c>
      <c r="Q74" s="9">
        <v>31.85</v>
      </c>
      <c r="R74" s="9">
        <v>34.21</v>
      </c>
      <c r="S74" s="9">
        <v>34.21</v>
      </c>
      <c r="T74" s="9">
        <v>34.21</v>
      </c>
      <c r="U74" s="9">
        <v>34.049999999999997</v>
      </c>
      <c r="V74" s="9">
        <v>32.79</v>
      </c>
      <c r="W74" s="9">
        <v>33.72</v>
      </c>
      <c r="X74" s="9">
        <v>34.21</v>
      </c>
      <c r="Y74" s="9">
        <v>32.96</v>
      </c>
      <c r="Z74" s="9">
        <v>33.54</v>
      </c>
      <c r="AA74" s="9">
        <v>34.14</v>
      </c>
      <c r="AB74" s="9">
        <v>24.51</v>
      </c>
      <c r="AC74" s="9">
        <v>34.119999999999997</v>
      </c>
      <c r="AD74" s="9">
        <v>32</v>
      </c>
      <c r="AE74" s="9">
        <v>34.21</v>
      </c>
      <c r="AF74" s="9">
        <v>34.21</v>
      </c>
      <c r="AG74" s="10">
        <v>17.350000000000001</v>
      </c>
      <c r="AH74" s="6">
        <f t="shared" si="17"/>
        <v>8.4833333333333325</v>
      </c>
      <c r="AI74">
        <f t="shared" si="18"/>
        <v>2015</v>
      </c>
      <c r="AJ74" t="str">
        <f t="shared" si="19"/>
        <v>Oil</v>
      </c>
    </row>
    <row r="75" spans="1:36" x14ac:dyDescent="0.25">
      <c r="A75" s="46"/>
      <c r="B75" s="37"/>
      <c r="C75" s="40"/>
      <c r="D75" t="s">
        <v>42</v>
      </c>
      <c r="E75" s="5">
        <v>28.42</v>
      </c>
      <c r="F75" s="6">
        <v>30.79</v>
      </c>
      <c r="G75" s="6">
        <v>31.37</v>
      </c>
      <c r="H75" s="6">
        <v>31.71</v>
      </c>
      <c r="I75" s="6">
        <v>9.09</v>
      </c>
      <c r="J75" s="6">
        <v>31.45</v>
      </c>
      <c r="K75" s="6">
        <v>19.68</v>
      </c>
      <c r="L75" s="6">
        <v>30.79</v>
      </c>
      <c r="M75" s="6">
        <v>32.130000000000003</v>
      </c>
      <c r="N75" s="6">
        <v>32.130000000000003</v>
      </c>
      <c r="O75" s="6">
        <v>31.84</v>
      </c>
      <c r="P75" s="6">
        <v>28.3</v>
      </c>
      <c r="Q75" s="6">
        <v>29.83</v>
      </c>
      <c r="R75" s="6">
        <v>30.79</v>
      </c>
      <c r="S75" s="6">
        <v>30.79</v>
      </c>
      <c r="T75" s="6">
        <v>32.130000000000003</v>
      </c>
      <c r="U75" s="6">
        <v>31.82</v>
      </c>
      <c r="V75" s="6">
        <v>30.85</v>
      </c>
      <c r="W75" s="6">
        <v>31.51</v>
      </c>
      <c r="X75" s="6">
        <v>31.56</v>
      </c>
      <c r="Y75" s="6">
        <v>31</v>
      </c>
      <c r="Z75" s="6">
        <v>31.53</v>
      </c>
      <c r="AA75" s="6">
        <v>31.9</v>
      </c>
      <c r="AB75" s="6">
        <v>23.4</v>
      </c>
      <c r="AC75" s="6">
        <v>31.88</v>
      </c>
      <c r="AD75" s="6">
        <v>30.14</v>
      </c>
      <c r="AE75" s="6">
        <v>30.79</v>
      </c>
      <c r="AF75" s="6">
        <v>30.79</v>
      </c>
      <c r="AG75" s="7">
        <v>16.39</v>
      </c>
      <c r="AH75" s="6">
        <f t="shared" si="17"/>
        <v>7.8944444444444448</v>
      </c>
      <c r="AI75">
        <f t="shared" si="18"/>
        <v>2015</v>
      </c>
      <c r="AJ75" t="str">
        <f t="shared" si="19"/>
        <v>Oil</v>
      </c>
    </row>
    <row r="76" spans="1:36" x14ac:dyDescent="0.25">
      <c r="A76" s="46"/>
      <c r="B76" s="37"/>
      <c r="C76" s="40"/>
      <c r="D76" t="s">
        <v>65</v>
      </c>
      <c r="E76" s="5">
        <v>31.04</v>
      </c>
      <c r="F76" s="6">
        <v>34.21</v>
      </c>
      <c r="G76" s="6">
        <v>34.21</v>
      </c>
      <c r="H76" s="6">
        <v>34.21</v>
      </c>
      <c r="I76" s="6">
        <v>9.39</v>
      </c>
      <c r="J76" s="6">
        <v>34.21</v>
      </c>
      <c r="K76" s="6">
        <v>21.45</v>
      </c>
      <c r="L76" s="6">
        <v>34.21</v>
      </c>
      <c r="M76" s="6">
        <v>34.21</v>
      </c>
      <c r="N76" s="6">
        <v>34.21</v>
      </c>
      <c r="O76" s="6">
        <v>34.21</v>
      </c>
      <c r="P76" s="6">
        <v>31.62</v>
      </c>
      <c r="Q76" s="6">
        <v>33.86</v>
      </c>
      <c r="R76" s="6">
        <v>34.21</v>
      </c>
      <c r="S76" s="6">
        <v>34.21</v>
      </c>
      <c r="T76" s="6">
        <v>34.21</v>
      </c>
      <c r="U76" s="6">
        <v>34.21</v>
      </c>
      <c r="V76" s="6">
        <v>34.21</v>
      </c>
      <c r="W76" s="6">
        <v>34.21</v>
      </c>
      <c r="X76" s="6">
        <v>34.21</v>
      </c>
      <c r="Y76" s="6">
        <v>34.21</v>
      </c>
      <c r="Z76" s="6">
        <v>34.21</v>
      </c>
      <c r="AA76" s="6">
        <v>34.21</v>
      </c>
      <c r="AB76" s="6">
        <v>25.63</v>
      </c>
      <c r="AC76" s="6">
        <v>34.21</v>
      </c>
      <c r="AD76" s="6">
        <v>33.869999999999997</v>
      </c>
      <c r="AE76" s="6">
        <v>34.21</v>
      </c>
      <c r="AF76" s="6">
        <v>34.21</v>
      </c>
      <c r="AG76" s="7">
        <v>18.32</v>
      </c>
      <c r="AH76" s="6">
        <f t="shared" si="17"/>
        <v>8.6222222222222218</v>
      </c>
      <c r="AI76">
        <f t="shared" si="18"/>
        <v>2015</v>
      </c>
      <c r="AJ76" t="str">
        <f t="shared" si="19"/>
        <v>Oil</v>
      </c>
    </row>
    <row r="77" spans="1:36" x14ac:dyDescent="0.25">
      <c r="A77" s="46"/>
      <c r="B77" s="37"/>
      <c r="C77" s="40">
        <v>2030</v>
      </c>
      <c r="D77" t="s">
        <v>41</v>
      </c>
      <c r="E77" s="5">
        <v>64.81</v>
      </c>
      <c r="F77" s="6">
        <v>74.459999999999994</v>
      </c>
      <c r="G77" s="6">
        <v>73.930000000000007</v>
      </c>
      <c r="H77" s="6">
        <v>73.12</v>
      </c>
      <c r="I77" s="6">
        <v>11.95</v>
      </c>
      <c r="J77" s="6">
        <v>72.260000000000005</v>
      </c>
      <c r="K77" s="6">
        <v>36.49</v>
      </c>
      <c r="L77" s="6">
        <v>74.459999999999994</v>
      </c>
      <c r="M77" s="6">
        <v>74.459999999999994</v>
      </c>
      <c r="N77" s="6">
        <v>74.459999999999994</v>
      </c>
      <c r="O77" s="6">
        <v>73.540000000000006</v>
      </c>
      <c r="P77" s="6">
        <v>62</v>
      </c>
      <c r="Q77" s="6">
        <v>67.88</v>
      </c>
      <c r="R77" s="6">
        <v>74.459999999999994</v>
      </c>
      <c r="S77" s="6">
        <v>74.459999999999994</v>
      </c>
      <c r="T77" s="6">
        <v>74.459999999999994</v>
      </c>
      <c r="U77" s="6">
        <v>74.02</v>
      </c>
      <c r="V77" s="6">
        <v>70.31</v>
      </c>
      <c r="W77" s="6">
        <v>73.08</v>
      </c>
      <c r="X77" s="6">
        <v>74.459999999999994</v>
      </c>
      <c r="Y77" s="6">
        <v>70.8</v>
      </c>
      <c r="Z77" s="6">
        <v>72.510000000000005</v>
      </c>
      <c r="AA77" s="6">
        <v>74.27</v>
      </c>
      <c r="AB77" s="6">
        <v>46.05</v>
      </c>
      <c r="AC77" s="6">
        <v>74.209999999999994</v>
      </c>
      <c r="AD77" s="6">
        <v>67.98</v>
      </c>
      <c r="AE77" s="6">
        <v>74.459999999999994</v>
      </c>
      <c r="AF77" s="6">
        <v>74.459999999999994</v>
      </c>
      <c r="AG77" s="7">
        <v>32.26</v>
      </c>
      <c r="AH77" s="6">
        <f t="shared" si="17"/>
        <v>18.002777777777776</v>
      </c>
      <c r="AI77">
        <f t="shared" si="18"/>
        <v>2030</v>
      </c>
      <c r="AJ77" t="str">
        <f t="shared" si="19"/>
        <v>Oil</v>
      </c>
    </row>
    <row r="78" spans="1:36" x14ac:dyDescent="0.25">
      <c r="A78" s="46"/>
      <c r="B78" s="37"/>
      <c r="C78" s="40"/>
      <c r="D78" t="s">
        <v>42</v>
      </c>
      <c r="E78" s="5">
        <v>59.26</v>
      </c>
      <c r="F78" s="6">
        <v>67.02</v>
      </c>
      <c r="G78" s="6">
        <v>67.349999999999994</v>
      </c>
      <c r="H78" s="6">
        <v>67.14</v>
      </c>
      <c r="I78" s="6">
        <v>11.57</v>
      </c>
      <c r="J78" s="6">
        <v>66.37</v>
      </c>
      <c r="K78" s="6">
        <v>34.03</v>
      </c>
      <c r="L78" s="6">
        <v>67.02</v>
      </c>
      <c r="M78" s="6">
        <v>68.349999999999994</v>
      </c>
      <c r="N78" s="6">
        <v>68.349999999999994</v>
      </c>
      <c r="O78" s="6">
        <v>67.53</v>
      </c>
      <c r="P78" s="6">
        <v>57.13</v>
      </c>
      <c r="Q78" s="6">
        <v>62.28</v>
      </c>
      <c r="R78" s="6">
        <v>67.02</v>
      </c>
      <c r="S78" s="6">
        <v>67.02</v>
      </c>
      <c r="T78" s="6">
        <v>68.349999999999994</v>
      </c>
      <c r="U78" s="6">
        <v>67.8</v>
      </c>
      <c r="V78" s="6">
        <v>64.61</v>
      </c>
      <c r="W78" s="6">
        <v>66.959999999999994</v>
      </c>
      <c r="X78" s="6">
        <v>67.83</v>
      </c>
      <c r="Y78" s="6">
        <v>65.05</v>
      </c>
      <c r="Z78" s="6">
        <v>66.59</v>
      </c>
      <c r="AA78" s="6">
        <v>68.03</v>
      </c>
      <c r="AB78" s="6">
        <v>42.78</v>
      </c>
      <c r="AC78" s="6">
        <v>67.97</v>
      </c>
      <c r="AD78" s="6">
        <v>62.52</v>
      </c>
      <c r="AE78" s="6">
        <v>67.02</v>
      </c>
      <c r="AF78" s="6">
        <v>67.02</v>
      </c>
      <c r="AG78" s="7">
        <v>29.84</v>
      </c>
      <c r="AH78" s="6">
        <f t="shared" si="17"/>
        <v>16.461111111111109</v>
      </c>
      <c r="AI78">
        <f t="shared" si="18"/>
        <v>2030</v>
      </c>
      <c r="AJ78" t="str">
        <f t="shared" si="19"/>
        <v>Oil</v>
      </c>
    </row>
    <row r="79" spans="1:36" x14ac:dyDescent="0.25">
      <c r="A79" s="46"/>
      <c r="B79" s="37"/>
      <c r="C79" s="40"/>
      <c r="D79" t="s">
        <v>65</v>
      </c>
      <c r="E79" s="5">
        <v>66.239999999999995</v>
      </c>
      <c r="F79" s="6">
        <v>74.459999999999994</v>
      </c>
      <c r="G79" s="6">
        <v>74.459999999999994</v>
      </c>
      <c r="H79" s="6">
        <v>74.459999999999994</v>
      </c>
      <c r="I79" s="6">
        <v>12.34</v>
      </c>
      <c r="J79" s="6">
        <v>74.459999999999994</v>
      </c>
      <c r="K79" s="6">
        <v>38.96</v>
      </c>
      <c r="L79" s="6">
        <v>74.459999999999994</v>
      </c>
      <c r="M79" s="6">
        <v>74.459999999999994</v>
      </c>
      <c r="N79" s="6">
        <v>74.459999999999994</v>
      </c>
      <c r="O79" s="6">
        <v>74.459999999999994</v>
      </c>
      <c r="P79" s="6">
        <v>66.86</v>
      </c>
      <c r="Q79" s="6">
        <v>73.489999999999995</v>
      </c>
      <c r="R79" s="6">
        <v>74.459999999999994</v>
      </c>
      <c r="S79" s="6">
        <v>74.459999999999994</v>
      </c>
      <c r="T79" s="6">
        <v>74.459999999999994</v>
      </c>
      <c r="U79" s="6">
        <v>74.459999999999994</v>
      </c>
      <c r="V79" s="6">
        <v>74.459999999999994</v>
      </c>
      <c r="W79" s="6">
        <v>74.459999999999994</v>
      </c>
      <c r="X79" s="6">
        <v>74.459999999999994</v>
      </c>
      <c r="Y79" s="6">
        <v>74.459999999999994</v>
      </c>
      <c r="Z79" s="6">
        <v>74.459999999999994</v>
      </c>
      <c r="AA79" s="6">
        <v>74.459999999999994</v>
      </c>
      <c r="AB79" s="6">
        <v>49.32</v>
      </c>
      <c r="AC79" s="6">
        <v>74.459999999999994</v>
      </c>
      <c r="AD79" s="6">
        <v>73.45</v>
      </c>
      <c r="AE79" s="6">
        <v>74.459999999999994</v>
      </c>
      <c r="AF79" s="6">
        <v>74.459999999999994</v>
      </c>
      <c r="AG79" s="7">
        <v>34.67</v>
      </c>
      <c r="AH79" s="6">
        <f t="shared" si="17"/>
        <v>18.399999999999999</v>
      </c>
      <c r="AI79">
        <f t="shared" si="18"/>
        <v>2030</v>
      </c>
      <c r="AJ79" t="str">
        <f t="shared" si="19"/>
        <v>Oil</v>
      </c>
    </row>
    <row r="80" spans="1:36" x14ac:dyDescent="0.25">
      <c r="A80" s="46"/>
      <c r="B80" s="37"/>
      <c r="C80" s="40">
        <v>2050</v>
      </c>
      <c r="D80" t="s">
        <v>41</v>
      </c>
      <c r="E80" s="5">
        <v>79.69</v>
      </c>
      <c r="F80" s="6">
        <v>91.9</v>
      </c>
      <c r="G80" s="6">
        <v>91.24</v>
      </c>
      <c r="H80" s="6">
        <v>90.17</v>
      </c>
      <c r="I80" s="6">
        <v>13.47</v>
      </c>
      <c r="J80" s="6">
        <v>89.08</v>
      </c>
      <c r="K80" s="6">
        <v>43.46</v>
      </c>
      <c r="L80" s="6">
        <v>91.9</v>
      </c>
      <c r="M80" s="6">
        <v>91.9</v>
      </c>
      <c r="N80" s="6">
        <v>91.9</v>
      </c>
      <c r="O80" s="6">
        <v>90.72</v>
      </c>
      <c r="P80" s="6">
        <v>75.88</v>
      </c>
      <c r="Q80" s="6">
        <v>83.51</v>
      </c>
      <c r="R80" s="6">
        <v>91.9</v>
      </c>
      <c r="S80" s="6">
        <v>91.9</v>
      </c>
      <c r="T80" s="6">
        <v>91.9</v>
      </c>
      <c r="U80" s="6">
        <v>91.34</v>
      </c>
      <c r="V80" s="6">
        <v>86.56</v>
      </c>
      <c r="W80" s="6">
        <v>90.14</v>
      </c>
      <c r="X80" s="6">
        <v>91.9</v>
      </c>
      <c r="Y80" s="6">
        <v>87.19</v>
      </c>
      <c r="Z80" s="6">
        <v>89.39</v>
      </c>
      <c r="AA80" s="6">
        <v>91.66</v>
      </c>
      <c r="AB80" s="6">
        <v>55.38</v>
      </c>
      <c r="AC80" s="6">
        <v>91.58</v>
      </c>
      <c r="AD80" s="6">
        <v>83.58</v>
      </c>
      <c r="AE80" s="6">
        <v>91.9</v>
      </c>
      <c r="AF80" s="6">
        <v>91.9</v>
      </c>
      <c r="AG80" s="7">
        <v>38.950000000000003</v>
      </c>
      <c r="AH80" s="6">
        <f t="shared" si="17"/>
        <v>22.136111111111109</v>
      </c>
      <c r="AI80">
        <f t="shared" si="18"/>
        <v>2050</v>
      </c>
      <c r="AJ80" t="str">
        <f t="shared" si="19"/>
        <v>Oil</v>
      </c>
    </row>
    <row r="81" spans="1:36" x14ac:dyDescent="0.25">
      <c r="A81" s="46"/>
      <c r="B81" s="37"/>
      <c r="C81" s="40"/>
      <c r="D81" t="s">
        <v>42</v>
      </c>
      <c r="E81" s="5">
        <v>72.67</v>
      </c>
      <c r="F81" s="6">
        <v>82.71</v>
      </c>
      <c r="G81" s="6">
        <v>82.98</v>
      </c>
      <c r="H81" s="6">
        <v>82.49</v>
      </c>
      <c r="I81" s="6">
        <v>12.98</v>
      </c>
      <c r="J81" s="6">
        <v>81.5</v>
      </c>
      <c r="K81" s="6">
        <v>40.31</v>
      </c>
      <c r="L81" s="6">
        <v>82.71</v>
      </c>
      <c r="M81" s="6">
        <v>84.05</v>
      </c>
      <c r="N81" s="6">
        <v>84.05</v>
      </c>
      <c r="O81" s="6">
        <v>82.99</v>
      </c>
      <c r="P81" s="6">
        <v>69.63</v>
      </c>
      <c r="Q81" s="6">
        <v>76.36</v>
      </c>
      <c r="R81" s="6">
        <v>82.71</v>
      </c>
      <c r="S81" s="6">
        <v>82.71</v>
      </c>
      <c r="T81" s="6">
        <v>84.05</v>
      </c>
      <c r="U81" s="6">
        <v>83.41</v>
      </c>
      <c r="V81" s="6">
        <v>79.239999999999995</v>
      </c>
      <c r="W81" s="6">
        <v>82.33</v>
      </c>
      <c r="X81" s="6">
        <v>83.58</v>
      </c>
      <c r="Y81" s="6">
        <v>79.81</v>
      </c>
      <c r="Z81" s="6">
        <v>81.790000000000006</v>
      </c>
      <c r="AA81" s="6">
        <v>83.69</v>
      </c>
      <c r="AB81" s="6">
        <v>51.18</v>
      </c>
      <c r="AC81" s="6">
        <v>83.62</v>
      </c>
      <c r="AD81" s="6">
        <v>76.55</v>
      </c>
      <c r="AE81" s="6">
        <v>82.71</v>
      </c>
      <c r="AF81" s="6">
        <v>82.71</v>
      </c>
      <c r="AG81" s="7">
        <v>35.909999999999997</v>
      </c>
      <c r="AH81" s="6">
        <f t="shared" si="17"/>
        <v>20.18611111111111</v>
      </c>
      <c r="AI81">
        <f t="shared" si="18"/>
        <v>2050</v>
      </c>
      <c r="AJ81" t="str">
        <f t="shared" si="19"/>
        <v>Oil</v>
      </c>
    </row>
    <row r="82" spans="1:36" ht="15.75" thickBot="1" x14ac:dyDescent="0.3">
      <c r="A82" s="46"/>
      <c r="B82" s="38"/>
      <c r="C82" s="41"/>
      <c r="D82" s="3" t="s">
        <v>65</v>
      </c>
      <c r="E82" s="11">
        <v>81.52</v>
      </c>
      <c r="F82" s="12">
        <v>91.9</v>
      </c>
      <c r="G82" s="12">
        <v>91.9</v>
      </c>
      <c r="H82" s="12">
        <v>91.9</v>
      </c>
      <c r="I82" s="12">
        <v>13.95</v>
      </c>
      <c r="J82" s="12">
        <v>91.9</v>
      </c>
      <c r="K82" s="12">
        <v>46.61</v>
      </c>
      <c r="L82" s="12">
        <v>91.9</v>
      </c>
      <c r="M82" s="12">
        <v>91.9</v>
      </c>
      <c r="N82" s="12">
        <v>91.9</v>
      </c>
      <c r="O82" s="12">
        <v>91.9</v>
      </c>
      <c r="P82" s="12">
        <v>82.13</v>
      </c>
      <c r="Q82" s="12">
        <v>90.66</v>
      </c>
      <c r="R82" s="12">
        <v>91.9</v>
      </c>
      <c r="S82" s="12">
        <v>91.9</v>
      </c>
      <c r="T82" s="12">
        <v>91.9</v>
      </c>
      <c r="U82" s="12">
        <v>91.9</v>
      </c>
      <c r="V82" s="12">
        <v>91.9</v>
      </c>
      <c r="W82" s="12">
        <v>91.9</v>
      </c>
      <c r="X82" s="12">
        <v>91.9</v>
      </c>
      <c r="Y82" s="12">
        <v>91.9</v>
      </c>
      <c r="Z82" s="12">
        <v>91.9</v>
      </c>
      <c r="AA82" s="12">
        <v>91.9</v>
      </c>
      <c r="AB82" s="12">
        <v>59.58</v>
      </c>
      <c r="AC82" s="12">
        <v>91.9</v>
      </c>
      <c r="AD82" s="12">
        <v>90.6</v>
      </c>
      <c r="AE82" s="12">
        <v>91.9</v>
      </c>
      <c r="AF82" s="12">
        <v>91.9</v>
      </c>
      <c r="AG82" s="13">
        <v>41.98</v>
      </c>
      <c r="AH82" s="6">
        <f t="shared" si="17"/>
        <v>22.644444444444442</v>
      </c>
      <c r="AI82">
        <f t="shared" si="18"/>
        <v>2050</v>
      </c>
      <c r="AJ82" t="str">
        <f t="shared" si="19"/>
        <v>Oil</v>
      </c>
    </row>
    <row r="83" spans="1:36" x14ac:dyDescent="0.25">
      <c r="A83" s="46"/>
      <c r="B83" s="36" t="s">
        <v>10</v>
      </c>
      <c r="C83" s="39">
        <v>2015</v>
      </c>
      <c r="D83" s="2" t="s">
        <v>41</v>
      </c>
      <c r="E83" s="8">
        <v>30.54</v>
      </c>
      <c r="F83" s="9">
        <v>34.21</v>
      </c>
      <c r="G83" s="9">
        <v>34</v>
      </c>
      <c r="H83" s="9">
        <v>33.75</v>
      </c>
      <c r="I83" s="9">
        <v>9.24</v>
      </c>
      <c r="J83" s="9">
        <v>33.46</v>
      </c>
      <c r="K83" s="9">
        <v>20.56</v>
      </c>
      <c r="L83" s="9">
        <v>34.21</v>
      </c>
      <c r="M83" s="9">
        <v>34.21</v>
      </c>
      <c r="N83" s="9">
        <v>34.21</v>
      </c>
      <c r="O83" s="9">
        <v>33.9</v>
      </c>
      <c r="P83" s="9">
        <v>29.96</v>
      </c>
      <c r="Q83" s="9">
        <v>31.85</v>
      </c>
      <c r="R83" s="9">
        <v>34.21</v>
      </c>
      <c r="S83" s="9">
        <v>34.21</v>
      </c>
      <c r="T83" s="9">
        <v>34.21</v>
      </c>
      <c r="U83" s="9">
        <v>34.049999999999997</v>
      </c>
      <c r="V83" s="9">
        <v>32.79</v>
      </c>
      <c r="W83" s="9">
        <v>33.72</v>
      </c>
      <c r="X83" s="9">
        <v>34.21</v>
      </c>
      <c r="Y83" s="9">
        <v>32.96</v>
      </c>
      <c r="Z83" s="9">
        <v>33.54</v>
      </c>
      <c r="AA83" s="9">
        <v>34.14</v>
      </c>
      <c r="AB83" s="9">
        <v>24.51</v>
      </c>
      <c r="AC83" s="9">
        <v>34.119999999999997</v>
      </c>
      <c r="AD83" s="9">
        <v>32</v>
      </c>
      <c r="AE83" s="9">
        <v>34.21</v>
      </c>
      <c r="AF83" s="9">
        <v>34.21</v>
      </c>
      <c r="AG83" s="10">
        <v>17.350000000000001</v>
      </c>
      <c r="AH83" s="6">
        <f t="shared" si="17"/>
        <v>8.4833333333333325</v>
      </c>
      <c r="AI83">
        <f t="shared" si="18"/>
        <v>2015</v>
      </c>
      <c r="AJ83" t="str">
        <f t="shared" si="19"/>
        <v>Oil</v>
      </c>
    </row>
    <row r="84" spans="1:36" x14ac:dyDescent="0.25">
      <c r="A84" s="46"/>
      <c r="B84" s="37"/>
      <c r="C84" s="40"/>
      <c r="D84" t="s">
        <v>42</v>
      </c>
      <c r="E84" s="5">
        <v>28.42</v>
      </c>
      <c r="F84" s="6">
        <v>30.79</v>
      </c>
      <c r="G84" s="6">
        <v>31.37</v>
      </c>
      <c r="H84" s="6">
        <v>31.71</v>
      </c>
      <c r="I84" s="6">
        <v>9.09</v>
      </c>
      <c r="J84" s="6">
        <v>31.45</v>
      </c>
      <c r="K84" s="6">
        <v>19.68</v>
      </c>
      <c r="L84" s="6">
        <v>30.79</v>
      </c>
      <c r="M84" s="6">
        <v>32.130000000000003</v>
      </c>
      <c r="N84" s="6">
        <v>32.130000000000003</v>
      </c>
      <c r="O84" s="6">
        <v>31.84</v>
      </c>
      <c r="P84" s="6">
        <v>28.3</v>
      </c>
      <c r="Q84" s="6">
        <v>29.83</v>
      </c>
      <c r="R84" s="6">
        <v>30.79</v>
      </c>
      <c r="S84" s="6">
        <v>30.79</v>
      </c>
      <c r="T84" s="6">
        <v>32.130000000000003</v>
      </c>
      <c r="U84" s="6">
        <v>31.82</v>
      </c>
      <c r="V84" s="6">
        <v>30.85</v>
      </c>
      <c r="W84" s="6">
        <v>31.51</v>
      </c>
      <c r="X84" s="6">
        <v>31.56</v>
      </c>
      <c r="Y84" s="6">
        <v>31</v>
      </c>
      <c r="Z84" s="6">
        <v>31.53</v>
      </c>
      <c r="AA84" s="6">
        <v>31.9</v>
      </c>
      <c r="AB84" s="6">
        <v>23.4</v>
      </c>
      <c r="AC84" s="6">
        <v>31.88</v>
      </c>
      <c r="AD84" s="6">
        <v>30.14</v>
      </c>
      <c r="AE84" s="6">
        <v>30.79</v>
      </c>
      <c r="AF84" s="6">
        <v>30.79</v>
      </c>
      <c r="AG84" s="7">
        <v>16.39</v>
      </c>
      <c r="AH84" s="6">
        <f t="shared" si="17"/>
        <v>7.8944444444444448</v>
      </c>
      <c r="AI84">
        <f t="shared" si="18"/>
        <v>2015</v>
      </c>
      <c r="AJ84" t="str">
        <f t="shared" si="19"/>
        <v>Oil</v>
      </c>
    </row>
    <row r="85" spans="1:36" x14ac:dyDescent="0.25">
      <c r="A85" s="46"/>
      <c r="B85" s="37"/>
      <c r="C85" s="40"/>
      <c r="D85" t="s">
        <v>65</v>
      </c>
      <c r="E85" s="5">
        <v>31.04</v>
      </c>
      <c r="F85" s="6">
        <v>34.21</v>
      </c>
      <c r="G85" s="6">
        <v>34.21</v>
      </c>
      <c r="H85" s="6">
        <v>34.21</v>
      </c>
      <c r="I85" s="6">
        <v>9.39</v>
      </c>
      <c r="J85" s="6">
        <v>34.21</v>
      </c>
      <c r="K85" s="6">
        <v>21.45</v>
      </c>
      <c r="L85" s="6">
        <v>34.21</v>
      </c>
      <c r="M85" s="6">
        <v>34.21</v>
      </c>
      <c r="N85" s="6">
        <v>34.21</v>
      </c>
      <c r="O85" s="6">
        <v>34.21</v>
      </c>
      <c r="P85" s="6">
        <v>31.62</v>
      </c>
      <c r="Q85" s="6">
        <v>33.86</v>
      </c>
      <c r="R85" s="6">
        <v>34.21</v>
      </c>
      <c r="S85" s="6">
        <v>34.21</v>
      </c>
      <c r="T85" s="6">
        <v>34.21</v>
      </c>
      <c r="U85" s="6">
        <v>34.21</v>
      </c>
      <c r="V85" s="6">
        <v>34.21</v>
      </c>
      <c r="W85" s="6">
        <v>34.21</v>
      </c>
      <c r="X85" s="6">
        <v>34.21</v>
      </c>
      <c r="Y85" s="6">
        <v>34.21</v>
      </c>
      <c r="Z85" s="6">
        <v>34.21</v>
      </c>
      <c r="AA85" s="6">
        <v>34.21</v>
      </c>
      <c r="AB85" s="6">
        <v>25.63</v>
      </c>
      <c r="AC85" s="6">
        <v>34.21</v>
      </c>
      <c r="AD85" s="6">
        <v>33.869999999999997</v>
      </c>
      <c r="AE85" s="6">
        <v>34.21</v>
      </c>
      <c r="AF85" s="6">
        <v>34.21</v>
      </c>
      <c r="AG85" s="7">
        <v>18.32</v>
      </c>
      <c r="AH85" s="6">
        <f t="shared" si="17"/>
        <v>8.6222222222222218</v>
      </c>
      <c r="AI85">
        <f t="shared" si="18"/>
        <v>2015</v>
      </c>
      <c r="AJ85" t="str">
        <f t="shared" si="19"/>
        <v>Oil</v>
      </c>
    </row>
    <row r="86" spans="1:36" x14ac:dyDescent="0.25">
      <c r="A86" s="46"/>
      <c r="B86" s="37"/>
      <c r="C86" s="40">
        <v>2030</v>
      </c>
      <c r="D86" t="s">
        <v>41</v>
      </c>
      <c r="E86" s="5">
        <v>73.930000000000007</v>
      </c>
      <c r="F86" s="6">
        <v>85.19</v>
      </c>
      <c r="G86" s="6">
        <v>84.58</v>
      </c>
      <c r="H86" s="6">
        <v>83.61</v>
      </c>
      <c r="I86" s="6">
        <v>12.57</v>
      </c>
      <c r="J86" s="6">
        <v>82.61</v>
      </c>
      <c r="K86" s="6">
        <v>40.72</v>
      </c>
      <c r="L86" s="6">
        <v>85.19</v>
      </c>
      <c r="M86" s="6">
        <v>85.19</v>
      </c>
      <c r="N86" s="6">
        <v>85.19</v>
      </c>
      <c r="O86" s="6">
        <v>84.12</v>
      </c>
      <c r="P86" s="6">
        <v>70.540000000000006</v>
      </c>
      <c r="Q86" s="6">
        <v>77.489999999999995</v>
      </c>
      <c r="R86" s="6">
        <v>85.19</v>
      </c>
      <c r="S86" s="6">
        <v>85.19</v>
      </c>
      <c r="T86" s="6">
        <v>85.19</v>
      </c>
      <c r="U86" s="6">
        <v>84.68</v>
      </c>
      <c r="V86" s="6">
        <v>80.31</v>
      </c>
      <c r="W86" s="6">
        <v>83.58</v>
      </c>
      <c r="X86" s="6">
        <v>85.19</v>
      </c>
      <c r="Y86" s="6">
        <v>80.88</v>
      </c>
      <c r="Z86" s="6">
        <v>82.9</v>
      </c>
      <c r="AA86" s="6">
        <v>84.97</v>
      </c>
      <c r="AB86" s="6">
        <v>51.79</v>
      </c>
      <c r="AC86" s="6">
        <v>84.9</v>
      </c>
      <c r="AD86" s="6">
        <v>77.58</v>
      </c>
      <c r="AE86" s="6">
        <v>85.19</v>
      </c>
      <c r="AF86" s="6">
        <v>85.19</v>
      </c>
      <c r="AG86" s="7">
        <v>36.159999999999997</v>
      </c>
      <c r="AH86" s="6">
        <f t="shared" si="17"/>
        <v>20.536111111111111</v>
      </c>
      <c r="AI86">
        <f t="shared" si="18"/>
        <v>2030</v>
      </c>
      <c r="AJ86" t="str">
        <f t="shared" si="19"/>
        <v>Oil</v>
      </c>
    </row>
    <row r="87" spans="1:36" x14ac:dyDescent="0.25">
      <c r="A87" s="46"/>
      <c r="B87" s="37"/>
      <c r="C87" s="40"/>
      <c r="D87" t="s">
        <v>42</v>
      </c>
      <c r="E87" s="5">
        <v>67.48</v>
      </c>
      <c r="F87" s="6">
        <v>76.680000000000007</v>
      </c>
      <c r="G87" s="6">
        <v>76.930000000000007</v>
      </c>
      <c r="H87" s="6">
        <v>76.59</v>
      </c>
      <c r="I87" s="6">
        <v>12.13</v>
      </c>
      <c r="J87" s="6">
        <v>75.680000000000007</v>
      </c>
      <c r="K87" s="6">
        <v>37.83</v>
      </c>
      <c r="L87" s="6">
        <v>76.680000000000007</v>
      </c>
      <c r="M87" s="6">
        <v>78.010000000000005</v>
      </c>
      <c r="N87" s="6">
        <v>78.010000000000005</v>
      </c>
      <c r="O87" s="6">
        <v>77.040000000000006</v>
      </c>
      <c r="P87" s="6">
        <v>64.819999999999993</v>
      </c>
      <c r="Q87" s="6">
        <v>70.92</v>
      </c>
      <c r="R87" s="6">
        <v>76.680000000000007</v>
      </c>
      <c r="S87" s="6">
        <v>76.680000000000007</v>
      </c>
      <c r="T87" s="6">
        <v>78.010000000000005</v>
      </c>
      <c r="U87" s="6">
        <v>77.39</v>
      </c>
      <c r="V87" s="6">
        <v>73.61</v>
      </c>
      <c r="W87" s="6">
        <v>76.400000000000006</v>
      </c>
      <c r="X87" s="6">
        <v>77.489999999999995</v>
      </c>
      <c r="Y87" s="6">
        <v>74.13</v>
      </c>
      <c r="Z87" s="6">
        <v>75.94</v>
      </c>
      <c r="AA87" s="6">
        <v>77.66</v>
      </c>
      <c r="AB87" s="6">
        <v>47.95</v>
      </c>
      <c r="AC87" s="6">
        <v>77.59</v>
      </c>
      <c r="AD87" s="6">
        <v>71.16</v>
      </c>
      <c r="AE87" s="6">
        <v>76.680000000000007</v>
      </c>
      <c r="AF87" s="6">
        <v>76.680000000000007</v>
      </c>
      <c r="AG87" s="7">
        <v>33.36</v>
      </c>
      <c r="AH87" s="6">
        <f t="shared" si="17"/>
        <v>18.744444444444444</v>
      </c>
      <c r="AI87">
        <f t="shared" si="18"/>
        <v>2030</v>
      </c>
      <c r="AJ87" t="str">
        <f t="shared" si="19"/>
        <v>Oil</v>
      </c>
    </row>
    <row r="88" spans="1:36" x14ac:dyDescent="0.25">
      <c r="A88" s="46"/>
      <c r="B88" s="37"/>
      <c r="C88" s="40"/>
      <c r="D88" t="s">
        <v>65</v>
      </c>
      <c r="E88" s="5">
        <v>75.61</v>
      </c>
      <c r="F88" s="6">
        <v>85.19</v>
      </c>
      <c r="G88" s="6">
        <v>85.19</v>
      </c>
      <c r="H88" s="6">
        <v>85.19</v>
      </c>
      <c r="I88" s="6">
        <v>13.02</v>
      </c>
      <c r="J88" s="6">
        <v>85.19</v>
      </c>
      <c r="K88" s="6">
        <v>43.61</v>
      </c>
      <c r="L88" s="6">
        <v>85.19</v>
      </c>
      <c r="M88" s="6">
        <v>85.19</v>
      </c>
      <c r="N88" s="6">
        <v>85.19</v>
      </c>
      <c r="O88" s="6">
        <v>85.19</v>
      </c>
      <c r="P88" s="6">
        <v>76.260000000000005</v>
      </c>
      <c r="Q88" s="6">
        <v>84.06</v>
      </c>
      <c r="R88" s="6">
        <v>85.19</v>
      </c>
      <c r="S88" s="6">
        <v>85.19</v>
      </c>
      <c r="T88" s="6">
        <v>85.19</v>
      </c>
      <c r="U88" s="6">
        <v>85.19</v>
      </c>
      <c r="V88" s="6">
        <v>85.19</v>
      </c>
      <c r="W88" s="6">
        <v>85.19</v>
      </c>
      <c r="X88" s="6">
        <v>85.19</v>
      </c>
      <c r="Y88" s="6">
        <v>85.19</v>
      </c>
      <c r="Z88" s="6">
        <v>85.19</v>
      </c>
      <c r="AA88" s="6">
        <v>85.19</v>
      </c>
      <c r="AB88" s="6">
        <v>55.63</v>
      </c>
      <c r="AC88" s="6">
        <v>85.19</v>
      </c>
      <c r="AD88" s="6">
        <v>84</v>
      </c>
      <c r="AE88" s="6">
        <v>85.19</v>
      </c>
      <c r="AF88" s="6">
        <v>85.19</v>
      </c>
      <c r="AG88" s="7">
        <v>38.97</v>
      </c>
      <c r="AH88" s="6">
        <f t="shared" si="17"/>
        <v>21.002777777777776</v>
      </c>
      <c r="AI88">
        <f t="shared" si="18"/>
        <v>2030</v>
      </c>
      <c r="AJ88" t="str">
        <f t="shared" si="19"/>
        <v>Oil</v>
      </c>
    </row>
    <row r="89" spans="1:36" x14ac:dyDescent="0.25">
      <c r="A89" s="46"/>
      <c r="B89" s="37"/>
      <c r="C89" s="40">
        <v>2050</v>
      </c>
      <c r="D89" t="s">
        <v>41</v>
      </c>
      <c r="E89" s="5">
        <v>95.66</v>
      </c>
      <c r="F89" s="6">
        <v>110.69</v>
      </c>
      <c r="G89" s="6">
        <v>109.87</v>
      </c>
      <c r="H89" s="6">
        <v>108.54</v>
      </c>
      <c r="I89" s="6">
        <v>14.56</v>
      </c>
      <c r="J89" s="6">
        <v>107.18</v>
      </c>
      <c r="K89" s="6">
        <v>50.86</v>
      </c>
      <c r="L89" s="6">
        <v>110.69</v>
      </c>
      <c r="M89" s="6">
        <v>110.69</v>
      </c>
      <c r="N89" s="6">
        <v>110.69</v>
      </c>
      <c r="O89" s="6">
        <v>109.23</v>
      </c>
      <c r="P89" s="6">
        <v>90.83</v>
      </c>
      <c r="Q89" s="6">
        <v>100.32</v>
      </c>
      <c r="R89" s="6">
        <v>110.69</v>
      </c>
      <c r="S89" s="6">
        <v>110.69</v>
      </c>
      <c r="T89" s="6">
        <v>110.69</v>
      </c>
      <c r="U89" s="6">
        <v>109.99</v>
      </c>
      <c r="V89" s="6">
        <v>104.07</v>
      </c>
      <c r="W89" s="6">
        <v>108.51</v>
      </c>
      <c r="X89" s="6">
        <v>110.69</v>
      </c>
      <c r="Y89" s="6">
        <v>104.85</v>
      </c>
      <c r="Z89" s="6">
        <v>107.57</v>
      </c>
      <c r="AA89" s="6">
        <v>110.39</v>
      </c>
      <c r="AB89" s="6">
        <v>65.430000000000007</v>
      </c>
      <c r="AC89" s="6">
        <v>110.29</v>
      </c>
      <c r="AD89" s="6">
        <v>100.37</v>
      </c>
      <c r="AE89" s="6">
        <v>110.69</v>
      </c>
      <c r="AF89" s="6">
        <v>110.69</v>
      </c>
      <c r="AG89" s="7">
        <v>45.78</v>
      </c>
      <c r="AH89" s="6">
        <f t="shared" si="17"/>
        <v>26.572222222222219</v>
      </c>
      <c r="AI89">
        <f t="shared" si="18"/>
        <v>2050</v>
      </c>
      <c r="AJ89" t="str">
        <f t="shared" si="19"/>
        <v>Oil</v>
      </c>
    </row>
    <row r="90" spans="1:36" x14ac:dyDescent="0.25">
      <c r="A90" s="46"/>
      <c r="B90" s="37"/>
      <c r="C90" s="40"/>
      <c r="D90" t="s">
        <v>42</v>
      </c>
      <c r="E90" s="5">
        <v>87.04</v>
      </c>
      <c r="F90" s="6">
        <v>99.62</v>
      </c>
      <c r="G90" s="6">
        <v>99.75</v>
      </c>
      <c r="H90" s="6">
        <v>99.03</v>
      </c>
      <c r="I90" s="6">
        <v>13.96</v>
      </c>
      <c r="J90" s="6">
        <v>97.8</v>
      </c>
      <c r="K90" s="6">
        <v>46.97</v>
      </c>
      <c r="L90" s="6">
        <v>99.62</v>
      </c>
      <c r="M90" s="6">
        <v>100.95</v>
      </c>
      <c r="N90" s="6">
        <v>100.95</v>
      </c>
      <c r="O90" s="6">
        <v>99.64</v>
      </c>
      <c r="P90" s="6">
        <v>83.08</v>
      </c>
      <c r="Q90" s="6">
        <v>91.49</v>
      </c>
      <c r="R90" s="6">
        <v>99.62</v>
      </c>
      <c r="S90" s="6">
        <v>99.62</v>
      </c>
      <c r="T90" s="6">
        <v>100.95</v>
      </c>
      <c r="U90" s="6">
        <v>100.19</v>
      </c>
      <c r="V90" s="6">
        <v>95</v>
      </c>
      <c r="W90" s="6">
        <v>98.86</v>
      </c>
      <c r="X90" s="6">
        <v>100.48</v>
      </c>
      <c r="Y90" s="6">
        <v>95.7</v>
      </c>
      <c r="Z90" s="6">
        <v>98.15</v>
      </c>
      <c r="AA90" s="6">
        <v>100.55</v>
      </c>
      <c r="AB90" s="6">
        <v>60.22</v>
      </c>
      <c r="AC90" s="6">
        <v>100.46</v>
      </c>
      <c r="AD90" s="6">
        <v>91.67</v>
      </c>
      <c r="AE90" s="6">
        <v>99.62</v>
      </c>
      <c r="AF90" s="6">
        <v>99.62</v>
      </c>
      <c r="AG90" s="7">
        <v>42.07</v>
      </c>
      <c r="AH90" s="6">
        <f t="shared" si="17"/>
        <v>24.177777777777777</v>
      </c>
      <c r="AI90">
        <f t="shared" si="18"/>
        <v>2050</v>
      </c>
      <c r="AJ90" t="str">
        <f t="shared" si="19"/>
        <v>Oil</v>
      </c>
    </row>
    <row r="91" spans="1:36" ht="15.75" thickBot="1" x14ac:dyDescent="0.3">
      <c r="A91" s="46"/>
      <c r="B91" s="38"/>
      <c r="C91" s="41"/>
      <c r="D91" s="3" t="s">
        <v>65</v>
      </c>
      <c r="E91" s="11">
        <v>97.93</v>
      </c>
      <c r="F91" s="12">
        <v>110.69</v>
      </c>
      <c r="G91" s="12">
        <v>110.69</v>
      </c>
      <c r="H91" s="12">
        <v>110.69</v>
      </c>
      <c r="I91" s="12">
        <v>15.15</v>
      </c>
      <c r="J91" s="12">
        <v>110.69</v>
      </c>
      <c r="K91" s="12">
        <v>54.75</v>
      </c>
      <c r="L91" s="12">
        <v>110.69</v>
      </c>
      <c r="M91" s="12">
        <v>110.69</v>
      </c>
      <c r="N91" s="12">
        <v>110.69</v>
      </c>
      <c r="O91" s="12">
        <v>110.69</v>
      </c>
      <c r="P91" s="12">
        <v>98.58</v>
      </c>
      <c r="Q91" s="12">
        <v>109.16</v>
      </c>
      <c r="R91" s="12">
        <v>110.69</v>
      </c>
      <c r="S91" s="12">
        <v>110.69</v>
      </c>
      <c r="T91" s="12">
        <v>110.69</v>
      </c>
      <c r="U91" s="12">
        <v>110.69</v>
      </c>
      <c r="V91" s="12">
        <v>110.69</v>
      </c>
      <c r="W91" s="12">
        <v>110.69</v>
      </c>
      <c r="X91" s="12">
        <v>110.69</v>
      </c>
      <c r="Y91" s="12">
        <v>110.69</v>
      </c>
      <c r="Z91" s="12">
        <v>110.69</v>
      </c>
      <c r="AA91" s="12">
        <v>110.69</v>
      </c>
      <c r="AB91" s="12">
        <v>70.63</v>
      </c>
      <c r="AC91" s="12">
        <v>110.69</v>
      </c>
      <c r="AD91" s="12">
        <v>109.07</v>
      </c>
      <c r="AE91" s="12">
        <v>110.69</v>
      </c>
      <c r="AF91" s="12">
        <v>110.69</v>
      </c>
      <c r="AG91" s="13">
        <v>49.5</v>
      </c>
      <c r="AH91" s="6">
        <f t="shared" si="17"/>
        <v>27.202777777777779</v>
      </c>
      <c r="AI91">
        <f t="shared" si="18"/>
        <v>2050</v>
      </c>
      <c r="AJ91" t="str">
        <f t="shared" si="19"/>
        <v>Oil</v>
      </c>
    </row>
    <row r="92" spans="1:36" x14ac:dyDescent="0.25">
      <c r="A92" s="46"/>
      <c r="B92" s="36" t="s">
        <v>11</v>
      </c>
      <c r="C92" s="39">
        <v>2015</v>
      </c>
      <c r="D92" s="2" t="s">
        <v>41</v>
      </c>
      <c r="E92" s="8">
        <v>30.54</v>
      </c>
      <c r="F92" s="9">
        <v>34.21</v>
      </c>
      <c r="G92" s="9">
        <v>34</v>
      </c>
      <c r="H92" s="9">
        <v>33.75</v>
      </c>
      <c r="I92" s="9">
        <v>9.24</v>
      </c>
      <c r="J92" s="9">
        <v>33.46</v>
      </c>
      <c r="K92" s="9">
        <v>20.56</v>
      </c>
      <c r="L92" s="9">
        <v>34.21</v>
      </c>
      <c r="M92" s="9">
        <v>34.21</v>
      </c>
      <c r="N92" s="9">
        <v>34.21</v>
      </c>
      <c r="O92" s="9">
        <v>33.9</v>
      </c>
      <c r="P92" s="9">
        <v>29.96</v>
      </c>
      <c r="Q92" s="9">
        <v>31.85</v>
      </c>
      <c r="R92" s="9">
        <v>34.21</v>
      </c>
      <c r="S92" s="9">
        <v>34.21</v>
      </c>
      <c r="T92" s="9">
        <v>34.21</v>
      </c>
      <c r="U92" s="9">
        <v>34.049999999999997</v>
      </c>
      <c r="V92" s="9">
        <v>32.79</v>
      </c>
      <c r="W92" s="9">
        <v>33.72</v>
      </c>
      <c r="X92" s="9">
        <v>34.21</v>
      </c>
      <c r="Y92" s="9">
        <v>32.96</v>
      </c>
      <c r="Z92" s="9">
        <v>33.54</v>
      </c>
      <c r="AA92" s="9">
        <v>34.14</v>
      </c>
      <c r="AB92" s="9">
        <v>24.51</v>
      </c>
      <c r="AC92" s="9">
        <v>34.119999999999997</v>
      </c>
      <c r="AD92" s="9">
        <v>32</v>
      </c>
      <c r="AE92" s="9">
        <v>34.21</v>
      </c>
      <c r="AF92" s="9">
        <v>34.21</v>
      </c>
      <c r="AG92" s="10">
        <v>17.350000000000001</v>
      </c>
      <c r="AH92" s="6">
        <f t="shared" si="17"/>
        <v>8.4833333333333325</v>
      </c>
      <c r="AI92">
        <f t="shared" si="18"/>
        <v>2015</v>
      </c>
      <c r="AJ92" t="str">
        <f t="shared" si="19"/>
        <v>Oil</v>
      </c>
    </row>
    <row r="93" spans="1:36" x14ac:dyDescent="0.25">
      <c r="A93" s="46"/>
      <c r="B93" s="37"/>
      <c r="C93" s="40"/>
      <c r="D93" t="s">
        <v>42</v>
      </c>
      <c r="E93" s="5">
        <v>28.42</v>
      </c>
      <c r="F93" s="6">
        <v>30.79</v>
      </c>
      <c r="G93" s="6">
        <v>31.37</v>
      </c>
      <c r="H93" s="6">
        <v>31.71</v>
      </c>
      <c r="I93" s="6">
        <v>9.09</v>
      </c>
      <c r="J93" s="6">
        <v>31.45</v>
      </c>
      <c r="K93" s="6">
        <v>19.68</v>
      </c>
      <c r="L93" s="6">
        <v>30.79</v>
      </c>
      <c r="M93" s="6">
        <v>32.130000000000003</v>
      </c>
      <c r="N93" s="6">
        <v>32.130000000000003</v>
      </c>
      <c r="O93" s="6">
        <v>31.84</v>
      </c>
      <c r="P93" s="6">
        <v>28.3</v>
      </c>
      <c r="Q93" s="6">
        <v>29.83</v>
      </c>
      <c r="R93" s="6">
        <v>30.79</v>
      </c>
      <c r="S93" s="6">
        <v>30.79</v>
      </c>
      <c r="T93" s="6">
        <v>32.130000000000003</v>
      </c>
      <c r="U93" s="6">
        <v>31.82</v>
      </c>
      <c r="V93" s="6">
        <v>30.85</v>
      </c>
      <c r="W93" s="6">
        <v>31.51</v>
      </c>
      <c r="X93" s="6">
        <v>31.56</v>
      </c>
      <c r="Y93" s="6">
        <v>31</v>
      </c>
      <c r="Z93" s="6">
        <v>31.53</v>
      </c>
      <c r="AA93" s="6">
        <v>31.9</v>
      </c>
      <c r="AB93" s="6">
        <v>23.4</v>
      </c>
      <c r="AC93" s="6">
        <v>31.88</v>
      </c>
      <c r="AD93" s="6">
        <v>30.14</v>
      </c>
      <c r="AE93" s="6">
        <v>30.79</v>
      </c>
      <c r="AF93" s="6">
        <v>30.79</v>
      </c>
      <c r="AG93" s="7">
        <v>16.39</v>
      </c>
      <c r="AH93" s="6">
        <f t="shared" si="17"/>
        <v>7.8944444444444448</v>
      </c>
      <c r="AI93">
        <f t="shared" si="18"/>
        <v>2015</v>
      </c>
      <c r="AJ93" t="str">
        <f t="shared" si="19"/>
        <v>Oil</v>
      </c>
    </row>
    <row r="94" spans="1:36" x14ac:dyDescent="0.25">
      <c r="A94" s="46"/>
      <c r="B94" s="37"/>
      <c r="C94" s="40"/>
      <c r="D94" t="s">
        <v>65</v>
      </c>
      <c r="E94" s="5">
        <v>31.04</v>
      </c>
      <c r="F94" s="6">
        <v>34.21</v>
      </c>
      <c r="G94" s="6">
        <v>34.21</v>
      </c>
      <c r="H94" s="6">
        <v>34.21</v>
      </c>
      <c r="I94" s="6">
        <v>9.39</v>
      </c>
      <c r="J94" s="6">
        <v>34.21</v>
      </c>
      <c r="K94" s="6">
        <v>21.45</v>
      </c>
      <c r="L94" s="6">
        <v>34.21</v>
      </c>
      <c r="M94" s="6">
        <v>34.21</v>
      </c>
      <c r="N94" s="6">
        <v>34.21</v>
      </c>
      <c r="O94" s="6">
        <v>34.21</v>
      </c>
      <c r="P94" s="6">
        <v>31.62</v>
      </c>
      <c r="Q94" s="6">
        <v>33.86</v>
      </c>
      <c r="R94" s="6">
        <v>34.21</v>
      </c>
      <c r="S94" s="6">
        <v>34.21</v>
      </c>
      <c r="T94" s="6">
        <v>34.21</v>
      </c>
      <c r="U94" s="6">
        <v>34.21</v>
      </c>
      <c r="V94" s="6">
        <v>34.21</v>
      </c>
      <c r="W94" s="6">
        <v>34.21</v>
      </c>
      <c r="X94" s="6">
        <v>34.21</v>
      </c>
      <c r="Y94" s="6">
        <v>34.21</v>
      </c>
      <c r="Z94" s="6">
        <v>34.21</v>
      </c>
      <c r="AA94" s="6">
        <v>34.21</v>
      </c>
      <c r="AB94" s="6">
        <v>25.63</v>
      </c>
      <c r="AC94" s="6">
        <v>34.21</v>
      </c>
      <c r="AD94" s="6">
        <v>33.869999999999997</v>
      </c>
      <c r="AE94" s="6">
        <v>34.21</v>
      </c>
      <c r="AF94" s="6">
        <v>34.21</v>
      </c>
      <c r="AG94" s="7">
        <v>18.32</v>
      </c>
      <c r="AH94" s="6">
        <f t="shared" si="17"/>
        <v>8.6222222222222218</v>
      </c>
      <c r="AI94">
        <f t="shared" si="18"/>
        <v>2015</v>
      </c>
      <c r="AJ94" t="str">
        <f t="shared" si="19"/>
        <v>Oil</v>
      </c>
    </row>
    <row r="95" spans="1:36" x14ac:dyDescent="0.25">
      <c r="A95" s="46"/>
      <c r="B95" s="37"/>
      <c r="C95" s="40">
        <v>2030</v>
      </c>
      <c r="D95" t="s">
        <v>41</v>
      </c>
      <c r="E95" s="5">
        <v>49.98</v>
      </c>
      <c r="F95" s="6">
        <v>57.02</v>
      </c>
      <c r="G95" s="6">
        <v>56.63</v>
      </c>
      <c r="H95" s="6">
        <v>56.06</v>
      </c>
      <c r="I95" s="6">
        <v>10.94</v>
      </c>
      <c r="J95" s="6">
        <v>55.45</v>
      </c>
      <c r="K95" s="6">
        <v>29.62</v>
      </c>
      <c r="L95" s="6">
        <v>57.02</v>
      </c>
      <c r="M95" s="6">
        <v>57.02</v>
      </c>
      <c r="N95" s="6">
        <v>57.02</v>
      </c>
      <c r="O95" s="6">
        <v>56.37</v>
      </c>
      <c r="P95" s="6">
        <v>48.11</v>
      </c>
      <c r="Q95" s="6">
        <v>52.27</v>
      </c>
      <c r="R95" s="6">
        <v>57.02</v>
      </c>
      <c r="S95" s="6">
        <v>57.02</v>
      </c>
      <c r="T95" s="6">
        <v>57.02</v>
      </c>
      <c r="U95" s="6">
        <v>56.7</v>
      </c>
      <c r="V95" s="6">
        <v>54.05</v>
      </c>
      <c r="W95" s="6">
        <v>56.03</v>
      </c>
      <c r="X95" s="6">
        <v>57.02</v>
      </c>
      <c r="Y95" s="6">
        <v>54.4</v>
      </c>
      <c r="Z95" s="6">
        <v>55.62</v>
      </c>
      <c r="AA95" s="6">
        <v>56.88</v>
      </c>
      <c r="AB95" s="6">
        <v>36.72</v>
      </c>
      <c r="AC95" s="6">
        <v>56.84</v>
      </c>
      <c r="AD95" s="6">
        <v>52.39</v>
      </c>
      <c r="AE95" s="6">
        <v>57.02</v>
      </c>
      <c r="AF95" s="6">
        <v>57.02</v>
      </c>
      <c r="AG95" s="7">
        <v>25.91</v>
      </c>
      <c r="AH95" s="6">
        <f t="shared" si="17"/>
        <v>13.883333333333333</v>
      </c>
      <c r="AI95">
        <f t="shared" si="18"/>
        <v>2030</v>
      </c>
      <c r="AJ95" t="str">
        <f t="shared" si="19"/>
        <v>Oil</v>
      </c>
    </row>
    <row r="96" spans="1:36" x14ac:dyDescent="0.25">
      <c r="A96" s="46"/>
      <c r="B96" s="37"/>
      <c r="C96" s="40"/>
      <c r="D96" t="s">
        <v>42</v>
      </c>
      <c r="E96" s="5">
        <v>45.91</v>
      </c>
      <c r="F96" s="6">
        <v>51.32</v>
      </c>
      <c r="G96" s="6">
        <v>51.78</v>
      </c>
      <c r="H96" s="6">
        <v>51.79</v>
      </c>
      <c r="I96" s="6">
        <v>10.66</v>
      </c>
      <c r="J96" s="6">
        <v>51.24</v>
      </c>
      <c r="K96" s="6">
        <v>27.84</v>
      </c>
      <c r="L96" s="6">
        <v>51.32</v>
      </c>
      <c r="M96" s="6">
        <v>52.65</v>
      </c>
      <c r="N96" s="6">
        <v>52.65</v>
      </c>
      <c r="O96" s="6">
        <v>52.06</v>
      </c>
      <c r="P96" s="6">
        <v>44.64</v>
      </c>
      <c r="Q96" s="6">
        <v>48.23</v>
      </c>
      <c r="R96" s="6">
        <v>51.32</v>
      </c>
      <c r="S96" s="6">
        <v>51.32</v>
      </c>
      <c r="T96" s="6">
        <v>52.65</v>
      </c>
      <c r="U96" s="6">
        <v>52.21</v>
      </c>
      <c r="V96" s="6">
        <v>49.98</v>
      </c>
      <c r="W96" s="6">
        <v>51.6</v>
      </c>
      <c r="X96" s="6">
        <v>52.13</v>
      </c>
      <c r="Y96" s="6">
        <v>50.3</v>
      </c>
      <c r="Z96" s="6">
        <v>51.4</v>
      </c>
      <c r="AA96" s="6">
        <v>52.38</v>
      </c>
      <c r="AB96" s="6">
        <v>34.380000000000003</v>
      </c>
      <c r="AC96" s="6">
        <v>52.34</v>
      </c>
      <c r="AD96" s="6">
        <v>48.49</v>
      </c>
      <c r="AE96" s="6">
        <v>51.32</v>
      </c>
      <c r="AF96" s="6">
        <v>51.32</v>
      </c>
      <c r="AG96" s="7">
        <v>24.13</v>
      </c>
      <c r="AH96" s="6">
        <f t="shared" si="17"/>
        <v>12.752777777777776</v>
      </c>
      <c r="AI96">
        <f t="shared" si="18"/>
        <v>2030</v>
      </c>
      <c r="AJ96" t="str">
        <f t="shared" si="19"/>
        <v>Oil</v>
      </c>
    </row>
    <row r="97" spans="1:36" x14ac:dyDescent="0.25">
      <c r="A97" s="46"/>
      <c r="B97" s="37"/>
      <c r="C97" s="40"/>
      <c r="D97" t="s">
        <v>65</v>
      </c>
      <c r="E97" s="5">
        <v>51</v>
      </c>
      <c r="F97" s="6">
        <v>57.02</v>
      </c>
      <c r="G97" s="6">
        <v>57.02</v>
      </c>
      <c r="H97" s="6">
        <v>57.02</v>
      </c>
      <c r="I97" s="6">
        <v>11.22</v>
      </c>
      <c r="J97" s="6">
        <v>57.02</v>
      </c>
      <c r="K97" s="6">
        <v>31.4</v>
      </c>
      <c r="L97" s="6">
        <v>57.02</v>
      </c>
      <c r="M97" s="6">
        <v>57.02</v>
      </c>
      <c r="N97" s="6">
        <v>57.02</v>
      </c>
      <c r="O97" s="6">
        <v>57.02</v>
      </c>
      <c r="P97" s="6">
        <v>51.59</v>
      </c>
      <c r="Q97" s="6">
        <v>56.32</v>
      </c>
      <c r="R97" s="6">
        <v>57.02</v>
      </c>
      <c r="S97" s="6">
        <v>57.02</v>
      </c>
      <c r="T97" s="6">
        <v>57.02</v>
      </c>
      <c r="U97" s="6">
        <v>57.02</v>
      </c>
      <c r="V97" s="6">
        <v>57.02</v>
      </c>
      <c r="W97" s="6">
        <v>57.02</v>
      </c>
      <c r="X97" s="6">
        <v>57.02</v>
      </c>
      <c r="Y97" s="6">
        <v>57.02</v>
      </c>
      <c r="Z97" s="6">
        <v>57.02</v>
      </c>
      <c r="AA97" s="6">
        <v>57.02</v>
      </c>
      <c r="AB97" s="6">
        <v>39.049999999999997</v>
      </c>
      <c r="AC97" s="6">
        <v>57.02</v>
      </c>
      <c r="AD97" s="6">
        <v>56.3</v>
      </c>
      <c r="AE97" s="6">
        <v>57.02</v>
      </c>
      <c r="AF97" s="6">
        <v>57.02</v>
      </c>
      <c r="AG97" s="7">
        <v>27.69</v>
      </c>
      <c r="AH97" s="6">
        <f t="shared" si="17"/>
        <v>14.166666666666666</v>
      </c>
      <c r="AI97">
        <f t="shared" si="18"/>
        <v>2030</v>
      </c>
      <c r="AJ97" t="str">
        <f t="shared" si="19"/>
        <v>Oil</v>
      </c>
    </row>
    <row r="98" spans="1:36" x14ac:dyDescent="0.25">
      <c r="A98" s="46"/>
      <c r="B98" s="37"/>
      <c r="C98" s="40">
        <v>2050</v>
      </c>
      <c r="D98" t="s">
        <v>41</v>
      </c>
      <c r="E98" s="5">
        <v>42.04</v>
      </c>
      <c r="F98" s="6">
        <v>47.63</v>
      </c>
      <c r="G98" s="6">
        <v>47.32</v>
      </c>
      <c r="H98" s="6">
        <v>46.87</v>
      </c>
      <c r="I98" s="6">
        <v>10.9</v>
      </c>
      <c r="J98" s="6">
        <v>46.39</v>
      </c>
      <c r="K98" s="6">
        <v>26.02</v>
      </c>
      <c r="L98" s="6">
        <v>47.63</v>
      </c>
      <c r="M98" s="6">
        <v>47.63</v>
      </c>
      <c r="N98" s="6">
        <v>47.63</v>
      </c>
      <c r="O98" s="6">
        <v>47.11</v>
      </c>
      <c r="P98" s="6">
        <v>40.64</v>
      </c>
      <c r="Q98" s="6">
        <v>43.88</v>
      </c>
      <c r="R98" s="6">
        <v>47.63</v>
      </c>
      <c r="S98" s="6">
        <v>47.63</v>
      </c>
      <c r="T98" s="6">
        <v>47.63</v>
      </c>
      <c r="U98" s="6">
        <v>47.38</v>
      </c>
      <c r="V98" s="6">
        <v>45.3</v>
      </c>
      <c r="W98" s="6">
        <v>46.84</v>
      </c>
      <c r="X98" s="6">
        <v>47.63</v>
      </c>
      <c r="Y98" s="6">
        <v>45.57</v>
      </c>
      <c r="Z98" s="6">
        <v>46.53</v>
      </c>
      <c r="AA98" s="6">
        <v>47.52</v>
      </c>
      <c r="AB98" s="6">
        <v>31.69</v>
      </c>
      <c r="AC98" s="6">
        <v>47.49</v>
      </c>
      <c r="AD98" s="6">
        <v>44</v>
      </c>
      <c r="AE98" s="6">
        <v>47.63</v>
      </c>
      <c r="AF98" s="6">
        <v>47.63</v>
      </c>
      <c r="AG98" s="7">
        <v>22.83</v>
      </c>
      <c r="AH98" s="6">
        <f t="shared" si="17"/>
        <v>11.677777777777777</v>
      </c>
      <c r="AI98">
        <f t="shared" si="18"/>
        <v>2050</v>
      </c>
      <c r="AJ98" t="str">
        <f t="shared" si="19"/>
        <v>Oil</v>
      </c>
    </row>
    <row r="99" spans="1:36" x14ac:dyDescent="0.25">
      <c r="A99" s="46"/>
      <c r="B99" s="37"/>
      <c r="C99" s="40"/>
      <c r="D99" t="s">
        <v>42</v>
      </c>
      <c r="E99" s="5">
        <v>38.79</v>
      </c>
      <c r="F99" s="6">
        <v>42.87</v>
      </c>
      <c r="G99" s="6">
        <v>43.45</v>
      </c>
      <c r="H99" s="6">
        <v>43.52</v>
      </c>
      <c r="I99" s="6">
        <v>10.67</v>
      </c>
      <c r="J99" s="6">
        <v>43.09</v>
      </c>
      <c r="K99" s="6">
        <v>24.61</v>
      </c>
      <c r="L99" s="6">
        <v>42.87</v>
      </c>
      <c r="M99" s="6">
        <v>44.2</v>
      </c>
      <c r="N99" s="6">
        <v>44.2</v>
      </c>
      <c r="O99" s="6">
        <v>43.74</v>
      </c>
      <c r="P99" s="6">
        <v>37.909999999999997</v>
      </c>
      <c r="Q99" s="6">
        <v>40.69</v>
      </c>
      <c r="R99" s="6">
        <v>42.87</v>
      </c>
      <c r="S99" s="6">
        <v>42.87</v>
      </c>
      <c r="T99" s="6">
        <v>44.2</v>
      </c>
      <c r="U99" s="6">
        <v>43.84</v>
      </c>
      <c r="V99" s="6">
        <v>42.1</v>
      </c>
      <c r="W99" s="6">
        <v>43.36</v>
      </c>
      <c r="X99" s="6">
        <v>43.73</v>
      </c>
      <c r="Y99" s="6">
        <v>42.35</v>
      </c>
      <c r="Z99" s="6">
        <v>43.21</v>
      </c>
      <c r="AA99" s="6">
        <v>43.97</v>
      </c>
      <c r="AB99" s="6">
        <v>29.86</v>
      </c>
      <c r="AC99" s="6">
        <v>43.93</v>
      </c>
      <c r="AD99" s="6">
        <v>40.93</v>
      </c>
      <c r="AE99" s="6">
        <v>42.87</v>
      </c>
      <c r="AF99" s="6">
        <v>42.87</v>
      </c>
      <c r="AG99" s="7">
        <v>21.41</v>
      </c>
      <c r="AH99" s="6">
        <f t="shared" si="17"/>
        <v>10.775</v>
      </c>
      <c r="AI99">
        <f t="shared" si="18"/>
        <v>2050</v>
      </c>
      <c r="AJ99" t="str">
        <f t="shared" si="19"/>
        <v>Oil</v>
      </c>
    </row>
    <row r="100" spans="1:36" ht="15.75" thickBot="1" x14ac:dyDescent="0.3">
      <c r="A100" s="46"/>
      <c r="B100" s="38"/>
      <c r="C100" s="41"/>
      <c r="D100" s="3" t="s">
        <v>65</v>
      </c>
      <c r="E100" s="11">
        <v>42.85</v>
      </c>
      <c r="F100" s="12">
        <v>47.63</v>
      </c>
      <c r="G100" s="12">
        <v>47.63</v>
      </c>
      <c r="H100" s="12">
        <v>47.63</v>
      </c>
      <c r="I100" s="12">
        <v>11.12</v>
      </c>
      <c r="J100" s="12">
        <v>47.63</v>
      </c>
      <c r="K100" s="12">
        <v>27.42</v>
      </c>
      <c r="L100" s="12">
        <v>47.63</v>
      </c>
      <c r="M100" s="12">
        <v>47.63</v>
      </c>
      <c r="N100" s="12">
        <v>47.63</v>
      </c>
      <c r="O100" s="12">
        <v>47.63</v>
      </c>
      <c r="P100" s="12">
        <v>43.36</v>
      </c>
      <c r="Q100" s="12">
        <v>47.08</v>
      </c>
      <c r="R100" s="12">
        <v>47.63</v>
      </c>
      <c r="S100" s="12">
        <v>47.63</v>
      </c>
      <c r="T100" s="12">
        <v>47.63</v>
      </c>
      <c r="U100" s="12">
        <v>47.63</v>
      </c>
      <c r="V100" s="12">
        <v>47.63</v>
      </c>
      <c r="W100" s="12">
        <v>47.63</v>
      </c>
      <c r="X100" s="12">
        <v>47.63</v>
      </c>
      <c r="Y100" s="12">
        <v>47.63</v>
      </c>
      <c r="Z100" s="12">
        <v>47.63</v>
      </c>
      <c r="AA100" s="12">
        <v>47.63</v>
      </c>
      <c r="AB100" s="12">
        <v>33.520000000000003</v>
      </c>
      <c r="AC100" s="12">
        <v>47.63</v>
      </c>
      <c r="AD100" s="12">
        <v>47.06</v>
      </c>
      <c r="AE100" s="12">
        <v>47.63</v>
      </c>
      <c r="AF100" s="12">
        <v>47.63</v>
      </c>
      <c r="AG100" s="13">
        <v>24.25</v>
      </c>
      <c r="AH100" s="6">
        <f t="shared" si="17"/>
        <v>11.902777777777779</v>
      </c>
      <c r="AI100">
        <f t="shared" si="18"/>
        <v>2050</v>
      </c>
      <c r="AJ100" t="str">
        <f t="shared" si="19"/>
        <v>Oil</v>
      </c>
    </row>
    <row r="101" spans="1:36" x14ac:dyDescent="0.25">
      <c r="A101" s="46"/>
      <c r="B101" s="36" t="s">
        <v>2</v>
      </c>
      <c r="C101" s="39">
        <v>2015</v>
      </c>
      <c r="D101" s="2" t="s">
        <v>41</v>
      </c>
      <c r="E101" s="8">
        <v>29.392976508195595</v>
      </c>
      <c r="F101" s="9">
        <v>32.859610099975868</v>
      </c>
      <c r="G101" s="9">
        <v>32.658343589173107</v>
      </c>
      <c r="H101" s="9">
        <v>32.430505355508004</v>
      </c>
      <c r="I101" s="9">
        <v>9.1604784529513079</v>
      </c>
      <c r="J101" s="9">
        <v>32.157438699937536</v>
      </c>
      <c r="K101" s="9">
        <v>20.032062230900163</v>
      </c>
      <c r="L101" s="9">
        <v>32.859610099975868</v>
      </c>
      <c r="M101" s="9">
        <v>32.859610099975868</v>
      </c>
      <c r="N101" s="9">
        <v>32.859610099975868</v>
      </c>
      <c r="O101" s="9">
        <v>32.567038683293227</v>
      </c>
      <c r="P101" s="9">
        <v>28.880638833091986</v>
      </c>
      <c r="Q101" s="9">
        <v>30.637015172165722</v>
      </c>
      <c r="R101" s="9">
        <v>32.859610099975868</v>
      </c>
      <c r="S101" s="9">
        <v>32.859610099975868</v>
      </c>
      <c r="T101" s="9">
        <v>32.859610099975868</v>
      </c>
      <c r="U101" s="9">
        <v>32.711437104788523</v>
      </c>
      <c r="V101" s="9">
        <v>31.533286344347907</v>
      </c>
      <c r="W101" s="9">
        <v>32.393923543672791</v>
      </c>
      <c r="X101" s="9">
        <v>32.859610099975868</v>
      </c>
      <c r="Y101" s="9">
        <v>31.689324433245314</v>
      </c>
      <c r="Z101" s="9">
        <v>32.235457744386238</v>
      </c>
      <c r="AA101" s="9">
        <v>32.79610738775272</v>
      </c>
      <c r="AB101" s="9">
        <v>23.789896182814083</v>
      </c>
      <c r="AC101" s="9">
        <v>32.774939817011671</v>
      </c>
      <c r="AD101" s="9">
        <v>30.792105422085225</v>
      </c>
      <c r="AE101" s="9">
        <v>32.859610099975868</v>
      </c>
      <c r="AF101" s="9">
        <v>32.859610099975868</v>
      </c>
      <c r="AG101" s="10">
        <v>16.85892249115674</v>
      </c>
      <c r="AH101" s="6">
        <f t="shared" si="17"/>
        <v>8.1647156967209984</v>
      </c>
      <c r="AI101">
        <f t="shared" si="18"/>
        <v>2015</v>
      </c>
      <c r="AJ101" t="str">
        <f t="shared" si="19"/>
        <v>Oil</v>
      </c>
    </row>
    <row r="102" spans="1:36" x14ac:dyDescent="0.25">
      <c r="A102" s="46"/>
      <c r="B102" s="37"/>
      <c r="C102" s="40"/>
      <c r="D102" t="s">
        <v>42</v>
      </c>
      <c r="E102" s="5">
        <v>27.380978530670237</v>
      </c>
      <c r="F102" s="6">
        <v>29.573649089978282</v>
      </c>
      <c r="G102" s="6">
        <v>30.162638855218933</v>
      </c>
      <c r="H102" s="6">
        <v>30.522939718737199</v>
      </c>
      <c r="I102" s="6">
        <v>9.0145602326193099</v>
      </c>
      <c r="J102" s="6">
        <v>30.27717972872378</v>
      </c>
      <c r="K102" s="6">
        <v>19.19805994370283</v>
      </c>
      <c r="L102" s="6">
        <v>29.573649089978282</v>
      </c>
      <c r="M102" s="6">
        <v>30.909133988758281</v>
      </c>
      <c r="N102" s="6">
        <v>30.909133988758281</v>
      </c>
      <c r="O102" s="6">
        <v>30.645819713743904</v>
      </c>
      <c r="P102" s="6">
        <v>27.328059848562788</v>
      </c>
      <c r="Q102" s="6">
        <v>28.742517590841835</v>
      </c>
      <c r="R102" s="6">
        <v>29.573649089978282</v>
      </c>
      <c r="S102" s="6">
        <v>29.573649089978282</v>
      </c>
      <c r="T102" s="6">
        <v>30.909133988758281</v>
      </c>
      <c r="U102" s="6">
        <v>30.609497330202359</v>
      </c>
      <c r="V102" s="6">
        <v>29.71544260869312</v>
      </c>
      <c r="W102" s="6">
        <v>30.323735125198194</v>
      </c>
      <c r="X102" s="6">
        <v>30.343778714941415</v>
      </c>
      <c r="Y102" s="6">
        <v>29.855876888700781</v>
      </c>
      <c r="Z102" s="6">
        <v>30.347396868727614</v>
      </c>
      <c r="AA102" s="6">
        <v>30.685700584870133</v>
      </c>
      <c r="AB102" s="6">
        <v>22.746391463312676</v>
      </c>
      <c r="AC102" s="6">
        <v>30.666649771203186</v>
      </c>
      <c r="AD102" s="6">
        <v>29.048379778656702</v>
      </c>
      <c r="AE102" s="6">
        <v>29.573649089978282</v>
      </c>
      <c r="AF102" s="6">
        <v>29.573649089978282</v>
      </c>
      <c r="AG102" s="7">
        <v>15.943159867004198</v>
      </c>
      <c r="AH102" s="6">
        <f t="shared" si="17"/>
        <v>7.6058273696306209</v>
      </c>
      <c r="AI102">
        <f t="shared" si="18"/>
        <v>2015</v>
      </c>
      <c r="AJ102" t="str">
        <f t="shared" si="19"/>
        <v>Oil</v>
      </c>
    </row>
    <row r="103" spans="1:36" x14ac:dyDescent="0.25">
      <c r="A103" s="46"/>
      <c r="B103" s="37"/>
      <c r="C103" s="40"/>
      <c r="D103" t="s">
        <v>65</v>
      </c>
      <c r="E103" s="5">
        <v>29.86324886878463</v>
      </c>
      <c r="F103" s="6">
        <v>32.859610099975868</v>
      </c>
      <c r="G103" s="6">
        <v>32.859610099975868</v>
      </c>
      <c r="H103" s="6">
        <v>32.859610099975868</v>
      </c>
      <c r="I103" s="6">
        <v>9.3063966732833077</v>
      </c>
      <c r="J103" s="6">
        <v>32.859610099975868</v>
      </c>
      <c r="K103" s="6">
        <v>20.866064518097495</v>
      </c>
      <c r="L103" s="6">
        <v>32.859610099975868</v>
      </c>
      <c r="M103" s="6">
        <v>32.859610099975868</v>
      </c>
      <c r="N103" s="6">
        <v>32.859610099975868</v>
      </c>
      <c r="O103" s="6">
        <v>32.859610099975868</v>
      </c>
      <c r="P103" s="6">
        <v>30.433217817621191</v>
      </c>
      <c r="Q103" s="6">
        <v>32.531512753489608</v>
      </c>
      <c r="R103" s="6">
        <v>32.859610099975868</v>
      </c>
      <c r="S103" s="6">
        <v>32.859610099975868</v>
      </c>
      <c r="T103" s="6">
        <v>32.859610099975868</v>
      </c>
      <c r="U103" s="6">
        <v>32.859610099975868</v>
      </c>
      <c r="V103" s="6">
        <v>32.859610099975868</v>
      </c>
      <c r="W103" s="6">
        <v>32.859610099975868</v>
      </c>
      <c r="X103" s="6">
        <v>32.859610099975868</v>
      </c>
      <c r="Y103" s="6">
        <v>32.859610099975868</v>
      </c>
      <c r="Z103" s="6">
        <v>32.859610099975868</v>
      </c>
      <c r="AA103" s="6">
        <v>32.859610099975868</v>
      </c>
      <c r="AB103" s="6">
        <v>24.833400902315496</v>
      </c>
      <c r="AC103" s="6">
        <v>32.859610099975868</v>
      </c>
      <c r="AD103" s="6">
        <v>32.535831065513747</v>
      </c>
      <c r="AE103" s="6">
        <v>32.859610099975868</v>
      </c>
      <c r="AF103" s="6">
        <v>32.859610099975868</v>
      </c>
      <c r="AG103" s="7">
        <v>17.774685115309282</v>
      </c>
      <c r="AH103" s="6">
        <f t="shared" si="17"/>
        <v>8.2953469079957305</v>
      </c>
      <c r="AI103">
        <f t="shared" si="18"/>
        <v>2015</v>
      </c>
      <c r="AJ103" t="str">
        <f t="shared" si="19"/>
        <v>Oil</v>
      </c>
    </row>
    <row r="104" spans="1:36" x14ac:dyDescent="0.25">
      <c r="A104" s="46"/>
      <c r="B104" s="37"/>
      <c r="C104" s="40">
        <v>2030</v>
      </c>
      <c r="D104" t="s">
        <v>41</v>
      </c>
      <c r="E104" s="5">
        <v>32.783274341407825</v>
      </c>
      <c r="F104" s="6">
        <v>36.801154518332829</v>
      </c>
      <c r="G104" s="6">
        <v>36.571560815940288</v>
      </c>
      <c r="H104" s="6">
        <v>36.285335796661109</v>
      </c>
      <c r="I104" s="6">
        <v>9.7664960616112388</v>
      </c>
      <c r="J104" s="6">
        <v>35.957087519233653</v>
      </c>
      <c r="K104" s="6">
        <v>21.656439894849925</v>
      </c>
      <c r="L104" s="6">
        <v>36.801154518332829</v>
      </c>
      <c r="M104" s="6">
        <v>36.801154518332829</v>
      </c>
      <c r="N104" s="6">
        <v>36.801154518332829</v>
      </c>
      <c r="O104" s="6">
        <v>36.44945993537484</v>
      </c>
      <c r="P104" s="6">
        <v>32.01810819010413</v>
      </c>
      <c r="Q104" s="6">
        <v>34.177070301392718</v>
      </c>
      <c r="R104" s="6">
        <v>36.801154518332829</v>
      </c>
      <c r="S104" s="6">
        <v>36.801154518332829</v>
      </c>
      <c r="T104" s="6">
        <v>36.801154518332829</v>
      </c>
      <c r="U104" s="6">
        <v>36.626215570536829</v>
      </c>
      <c r="V104" s="6">
        <v>35.206805742256599</v>
      </c>
      <c r="W104" s="6">
        <v>36.251346396688234</v>
      </c>
      <c r="X104" s="6">
        <v>36.801154518332829</v>
      </c>
      <c r="Y104" s="6">
        <v>35.394376186500857</v>
      </c>
      <c r="Z104" s="6">
        <v>36.050872741355775</v>
      </c>
      <c r="AA104" s="6">
        <v>36.726180683563115</v>
      </c>
      <c r="AB104" s="6">
        <v>25.898622446635059</v>
      </c>
      <c r="AC104" s="6">
        <v>36.701189405306536</v>
      </c>
      <c r="AD104" s="6">
        <v>34.315846132096347</v>
      </c>
      <c r="AE104" s="6">
        <v>36.801154518332829</v>
      </c>
      <c r="AF104" s="6">
        <v>36.801154518332829</v>
      </c>
      <c r="AG104" s="7">
        <v>18.548455178125899</v>
      </c>
      <c r="AH104" s="6">
        <f t="shared" si="17"/>
        <v>9.1064650948355066</v>
      </c>
      <c r="AI104">
        <f t="shared" si="18"/>
        <v>2030</v>
      </c>
      <c r="AJ104" t="str">
        <f t="shared" si="19"/>
        <v>Oil</v>
      </c>
    </row>
    <row r="105" spans="1:36" x14ac:dyDescent="0.25">
      <c r="A105" s="46"/>
      <c r="B105" s="37"/>
      <c r="C105" s="40"/>
      <c r="D105" t="s">
        <v>42</v>
      </c>
      <c r="E105" s="5">
        <v>30.441592265958381</v>
      </c>
      <c r="F105" s="6">
        <v>33.121039066499549</v>
      </c>
      <c r="G105" s="6">
        <v>33.724598906272796</v>
      </c>
      <c r="H105" s="6">
        <v>33.992287115774992</v>
      </c>
      <c r="I105" s="6">
        <v>9.6000406273766483</v>
      </c>
      <c r="J105" s="6">
        <v>33.69686366609028</v>
      </c>
      <c r="K105" s="6">
        <v>20.671783531540971</v>
      </c>
      <c r="L105" s="6">
        <v>33.121039066499549</v>
      </c>
      <c r="M105" s="6">
        <v>34.456523965279544</v>
      </c>
      <c r="N105" s="6">
        <v>34.456523965279544</v>
      </c>
      <c r="O105" s="6">
        <v>34.139998840617352</v>
      </c>
      <c r="P105" s="6">
        <v>30.151782269873713</v>
      </c>
      <c r="Q105" s="6">
        <v>31.940350897429489</v>
      </c>
      <c r="R105" s="6">
        <v>33.121039066499549</v>
      </c>
      <c r="S105" s="6">
        <v>33.121039066499549</v>
      </c>
      <c r="T105" s="6">
        <v>34.456523965279544</v>
      </c>
      <c r="U105" s="6">
        <v>34.144581639659179</v>
      </c>
      <c r="V105" s="6">
        <v>33.021610066810936</v>
      </c>
      <c r="W105" s="6">
        <v>33.807199383195453</v>
      </c>
      <c r="X105" s="6">
        <v>33.931233238426081</v>
      </c>
      <c r="Y105" s="6">
        <v>33.190423466630769</v>
      </c>
      <c r="Z105" s="6">
        <v>33.7812703660002</v>
      </c>
      <c r="AA105" s="6">
        <v>34.234550241382841</v>
      </c>
      <c r="AB105" s="6">
        <v>24.644245100751551</v>
      </c>
      <c r="AC105" s="6">
        <v>34.212058090951921</v>
      </c>
      <c r="AD105" s="6">
        <v>32.219746417666713</v>
      </c>
      <c r="AE105" s="6">
        <v>33.121039066499549</v>
      </c>
      <c r="AF105" s="6">
        <v>33.121039066499549</v>
      </c>
      <c r="AG105" s="7">
        <v>17.503803832239839</v>
      </c>
      <c r="AH105" s="6">
        <f t="shared" si="17"/>
        <v>8.4559978516551055</v>
      </c>
      <c r="AI105">
        <f t="shared" si="18"/>
        <v>2030</v>
      </c>
      <c r="AJ105" t="str">
        <f t="shared" si="19"/>
        <v>Oil</v>
      </c>
    </row>
    <row r="106" spans="1:36" x14ac:dyDescent="0.25">
      <c r="A106" s="46"/>
      <c r="B106" s="37"/>
      <c r="C106" s="40"/>
      <c r="D106" t="s">
        <v>65</v>
      </c>
      <c r="E106" s="5">
        <v>33.343327942655407</v>
      </c>
      <c r="F106" s="6">
        <v>36.801154518332829</v>
      </c>
      <c r="G106" s="6">
        <v>36.801154518332829</v>
      </c>
      <c r="H106" s="6">
        <v>36.801154518332829</v>
      </c>
      <c r="I106" s="6">
        <v>9.9329514958458311</v>
      </c>
      <c r="J106" s="6">
        <v>36.801154518332829</v>
      </c>
      <c r="K106" s="6">
        <v>22.641096258158882</v>
      </c>
      <c r="L106" s="6">
        <v>36.801154518332829</v>
      </c>
      <c r="M106" s="6">
        <v>36.801154518332829</v>
      </c>
      <c r="N106" s="6">
        <v>36.801154518332829</v>
      </c>
      <c r="O106" s="6">
        <v>36.801154518332829</v>
      </c>
      <c r="P106" s="6">
        <v>33.884434110334546</v>
      </c>
      <c r="Q106" s="6">
        <v>36.41378970535596</v>
      </c>
      <c r="R106" s="6">
        <v>36.801154518332829</v>
      </c>
      <c r="S106" s="6">
        <v>36.801154518332829</v>
      </c>
      <c r="T106" s="6">
        <v>36.801154518332829</v>
      </c>
      <c r="U106" s="6">
        <v>36.801154518332829</v>
      </c>
      <c r="V106" s="6">
        <v>36.801154518332829</v>
      </c>
      <c r="W106" s="6">
        <v>36.801154518332829</v>
      </c>
      <c r="X106" s="6">
        <v>36.801154518332829</v>
      </c>
      <c r="Y106" s="6">
        <v>36.801154518332829</v>
      </c>
      <c r="Z106" s="6">
        <v>36.801154518332829</v>
      </c>
      <c r="AA106" s="6">
        <v>36.801154518332829</v>
      </c>
      <c r="AB106" s="6">
        <v>27.152999792518571</v>
      </c>
      <c r="AC106" s="6">
        <v>36.801154518332829</v>
      </c>
      <c r="AD106" s="6">
        <v>36.411945846525981</v>
      </c>
      <c r="AE106" s="6">
        <v>36.801154518332829</v>
      </c>
      <c r="AF106" s="6">
        <v>36.801154518332829</v>
      </c>
      <c r="AG106" s="7">
        <v>19.593106524011954</v>
      </c>
      <c r="AH106" s="6">
        <f t="shared" si="17"/>
        <v>9.2620355396265008</v>
      </c>
      <c r="AI106">
        <f t="shared" si="18"/>
        <v>2030</v>
      </c>
      <c r="AJ106" t="str">
        <f t="shared" si="19"/>
        <v>Oil</v>
      </c>
    </row>
    <row r="107" spans="1:36" x14ac:dyDescent="0.25">
      <c r="A107" s="46"/>
      <c r="B107" s="37"/>
      <c r="C107" s="40">
        <v>2050</v>
      </c>
      <c r="D107" t="s">
        <v>41</v>
      </c>
      <c r="E107" s="5">
        <v>30.235806431995755</v>
      </c>
      <c r="F107" s="6">
        <v>33.744446602056009</v>
      </c>
      <c r="G107" s="6">
        <v>33.54358011466978</v>
      </c>
      <c r="H107" s="6">
        <v>33.295875454542376</v>
      </c>
      <c r="I107" s="6">
        <v>10.092417712327489</v>
      </c>
      <c r="J107" s="6">
        <v>33.010421087942795</v>
      </c>
      <c r="K107" s="6">
        <v>20.547309193326349</v>
      </c>
      <c r="L107" s="6">
        <v>33.744446602056009</v>
      </c>
      <c r="M107" s="6">
        <v>33.744446602056009</v>
      </c>
      <c r="N107" s="6">
        <v>33.744446602056009</v>
      </c>
      <c r="O107" s="6">
        <v>33.438602637842166</v>
      </c>
      <c r="P107" s="6">
        <v>29.584968688747779</v>
      </c>
      <c r="Q107" s="6">
        <v>31.457813882721663</v>
      </c>
      <c r="R107" s="6">
        <v>33.744446602056009</v>
      </c>
      <c r="S107" s="6">
        <v>33.744446602056009</v>
      </c>
      <c r="T107" s="6">
        <v>33.744446602056009</v>
      </c>
      <c r="U107" s="6">
        <v>33.592004420767054</v>
      </c>
      <c r="V107" s="6">
        <v>32.357953964286601</v>
      </c>
      <c r="W107" s="6">
        <v>33.265342603719283</v>
      </c>
      <c r="X107" s="6">
        <v>33.744446602056009</v>
      </c>
      <c r="Y107" s="6">
        <v>32.521070745200646</v>
      </c>
      <c r="Z107" s="6">
        <v>33.091979478399814</v>
      </c>
      <c r="AA107" s="6">
        <v>33.679114238646456</v>
      </c>
      <c r="AB107" s="6">
        <v>24.263283711426958</v>
      </c>
      <c r="AC107" s="6">
        <v>33.657336784176607</v>
      </c>
      <c r="AD107" s="6">
        <v>31.583149254944871</v>
      </c>
      <c r="AE107" s="6">
        <v>33.744446602056009</v>
      </c>
      <c r="AF107" s="6">
        <v>33.744446602056009</v>
      </c>
      <c r="AG107" s="7">
        <v>17.775560854850767</v>
      </c>
      <c r="AH107" s="6">
        <f t="shared" si="17"/>
        <v>8.3988351199988198</v>
      </c>
      <c r="AI107">
        <f t="shared" si="18"/>
        <v>2050</v>
      </c>
      <c r="AJ107" t="str">
        <f t="shared" si="19"/>
        <v>Oil</v>
      </c>
    </row>
    <row r="108" spans="1:36" x14ac:dyDescent="0.25">
      <c r="A108" s="46"/>
      <c r="B108" s="37"/>
      <c r="C108" s="40"/>
      <c r="D108" t="s">
        <v>42</v>
      </c>
      <c r="E108" s="5">
        <v>28.161332061350375</v>
      </c>
      <c r="F108" s="6">
        <v>30.370001941850408</v>
      </c>
      <c r="G108" s="6">
        <v>31.052835671080533</v>
      </c>
      <c r="H108" s="6">
        <v>31.30177280786814</v>
      </c>
      <c r="I108" s="6">
        <v>9.946789508972472</v>
      </c>
      <c r="J108" s="6">
        <v>31.044863877928513</v>
      </c>
      <c r="K108" s="6">
        <v>19.689277487214223</v>
      </c>
      <c r="L108" s="6">
        <v>30.370001941850408</v>
      </c>
      <c r="M108" s="6">
        <v>31.705486840630407</v>
      </c>
      <c r="N108" s="6">
        <v>31.705486840630407</v>
      </c>
      <c r="O108" s="6">
        <v>31.43022727283795</v>
      </c>
      <c r="P108" s="6">
        <v>27.961956718652999</v>
      </c>
      <c r="Q108" s="6">
        <v>29.508731707670002</v>
      </c>
      <c r="R108" s="6">
        <v>30.370001941850408</v>
      </c>
      <c r="S108" s="6">
        <v>30.370001941850408</v>
      </c>
      <c r="T108" s="6">
        <v>31.705486840630407</v>
      </c>
      <c r="U108" s="6">
        <v>31.429503191910857</v>
      </c>
      <c r="V108" s="6">
        <v>30.45764346663794</v>
      </c>
      <c r="W108" s="6">
        <v>31.13550755656787</v>
      </c>
      <c r="X108" s="6">
        <v>31.233615509728139</v>
      </c>
      <c r="Y108" s="6">
        <v>30.60444856946058</v>
      </c>
      <c r="Z108" s="6">
        <v>31.118266429339833</v>
      </c>
      <c r="AA108" s="6">
        <v>31.50790202800232</v>
      </c>
      <c r="AB108" s="6">
        <v>23.172440239064262</v>
      </c>
      <c r="AC108" s="6">
        <v>31.488302318979454</v>
      </c>
      <c r="AD108" s="6">
        <v>29.760319228230379</v>
      </c>
      <c r="AE108" s="6">
        <v>30.370001941850408</v>
      </c>
      <c r="AF108" s="6">
        <v>30.370001941850408</v>
      </c>
      <c r="AG108" s="7">
        <v>16.861618337243421</v>
      </c>
      <c r="AH108" s="6">
        <f t="shared" si="17"/>
        <v>7.8225922392639928</v>
      </c>
      <c r="AI108">
        <f t="shared" si="18"/>
        <v>2050</v>
      </c>
      <c r="AJ108" t="str">
        <f t="shared" si="19"/>
        <v>Oil</v>
      </c>
    </row>
    <row r="109" spans="1:36" ht="15.75" thickBot="1" x14ac:dyDescent="0.3">
      <c r="A109" s="46"/>
      <c r="B109" s="38"/>
      <c r="C109" s="41"/>
      <c r="D109" s="3" t="s">
        <v>65</v>
      </c>
      <c r="E109" s="11">
        <v>30.72335819626198</v>
      </c>
      <c r="F109" s="12">
        <v>33.744446602056009</v>
      </c>
      <c r="G109" s="12">
        <v>33.744446602056009</v>
      </c>
      <c r="H109" s="12">
        <v>33.744446602056009</v>
      </c>
      <c r="I109" s="12">
        <v>10.238045915682505</v>
      </c>
      <c r="J109" s="12">
        <v>33.744446602056009</v>
      </c>
      <c r="K109" s="12">
        <v>21.405340899438478</v>
      </c>
      <c r="L109" s="12">
        <v>33.744446602056009</v>
      </c>
      <c r="M109" s="12">
        <v>33.744446602056009</v>
      </c>
      <c r="N109" s="12">
        <v>33.744446602056009</v>
      </c>
      <c r="O109" s="12">
        <v>33.744446602056009</v>
      </c>
      <c r="P109" s="12">
        <v>31.207980658842562</v>
      </c>
      <c r="Q109" s="12">
        <v>33.406896057773324</v>
      </c>
      <c r="R109" s="12">
        <v>33.744446602056009</v>
      </c>
      <c r="S109" s="12">
        <v>33.744446602056009</v>
      </c>
      <c r="T109" s="12">
        <v>33.744446602056009</v>
      </c>
      <c r="U109" s="12">
        <v>33.744446602056009</v>
      </c>
      <c r="V109" s="12">
        <v>33.744446602056009</v>
      </c>
      <c r="W109" s="12">
        <v>33.744446602056009</v>
      </c>
      <c r="X109" s="12">
        <v>33.744446602056009</v>
      </c>
      <c r="Y109" s="12">
        <v>33.744446602056009</v>
      </c>
      <c r="Z109" s="12">
        <v>33.744446602056009</v>
      </c>
      <c r="AA109" s="12">
        <v>33.744446602056009</v>
      </c>
      <c r="AB109" s="12">
        <v>25.354127183789657</v>
      </c>
      <c r="AC109" s="12">
        <v>33.744446602056009</v>
      </c>
      <c r="AD109" s="12">
        <v>33.405979281659356</v>
      </c>
      <c r="AE109" s="12">
        <v>33.744446602056009</v>
      </c>
      <c r="AF109" s="12">
        <v>33.744446602056009</v>
      </c>
      <c r="AG109" s="13">
        <v>18.689503372458113</v>
      </c>
      <c r="AH109" s="6">
        <f t="shared" si="17"/>
        <v>8.5342661656283276</v>
      </c>
      <c r="AI109">
        <f t="shared" si="18"/>
        <v>2050</v>
      </c>
      <c r="AJ109" t="str">
        <f t="shared" si="19"/>
        <v>Oil</v>
      </c>
    </row>
    <row r="110" spans="1:36" x14ac:dyDescent="0.25">
      <c r="A110" s="46"/>
      <c r="B110" s="36" t="s">
        <v>3</v>
      </c>
      <c r="C110" s="39">
        <v>2015</v>
      </c>
      <c r="D110" s="2" t="s">
        <v>41</v>
      </c>
      <c r="E110" s="8">
        <v>31.034545158086065</v>
      </c>
      <c r="F110" s="9">
        <v>34.790162468150712</v>
      </c>
      <c r="G110" s="9">
        <v>34.573451538402551</v>
      </c>
      <c r="H110" s="9">
        <v>34.318585571583</v>
      </c>
      <c r="I110" s="9">
        <v>9.2724504903054488</v>
      </c>
      <c r="J110" s="9">
        <v>34.018491182858092</v>
      </c>
      <c r="K110" s="9">
        <v>20.792699863961051</v>
      </c>
      <c r="L110" s="9">
        <v>34.790162468150712</v>
      </c>
      <c r="M110" s="9">
        <v>34.790162468150712</v>
      </c>
      <c r="N110" s="9">
        <v>34.790162468150712</v>
      </c>
      <c r="O110" s="9">
        <v>34.468632765945451</v>
      </c>
      <c r="P110" s="9">
        <v>30.417358518159162</v>
      </c>
      <c r="Q110" s="9">
        <v>32.364859541682208</v>
      </c>
      <c r="R110" s="9">
        <v>34.790162468150712</v>
      </c>
      <c r="S110" s="9">
        <v>34.790162468150712</v>
      </c>
      <c r="T110" s="9">
        <v>34.790162468150712</v>
      </c>
      <c r="U110" s="9">
        <v>34.628475606386147</v>
      </c>
      <c r="V110" s="9">
        <v>33.332561151486864</v>
      </c>
      <c r="W110" s="9">
        <v>34.282003759747788</v>
      </c>
      <c r="X110" s="9">
        <v>34.790162468150712</v>
      </c>
      <c r="Y110" s="9">
        <v>33.504043659329668</v>
      </c>
      <c r="Z110" s="9">
        <v>34.104232436779483</v>
      </c>
      <c r="AA110" s="9">
        <v>34.72086809882304</v>
      </c>
      <c r="AB110" s="9">
        <v>24.822741699787624</v>
      </c>
      <c r="AC110" s="9">
        <v>34.697769975713818</v>
      </c>
      <c r="AD110" s="9">
        <v>32.518019239233531</v>
      </c>
      <c r="AE110" s="9">
        <v>34.790162468150712</v>
      </c>
      <c r="AF110" s="9">
        <v>34.790162468150712</v>
      </c>
      <c r="AG110" s="10">
        <v>17.561643553172381</v>
      </c>
      <c r="AH110" s="6">
        <f t="shared" si="17"/>
        <v>8.6207069883572398</v>
      </c>
      <c r="AI110">
        <f t="shared" si="18"/>
        <v>2015</v>
      </c>
      <c r="AJ110" t="str">
        <f t="shared" si="19"/>
        <v>Oil</v>
      </c>
    </row>
    <row r="111" spans="1:36" x14ac:dyDescent="0.25">
      <c r="A111" s="46"/>
      <c r="B111" s="37"/>
      <c r="C111" s="40"/>
      <c r="D111" t="s">
        <v>42</v>
      </c>
      <c r="E111" s="5">
        <v>28.858390315571658</v>
      </c>
      <c r="F111" s="6">
        <v>31.31114622133564</v>
      </c>
      <c r="G111" s="6">
        <v>31.886236009525433</v>
      </c>
      <c r="H111" s="6">
        <v>32.222211913204696</v>
      </c>
      <c r="I111" s="6">
        <v>9.1153350662380372</v>
      </c>
      <c r="J111" s="6">
        <v>31.952126963352278</v>
      </c>
      <c r="K111" s="6">
        <v>19.88263381345763</v>
      </c>
      <c r="L111" s="6">
        <v>31.31114622133564</v>
      </c>
      <c r="M111" s="6">
        <v>32.646631120115636</v>
      </c>
      <c r="N111" s="6">
        <v>32.646631120115636</v>
      </c>
      <c r="O111" s="6">
        <v>32.357254388130904</v>
      </c>
      <c r="P111" s="6">
        <v>28.711107565123246</v>
      </c>
      <c r="Q111" s="6">
        <v>30.297577523406673</v>
      </c>
      <c r="R111" s="6">
        <v>31.31114622133564</v>
      </c>
      <c r="S111" s="6">
        <v>31.31114622133564</v>
      </c>
      <c r="T111" s="6">
        <v>32.646631120115636</v>
      </c>
      <c r="U111" s="6">
        <v>32.334831981640221</v>
      </c>
      <c r="V111" s="6">
        <v>31.334789935118177</v>
      </c>
      <c r="W111" s="6">
        <v>32.023007319665695</v>
      </c>
      <c r="X111" s="6">
        <v>32.081275846298773</v>
      </c>
      <c r="Y111" s="6">
        <v>31.4891241921767</v>
      </c>
      <c r="Z111" s="6">
        <v>32.029294091881539</v>
      </c>
      <c r="AA111" s="6">
        <v>32.417985224833423</v>
      </c>
      <c r="AB111" s="6">
        <v>23.675952428588861</v>
      </c>
      <c r="AC111" s="6">
        <v>32.397196914035121</v>
      </c>
      <c r="AD111" s="6">
        <v>30.601702214090182</v>
      </c>
      <c r="AE111" s="6">
        <v>31.31114622133564</v>
      </c>
      <c r="AF111" s="6">
        <v>31.31114622133564</v>
      </c>
      <c r="AG111" s="7">
        <v>16.575608822818275</v>
      </c>
      <c r="AH111" s="6">
        <f t="shared" si="17"/>
        <v>8.0162195321032375</v>
      </c>
      <c r="AI111">
        <f t="shared" si="18"/>
        <v>2015</v>
      </c>
      <c r="AJ111" t="str">
        <f t="shared" si="19"/>
        <v>Oil</v>
      </c>
    </row>
    <row r="112" spans="1:36" x14ac:dyDescent="0.25">
      <c r="A112" s="46"/>
      <c r="B112" s="37"/>
      <c r="C112" s="40"/>
      <c r="D112" t="s">
        <v>65</v>
      </c>
      <c r="E112" s="5">
        <v>31.549459877919858</v>
      </c>
      <c r="F112" s="6">
        <v>34.790162468150712</v>
      </c>
      <c r="G112" s="6">
        <v>34.790162468150712</v>
      </c>
      <c r="H112" s="6">
        <v>34.790162468150712</v>
      </c>
      <c r="I112" s="6">
        <v>9.4295659143728621</v>
      </c>
      <c r="J112" s="6">
        <v>34.790162468150712</v>
      </c>
      <c r="K112" s="6">
        <v>21.702765914464472</v>
      </c>
      <c r="L112" s="6">
        <v>34.790162468150712</v>
      </c>
      <c r="M112" s="6">
        <v>34.790162468150712</v>
      </c>
      <c r="N112" s="6">
        <v>34.790162468150712</v>
      </c>
      <c r="O112" s="6">
        <v>34.790162468150712</v>
      </c>
      <c r="P112" s="6">
        <v>32.123609471195081</v>
      </c>
      <c r="Q112" s="6">
        <v>34.432141559957742</v>
      </c>
      <c r="R112" s="6">
        <v>34.790162468150712</v>
      </c>
      <c r="S112" s="6">
        <v>34.790162468150712</v>
      </c>
      <c r="T112" s="6">
        <v>34.790162468150712</v>
      </c>
      <c r="U112" s="6">
        <v>34.790162468150712</v>
      </c>
      <c r="V112" s="6">
        <v>34.790162468150712</v>
      </c>
      <c r="W112" s="6">
        <v>34.790162468150712</v>
      </c>
      <c r="X112" s="6">
        <v>34.790162468150712</v>
      </c>
      <c r="Y112" s="6">
        <v>34.790162468150712</v>
      </c>
      <c r="Z112" s="6">
        <v>34.790162468150712</v>
      </c>
      <c r="AA112" s="6">
        <v>34.790162468150712</v>
      </c>
      <c r="AB112" s="6">
        <v>25.969530970986391</v>
      </c>
      <c r="AC112" s="6">
        <v>34.790162468150712</v>
      </c>
      <c r="AD112" s="6">
        <v>34.434336264376888</v>
      </c>
      <c r="AE112" s="6">
        <v>34.790162468150712</v>
      </c>
      <c r="AF112" s="6">
        <v>34.790162468150712</v>
      </c>
      <c r="AG112" s="7">
        <v>18.547678283526487</v>
      </c>
      <c r="AH112" s="6">
        <f t="shared" si="17"/>
        <v>8.7637388549777384</v>
      </c>
      <c r="AI112">
        <f t="shared" si="18"/>
        <v>2015</v>
      </c>
      <c r="AJ112" t="str">
        <f t="shared" si="19"/>
        <v>Oil</v>
      </c>
    </row>
    <row r="113" spans="1:36" x14ac:dyDescent="0.25">
      <c r="A113" s="46"/>
      <c r="B113" s="37"/>
      <c r="C113" s="40">
        <v>2030</v>
      </c>
      <c r="D113" t="s">
        <v>41</v>
      </c>
      <c r="E113" s="5">
        <v>37.707980291079195</v>
      </c>
      <c r="F113" s="6">
        <v>42.592811622857347</v>
      </c>
      <c r="G113" s="6">
        <v>42.316884663628606</v>
      </c>
      <c r="H113" s="6">
        <v>41.949576444886084</v>
      </c>
      <c r="I113" s="6">
        <v>10.102412173673661</v>
      </c>
      <c r="J113" s="6">
        <v>41.540244967995285</v>
      </c>
      <c r="K113" s="6">
        <v>23.938352794032586</v>
      </c>
      <c r="L113" s="6">
        <v>42.592811622857347</v>
      </c>
      <c r="M113" s="6">
        <v>42.592811622857347</v>
      </c>
      <c r="N113" s="6">
        <v>42.592811622857347</v>
      </c>
      <c r="O113" s="6">
        <v>42.154242183331483</v>
      </c>
      <c r="P113" s="6">
        <v>36.628267245305643</v>
      </c>
      <c r="Q113" s="6">
        <v>39.360603409942165</v>
      </c>
      <c r="R113" s="6">
        <v>42.592811622857347</v>
      </c>
      <c r="S113" s="6">
        <v>42.592811622857347</v>
      </c>
      <c r="T113" s="6">
        <v>42.592811622857347</v>
      </c>
      <c r="U113" s="6">
        <v>42.377331075329671</v>
      </c>
      <c r="V113" s="6">
        <v>40.604630163673448</v>
      </c>
      <c r="W113" s="6">
        <v>41.91558704491321</v>
      </c>
      <c r="X113" s="6">
        <v>42.592811622857347</v>
      </c>
      <c r="Y113" s="6">
        <v>40.838533864753906</v>
      </c>
      <c r="Z113" s="6">
        <v>41.65719681853551</v>
      </c>
      <c r="AA113" s="6">
        <v>42.500462816774053</v>
      </c>
      <c r="AB113" s="6">
        <v>28.997158997555676</v>
      </c>
      <c r="AC113" s="6">
        <v>42.469679881412958</v>
      </c>
      <c r="AD113" s="6">
        <v>39.493587583541263</v>
      </c>
      <c r="AE113" s="6">
        <v>42.592811622857347</v>
      </c>
      <c r="AF113" s="6">
        <v>42.592811622857347</v>
      </c>
      <c r="AG113" s="7">
        <v>20.656618364172822</v>
      </c>
      <c r="AH113" s="6">
        <f t="shared" si="17"/>
        <v>10.47443896974422</v>
      </c>
      <c r="AI113">
        <f t="shared" si="18"/>
        <v>2030</v>
      </c>
      <c r="AJ113" t="str">
        <f t="shared" si="19"/>
        <v>Oil</v>
      </c>
    </row>
    <row r="114" spans="1:36" x14ac:dyDescent="0.25">
      <c r="A114" s="46"/>
      <c r="B114" s="37"/>
      <c r="C114" s="40"/>
      <c r="D114" t="s">
        <v>42</v>
      </c>
      <c r="E114" s="5">
        <v>34.873827620662624</v>
      </c>
      <c r="F114" s="6">
        <v>38.333530460571616</v>
      </c>
      <c r="G114" s="6">
        <v>38.895390369192285</v>
      </c>
      <c r="H114" s="6">
        <v>39.090103699177476</v>
      </c>
      <c r="I114" s="6">
        <v>9.9023651282328267</v>
      </c>
      <c r="J114" s="6">
        <v>38.721705369975759</v>
      </c>
      <c r="K114" s="6">
        <v>22.725505140805364</v>
      </c>
      <c r="L114" s="6">
        <v>38.333530460571616</v>
      </c>
      <c r="M114" s="6">
        <v>39.669015359351611</v>
      </c>
      <c r="N114" s="6">
        <v>39.669015359351611</v>
      </c>
      <c r="O114" s="6">
        <v>39.274302863778338</v>
      </c>
      <c r="P114" s="6">
        <v>34.300925419555078</v>
      </c>
      <c r="Q114" s="6">
        <v>36.605530695123988</v>
      </c>
      <c r="R114" s="6">
        <v>38.333530460571616</v>
      </c>
      <c r="S114" s="6">
        <v>38.333530460571616</v>
      </c>
      <c r="T114" s="6">
        <v>39.669015359351611</v>
      </c>
      <c r="U114" s="6">
        <v>39.320585593972744</v>
      </c>
      <c r="V114" s="6">
        <v>37.8796520460861</v>
      </c>
      <c r="W114" s="6">
        <v>38.905015966597929</v>
      </c>
      <c r="X114" s="6">
        <v>39.143724632498149</v>
      </c>
      <c r="Y114" s="6">
        <v>38.090165377058511</v>
      </c>
      <c r="Z114" s="6">
        <v>38.826962035461953</v>
      </c>
      <c r="AA114" s="6">
        <v>39.431404161272688</v>
      </c>
      <c r="AB114" s="6">
        <v>27.432927996580108</v>
      </c>
      <c r="AC114" s="6">
        <v>39.403699519447699</v>
      </c>
      <c r="AD114" s="6">
        <v>36.879713723967143</v>
      </c>
      <c r="AE114" s="6">
        <v>38.333530460571616</v>
      </c>
      <c r="AF114" s="6">
        <v>38.333530460571616</v>
      </c>
      <c r="AG114" s="7">
        <v>19.40115069968207</v>
      </c>
      <c r="AH114" s="6">
        <f t="shared" si="17"/>
        <v>9.6871743390729517</v>
      </c>
      <c r="AI114">
        <f t="shared" si="18"/>
        <v>2030</v>
      </c>
      <c r="AJ114" t="str">
        <f t="shared" si="19"/>
        <v>Oil</v>
      </c>
    </row>
    <row r="115" spans="1:36" x14ac:dyDescent="0.25">
      <c r="A115" s="46"/>
      <c r="B115" s="37"/>
      <c r="C115" s="40"/>
      <c r="D115" t="s">
        <v>65</v>
      </c>
      <c r="E115" s="5">
        <v>38.401960970061054</v>
      </c>
      <c r="F115" s="6">
        <v>42.592811622857347</v>
      </c>
      <c r="G115" s="6">
        <v>42.592811622857347</v>
      </c>
      <c r="H115" s="6">
        <v>42.592811622857347</v>
      </c>
      <c r="I115" s="6">
        <v>10.302459219114496</v>
      </c>
      <c r="J115" s="6">
        <v>42.592811622857347</v>
      </c>
      <c r="K115" s="6">
        <v>25.151200447259804</v>
      </c>
      <c r="L115" s="6">
        <v>42.592811622857347</v>
      </c>
      <c r="M115" s="6">
        <v>42.592811622857347</v>
      </c>
      <c r="N115" s="6">
        <v>42.592811622857347</v>
      </c>
      <c r="O115" s="6">
        <v>42.592811622857347</v>
      </c>
      <c r="P115" s="6">
        <v>38.955609071056209</v>
      </c>
      <c r="Q115" s="6">
        <v>42.115676124760348</v>
      </c>
      <c r="R115" s="6">
        <v>42.592811622857347</v>
      </c>
      <c r="S115" s="6">
        <v>42.592811622857347</v>
      </c>
      <c r="T115" s="6">
        <v>42.592811622857347</v>
      </c>
      <c r="U115" s="6">
        <v>42.592811622857347</v>
      </c>
      <c r="V115" s="6">
        <v>42.592811622857347</v>
      </c>
      <c r="W115" s="6">
        <v>42.592811622857347</v>
      </c>
      <c r="X115" s="6">
        <v>42.592811622857347</v>
      </c>
      <c r="Y115" s="6">
        <v>42.592811622857347</v>
      </c>
      <c r="Z115" s="6">
        <v>42.592811622857347</v>
      </c>
      <c r="AA115" s="6">
        <v>42.592811622857347</v>
      </c>
      <c r="AB115" s="6">
        <v>30.561389998531247</v>
      </c>
      <c r="AC115" s="6">
        <v>42.592811622857347</v>
      </c>
      <c r="AD115" s="6">
        <v>42.107461443115398</v>
      </c>
      <c r="AE115" s="6">
        <v>42.592811622857347</v>
      </c>
      <c r="AF115" s="6">
        <v>42.592811622857347</v>
      </c>
      <c r="AG115" s="7">
        <v>21.91208602866357</v>
      </c>
      <c r="AH115" s="6">
        <f t="shared" si="17"/>
        <v>10.667211380572516</v>
      </c>
      <c r="AI115">
        <f t="shared" si="18"/>
        <v>2030</v>
      </c>
      <c r="AJ115" t="str">
        <f t="shared" si="19"/>
        <v>Oil</v>
      </c>
    </row>
    <row r="116" spans="1:36" x14ac:dyDescent="0.25">
      <c r="A116" s="46"/>
      <c r="B116" s="37"/>
      <c r="C116" s="40">
        <v>2050</v>
      </c>
      <c r="D116" t="s">
        <v>41</v>
      </c>
      <c r="E116" s="5">
        <v>44.907326240391725</v>
      </c>
      <c r="F116" s="6">
        <v>50.998758392618612</v>
      </c>
      <c r="G116" s="6">
        <v>50.659857410907883</v>
      </c>
      <c r="H116" s="6">
        <v>50.170592385712602</v>
      </c>
      <c r="I116" s="6">
        <v>11.093167796180119</v>
      </c>
      <c r="J116" s="6">
        <v>49.643577654045146</v>
      </c>
      <c r="K116" s="6">
        <v>27.345508038808017</v>
      </c>
      <c r="L116" s="6">
        <v>50.998758392618612</v>
      </c>
      <c r="M116" s="6">
        <v>50.998758392618612</v>
      </c>
      <c r="N116" s="6">
        <v>50.998758392618612</v>
      </c>
      <c r="O116" s="6">
        <v>50.434099751546334</v>
      </c>
      <c r="P116" s="6">
        <v>43.319400874035615</v>
      </c>
      <c r="Q116" s="6">
        <v>46.900422935275195</v>
      </c>
      <c r="R116" s="6">
        <v>50.998758392618612</v>
      </c>
      <c r="S116" s="6">
        <v>50.998758392618612</v>
      </c>
      <c r="T116" s="6">
        <v>50.998758392618612</v>
      </c>
      <c r="U116" s="6">
        <v>50.725536028795723</v>
      </c>
      <c r="V116" s="6">
        <v>48.438972553090949</v>
      </c>
      <c r="W116" s="6">
        <v>50.14005953488951</v>
      </c>
      <c r="X116" s="6">
        <v>50.998758392618612</v>
      </c>
      <c r="Y116" s="6">
        <v>48.740123828329494</v>
      </c>
      <c r="Z116" s="6">
        <v>49.794153291664415</v>
      </c>
      <c r="AA116" s="6">
        <v>50.881663093837375</v>
      </c>
      <c r="AB116" s="6">
        <v>33.494340519377957</v>
      </c>
      <c r="AC116" s="6">
        <v>50.84263132757696</v>
      </c>
      <c r="AD116" s="6">
        <v>47.008503995707834</v>
      </c>
      <c r="AE116" s="6">
        <v>50.998758392618612</v>
      </c>
      <c r="AF116" s="6">
        <v>50.998758392618612</v>
      </c>
      <c r="AG116" s="7">
        <v>24.056130346615554</v>
      </c>
      <c r="AH116" s="6">
        <f t="shared" si="17"/>
        <v>12.474257288997702</v>
      </c>
      <c r="AI116">
        <f t="shared" si="18"/>
        <v>2050</v>
      </c>
      <c r="AJ116" t="str">
        <f t="shared" si="19"/>
        <v>Oil</v>
      </c>
    </row>
    <row r="117" spans="1:36" x14ac:dyDescent="0.25">
      <c r="A117" s="46"/>
      <c r="B117" s="37"/>
      <c r="C117" s="40"/>
      <c r="D117" t="s">
        <v>42</v>
      </c>
      <c r="E117" s="5">
        <v>41.365699888906754</v>
      </c>
      <c r="F117" s="6">
        <v>45.898882553356749</v>
      </c>
      <c r="G117" s="6">
        <v>46.457485237694833</v>
      </c>
      <c r="H117" s="6">
        <v>46.489018045921341</v>
      </c>
      <c r="I117" s="6">
        <v>10.847464584439839</v>
      </c>
      <c r="J117" s="6">
        <v>46.014704787420627</v>
      </c>
      <c r="K117" s="6">
        <v>25.807656448147725</v>
      </c>
      <c r="L117" s="6">
        <v>45.898882553356749</v>
      </c>
      <c r="M117" s="6">
        <v>47.234367452136745</v>
      </c>
      <c r="N117" s="6">
        <v>47.234367452136745</v>
      </c>
      <c r="O117" s="6">
        <v>46.726174675171698</v>
      </c>
      <c r="P117" s="6">
        <v>40.322945685412051</v>
      </c>
      <c r="Q117" s="6">
        <v>43.407079854968181</v>
      </c>
      <c r="R117" s="6">
        <v>45.898882553356749</v>
      </c>
      <c r="S117" s="6">
        <v>45.898882553356749</v>
      </c>
      <c r="T117" s="6">
        <v>47.234367452136745</v>
      </c>
      <c r="U117" s="6">
        <v>46.849681639136655</v>
      </c>
      <c r="V117" s="6">
        <v>44.930560196561849</v>
      </c>
      <c r="W117" s="6">
        <v>46.322752794621074</v>
      </c>
      <c r="X117" s="6">
        <v>46.762496121234484</v>
      </c>
      <c r="Y117" s="6">
        <v>45.201596344276538</v>
      </c>
      <c r="Z117" s="6">
        <v>46.150222861277967</v>
      </c>
      <c r="AA117" s="6">
        <v>46.990195997674142</v>
      </c>
      <c r="AB117" s="6">
        <v>31.480391366220157</v>
      </c>
      <c r="AC117" s="6">
        <v>46.955067408039774</v>
      </c>
      <c r="AD117" s="6">
        <v>43.643138494917054</v>
      </c>
      <c r="AE117" s="6">
        <v>45.898882553356749</v>
      </c>
      <c r="AF117" s="6">
        <v>45.898882553356749</v>
      </c>
      <c r="AG117" s="7">
        <v>22.514130879831729</v>
      </c>
      <c r="AH117" s="6">
        <f t="shared" si="17"/>
        <v>11.490472191362986</v>
      </c>
      <c r="AI117">
        <f t="shared" si="18"/>
        <v>2050</v>
      </c>
      <c r="AJ117" t="str">
        <f t="shared" si="19"/>
        <v>Oil</v>
      </c>
    </row>
    <row r="118" spans="1:36" ht="15.75" thickBot="1" x14ac:dyDescent="0.3">
      <c r="A118" s="46"/>
      <c r="B118" s="38"/>
      <c r="C118" s="41"/>
      <c r="D118" s="3" t="s">
        <v>65</v>
      </c>
      <c r="E118" s="11">
        <v>45.793869090407981</v>
      </c>
      <c r="F118" s="12">
        <v>50.998758392618612</v>
      </c>
      <c r="G118" s="12">
        <v>50.998758392618612</v>
      </c>
      <c r="H118" s="12">
        <v>50.998758392618612</v>
      </c>
      <c r="I118" s="12">
        <v>11.3388710079204</v>
      </c>
      <c r="J118" s="12">
        <v>50.998758392618612</v>
      </c>
      <c r="K118" s="12">
        <v>28.883359629468309</v>
      </c>
      <c r="L118" s="12">
        <v>50.998758392618612</v>
      </c>
      <c r="M118" s="12">
        <v>50.998758392618612</v>
      </c>
      <c r="N118" s="12">
        <v>50.998758392618612</v>
      </c>
      <c r="O118" s="12">
        <v>50.998758392618612</v>
      </c>
      <c r="P118" s="12">
        <v>46.315856062659172</v>
      </c>
      <c r="Q118" s="12">
        <v>50.393766015582209</v>
      </c>
      <c r="R118" s="12">
        <v>50.998758392618612</v>
      </c>
      <c r="S118" s="12">
        <v>50.998758392618612</v>
      </c>
      <c r="T118" s="12">
        <v>50.998758392618612</v>
      </c>
      <c r="U118" s="12">
        <v>50.998758392618612</v>
      </c>
      <c r="V118" s="12">
        <v>50.998758392618612</v>
      </c>
      <c r="W118" s="12">
        <v>50.998758392618612</v>
      </c>
      <c r="X118" s="12">
        <v>50.998758392618612</v>
      </c>
      <c r="Y118" s="12">
        <v>50.998758392618612</v>
      </c>
      <c r="Z118" s="12">
        <v>50.998758392618612</v>
      </c>
      <c r="AA118" s="12">
        <v>50.998758392618612</v>
      </c>
      <c r="AB118" s="12">
        <v>35.508289672535753</v>
      </c>
      <c r="AC118" s="12">
        <v>50.998758392618612</v>
      </c>
      <c r="AD118" s="12">
        <v>50.373869496498621</v>
      </c>
      <c r="AE118" s="12">
        <v>50.998758392618612</v>
      </c>
      <c r="AF118" s="12">
        <v>50.998758392618612</v>
      </c>
      <c r="AG118" s="13">
        <v>25.598129813399378</v>
      </c>
      <c r="AH118" s="6">
        <f t="shared" si="17"/>
        <v>12.720519191779994</v>
      </c>
      <c r="AI118">
        <f t="shared" si="18"/>
        <v>2050</v>
      </c>
      <c r="AJ118" t="str">
        <f t="shared" si="19"/>
        <v>Oil</v>
      </c>
    </row>
    <row r="119" spans="1:36" x14ac:dyDescent="0.25">
      <c r="A119" s="46"/>
      <c r="B119" s="36" t="s">
        <v>4</v>
      </c>
      <c r="C119" s="39">
        <v>2015</v>
      </c>
      <c r="D119" s="2" t="s">
        <v>41</v>
      </c>
      <c r="E119" s="8">
        <v>38.524202123211275</v>
      </c>
      <c r="F119" s="9">
        <v>43.598307647948403</v>
      </c>
      <c r="G119" s="9">
        <v>43.311131556761865</v>
      </c>
      <c r="H119" s="9">
        <v>42.932951557425142</v>
      </c>
      <c r="I119" s="9">
        <v>9.7833229107337161</v>
      </c>
      <c r="J119" s="9">
        <v>42.509543136183062</v>
      </c>
      <c r="K119" s="9">
        <v>24.263109064801345</v>
      </c>
      <c r="L119" s="9">
        <v>43.598307647948403</v>
      </c>
      <c r="M119" s="9">
        <v>43.598307647948403</v>
      </c>
      <c r="N119" s="9">
        <v>43.598307647948403</v>
      </c>
      <c r="O119" s="9">
        <v>43.144655768046178</v>
      </c>
      <c r="P119" s="9">
        <v>37.428642081278127</v>
      </c>
      <c r="Q119" s="9">
        <v>40.248149477601139</v>
      </c>
      <c r="R119" s="9">
        <v>43.598307647948403</v>
      </c>
      <c r="S119" s="9">
        <v>43.598307647948403</v>
      </c>
      <c r="T119" s="9">
        <v>43.598307647948403</v>
      </c>
      <c r="U119" s="9">
        <v>43.374963769925252</v>
      </c>
      <c r="V119" s="9">
        <v>41.541752459058308</v>
      </c>
      <c r="W119" s="9">
        <v>42.896369745589929</v>
      </c>
      <c r="X119" s="9">
        <v>43.598307647948403</v>
      </c>
      <c r="Y119" s="9">
        <v>41.783700128339497</v>
      </c>
      <c r="Z119" s="9">
        <v>42.630516970823649</v>
      </c>
      <c r="AA119" s="9">
        <v>43.502588843081341</v>
      </c>
      <c r="AB119" s="9">
        <v>29.535099370979392</v>
      </c>
      <c r="AC119" s="9">
        <v>43.470682574792313</v>
      </c>
      <c r="AD119" s="9">
        <v>40.392501029972671</v>
      </c>
      <c r="AE119" s="9">
        <v>43.598307647948403</v>
      </c>
      <c r="AF119" s="9">
        <v>43.598307647948403</v>
      </c>
      <c r="AG119" s="10">
        <v>20.76780839861874</v>
      </c>
      <c r="AH119" s="6">
        <f t="shared" si="17"/>
        <v>10.701167256447576</v>
      </c>
      <c r="AI119">
        <f t="shared" si="18"/>
        <v>2015</v>
      </c>
      <c r="AJ119" t="str">
        <f t="shared" si="19"/>
        <v>Oil</v>
      </c>
    </row>
    <row r="120" spans="1:36" x14ac:dyDescent="0.25">
      <c r="A120" s="46"/>
      <c r="B120" s="37"/>
      <c r="C120" s="40"/>
      <c r="D120" t="s">
        <v>42</v>
      </c>
      <c r="E120" s="5">
        <v>35.599081584184347</v>
      </c>
      <c r="F120" s="6">
        <v>39.238476883153567</v>
      </c>
      <c r="G120" s="6">
        <v>39.750148026048819</v>
      </c>
      <c r="H120" s="6">
        <v>39.975141300462617</v>
      </c>
      <c r="I120" s="6">
        <v>9.5751202446234771</v>
      </c>
      <c r="J120" s="6">
        <v>39.594073721344756</v>
      </c>
      <c r="K120" s="6">
        <v>23.006002094213891</v>
      </c>
      <c r="L120" s="6">
        <v>39.238476883153567</v>
      </c>
      <c r="M120" s="6">
        <v>40.573961781933562</v>
      </c>
      <c r="N120" s="6">
        <v>40.573961781933562</v>
      </c>
      <c r="O120" s="6">
        <v>40.165675090021558</v>
      </c>
      <c r="P120" s="6">
        <v>35.02126277193031</v>
      </c>
      <c r="Q120" s="6">
        <v>37.392538465733708</v>
      </c>
      <c r="R120" s="6">
        <v>39.238476883153567</v>
      </c>
      <c r="S120" s="6">
        <v>39.238476883153567</v>
      </c>
      <c r="T120" s="6">
        <v>40.573961781933562</v>
      </c>
      <c r="U120" s="6">
        <v>40.206671328825408</v>
      </c>
      <c r="V120" s="6">
        <v>38.723062111932478</v>
      </c>
      <c r="W120" s="6">
        <v>39.775936706923616</v>
      </c>
      <c r="X120" s="6">
        <v>40.008606508116699</v>
      </c>
      <c r="Y120" s="6">
        <v>38.94081501428554</v>
      </c>
      <c r="Z120" s="6">
        <v>39.702950172521284</v>
      </c>
      <c r="AA120" s="6">
        <v>40.321533894665883</v>
      </c>
      <c r="AB120" s="6">
        <v>27.91707433266145</v>
      </c>
      <c r="AC120" s="6">
        <v>40.292818253205773</v>
      </c>
      <c r="AD120" s="6">
        <v>37.688735825755401</v>
      </c>
      <c r="AE120" s="6">
        <v>39.238476883153567</v>
      </c>
      <c r="AF120" s="6">
        <v>39.238476883153567</v>
      </c>
      <c r="AG120" s="7">
        <v>19.461157183719997</v>
      </c>
      <c r="AH120" s="6">
        <f t="shared" si="17"/>
        <v>9.8886337733845409</v>
      </c>
      <c r="AI120">
        <f t="shared" si="18"/>
        <v>2015</v>
      </c>
      <c r="AJ120" t="str">
        <f t="shared" si="19"/>
        <v>Oil</v>
      </c>
    </row>
    <row r="121" spans="1:36" x14ac:dyDescent="0.25">
      <c r="A121" s="46"/>
      <c r="B121" s="37"/>
      <c r="C121" s="40"/>
      <c r="D121" t="s">
        <v>65</v>
      </c>
      <c r="E121" s="5">
        <v>39.242797607099313</v>
      </c>
      <c r="F121" s="6">
        <v>43.598307647948403</v>
      </c>
      <c r="G121" s="6">
        <v>43.598307647948403</v>
      </c>
      <c r="H121" s="6">
        <v>43.598307647948403</v>
      </c>
      <c r="I121" s="6">
        <v>9.991525576843955</v>
      </c>
      <c r="J121" s="6">
        <v>43.598307647948403</v>
      </c>
      <c r="K121" s="6">
        <v>25.520216035388792</v>
      </c>
      <c r="L121" s="6">
        <v>43.598307647948403</v>
      </c>
      <c r="M121" s="6">
        <v>43.598307647948403</v>
      </c>
      <c r="N121" s="6">
        <v>43.598307647948403</v>
      </c>
      <c r="O121" s="6">
        <v>43.598307647948403</v>
      </c>
      <c r="P121" s="6">
        <v>39.836021390625937</v>
      </c>
      <c r="Q121" s="6">
        <v>43.10376048946857</v>
      </c>
      <c r="R121" s="6">
        <v>43.598307647948403</v>
      </c>
      <c r="S121" s="6">
        <v>43.598307647948403</v>
      </c>
      <c r="T121" s="6">
        <v>43.598307647948403</v>
      </c>
      <c r="U121" s="6">
        <v>43.598307647948403</v>
      </c>
      <c r="V121" s="6">
        <v>43.598307647948403</v>
      </c>
      <c r="W121" s="6">
        <v>43.598307647948403</v>
      </c>
      <c r="X121" s="6">
        <v>43.598307647948403</v>
      </c>
      <c r="Y121" s="6">
        <v>43.598307647948403</v>
      </c>
      <c r="Z121" s="6">
        <v>43.598307647948403</v>
      </c>
      <c r="AA121" s="6">
        <v>43.598307647948403</v>
      </c>
      <c r="AB121" s="6">
        <v>31.153124409297334</v>
      </c>
      <c r="AC121" s="6">
        <v>43.598307647948403</v>
      </c>
      <c r="AD121" s="6">
        <v>43.09626623418994</v>
      </c>
      <c r="AE121" s="6">
        <v>43.598307647948403</v>
      </c>
      <c r="AF121" s="6">
        <v>43.598307647948403</v>
      </c>
      <c r="AG121" s="7">
        <v>22.074459613517483</v>
      </c>
      <c r="AH121" s="6">
        <f t="shared" si="17"/>
        <v>10.900777113083143</v>
      </c>
      <c r="AI121">
        <f t="shared" si="18"/>
        <v>2015</v>
      </c>
      <c r="AJ121" t="str">
        <f t="shared" si="19"/>
        <v>Oil</v>
      </c>
    </row>
    <row r="122" spans="1:36" x14ac:dyDescent="0.25">
      <c r="A122" s="46"/>
      <c r="B122" s="37"/>
      <c r="C122" s="40">
        <v>2030</v>
      </c>
      <c r="D122" t="s">
        <v>41</v>
      </c>
      <c r="E122" s="5">
        <v>52.550496833838757</v>
      </c>
      <c r="F122" s="6">
        <v>60.04822261843816</v>
      </c>
      <c r="G122" s="6">
        <v>59.632652371244774</v>
      </c>
      <c r="H122" s="6">
        <v>59.020968398564122</v>
      </c>
      <c r="I122" s="6">
        <v>11.114826011417348</v>
      </c>
      <c r="J122" s="6">
        <v>58.367261167735194</v>
      </c>
      <c r="K122" s="6">
        <v>30.815784726291426</v>
      </c>
      <c r="L122" s="6">
        <v>60.04822261843816</v>
      </c>
      <c r="M122" s="6">
        <v>60.04822261843816</v>
      </c>
      <c r="N122" s="6">
        <v>60.04822261843816</v>
      </c>
      <c r="O122" s="6">
        <v>59.347822013978586</v>
      </c>
      <c r="P122" s="6">
        <v>50.52277439778797</v>
      </c>
      <c r="Q122" s="6">
        <v>54.983196250986992</v>
      </c>
      <c r="R122" s="6">
        <v>60.04822261843816</v>
      </c>
      <c r="S122" s="6">
        <v>60.04822261843816</v>
      </c>
      <c r="T122" s="6">
        <v>60.04822261843816</v>
      </c>
      <c r="U122" s="6">
        <v>59.710554193941419</v>
      </c>
      <c r="V122" s="6">
        <v>56.873073211554768</v>
      </c>
      <c r="W122" s="6">
        <v>58.986978998591248</v>
      </c>
      <c r="X122" s="6">
        <v>60.04822261843816</v>
      </c>
      <c r="Y122" s="6">
        <v>57.246620200599871</v>
      </c>
      <c r="Z122" s="6">
        <v>58.554034662257735</v>
      </c>
      <c r="AA122" s="6">
        <v>59.903507579368124</v>
      </c>
      <c r="AB122" s="6">
        <v>38.335803880191413</v>
      </c>
      <c r="AC122" s="6">
        <v>59.855269233011448</v>
      </c>
      <c r="AD122" s="6">
        <v>55.09872501359051</v>
      </c>
      <c r="AE122" s="6">
        <v>60.04822261843816</v>
      </c>
      <c r="AF122" s="6">
        <v>60.04822261843816</v>
      </c>
      <c r="AG122" s="7">
        <v>27.010387966564238</v>
      </c>
      <c r="AH122" s="6">
        <f t="shared" si="17"/>
        <v>14.597360231621877</v>
      </c>
      <c r="AI122">
        <f t="shared" si="18"/>
        <v>2030</v>
      </c>
      <c r="AJ122" t="str">
        <f t="shared" si="19"/>
        <v>Oil</v>
      </c>
    </row>
    <row r="123" spans="1:36" x14ac:dyDescent="0.25">
      <c r="A123" s="46"/>
      <c r="B123" s="37"/>
      <c r="C123" s="40"/>
      <c r="D123" t="s">
        <v>42</v>
      </c>
      <c r="E123" s="5">
        <v>48.23209250914622</v>
      </c>
      <c r="F123" s="6">
        <v>54.043400356594347</v>
      </c>
      <c r="G123" s="6">
        <v>54.479581306046839</v>
      </c>
      <c r="H123" s="6">
        <v>54.454356457487705</v>
      </c>
      <c r="I123" s="6">
        <v>10.813537582202146</v>
      </c>
      <c r="J123" s="6">
        <v>53.86601994974167</v>
      </c>
      <c r="K123" s="6">
        <v>28.91519387983832</v>
      </c>
      <c r="L123" s="6">
        <v>54.043400356594347</v>
      </c>
      <c r="M123" s="6">
        <v>55.378885255374342</v>
      </c>
      <c r="N123" s="6">
        <v>55.378885255374342</v>
      </c>
      <c r="O123" s="6">
        <v>54.748524711360723</v>
      </c>
      <c r="P123" s="6">
        <v>46.805981856789174</v>
      </c>
      <c r="Q123" s="6">
        <v>50.665864252064331</v>
      </c>
      <c r="R123" s="6">
        <v>54.043400356594347</v>
      </c>
      <c r="S123" s="6">
        <v>54.043400356594347</v>
      </c>
      <c r="T123" s="6">
        <v>55.378885255374342</v>
      </c>
      <c r="U123" s="6">
        <v>54.920486400723313</v>
      </c>
      <c r="V123" s="6">
        <v>52.521250789179291</v>
      </c>
      <c r="W123" s="6">
        <v>54.269268724908159</v>
      </c>
      <c r="X123" s="6">
        <v>54.85359452852088</v>
      </c>
      <c r="Y123" s="6">
        <v>52.857443079319879</v>
      </c>
      <c r="Z123" s="6">
        <v>54.034116094811964</v>
      </c>
      <c r="AA123" s="6">
        <v>55.094144447607356</v>
      </c>
      <c r="AB123" s="6">
        <v>35.837708390952272</v>
      </c>
      <c r="AC123" s="6">
        <v>55.050729935886338</v>
      </c>
      <c r="AD123" s="6">
        <v>50.924337411011464</v>
      </c>
      <c r="AE123" s="6">
        <v>54.043400356594347</v>
      </c>
      <c r="AF123" s="6">
        <v>54.043400356594347</v>
      </c>
      <c r="AG123" s="7">
        <v>25.119543341834348</v>
      </c>
      <c r="AH123" s="6">
        <f t="shared" si="17"/>
        <v>13.397803474762839</v>
      </c>
      <c r="AI123">
        <f t="shared" si="18"/>
        <v>2030</v>
      </c>
      <c r="AJ123" t="str">
        <f t="shared" si="19"/>
        <v>Oil</v>
      </c>
    </row>
    <row r="124" spans="1:36" x14ac:dyDescent="0.25">
      <c r="A124" s="46"/>
      <c r="B124" s="37"/>
      <c r="C124" s="40"/>
      <c r="D124" t="s">
        <v>65</v>
      </c>
      <c r="E124" s="5">
        <v>53.648118844325303</v>
      </c>
      <c r="F124" s="6">
        <v>60.04822261843816</v>
      </c>
      <c r="G124" s="6">
        <v>60.04822261843816</v>
      </c>
      <c r="H124" s="6">
        <v>60.04822261843816</v>
      </c>
      <c r="I124" s="6">
        <v>11.416114440632551</v>
      </c>
      <c r="J124" s="6">
        <v>60.04822261843816</v>
      </c>
      <c r="K124" s="6">
        <v>32.716375572744532</v>
      </c>
      <c r="L124" s="6">
        <v>60.04822261843816</v>
      </c>
      <c r="M124" s="6">
        <v>60.04822261843816</v>
      </c>
      <c r="N124" s="6">
        <v>60.04822261843816</v>
      </c>
      <c r="O124" s="6">
        <v>60.04822261843816</v>
      </c>
      <c r="P124" s="6">
        <v>54.239566938786773</v>
      </c>
      <c r="Q124" s="6">
        <v>59.300528249909661</v>
      </c>
      <c r="R124" s="6">
        <v>60.04822261843816</v>
      </c>
      <c r="S124" s="6">
        <v>60.04822261843816</v>
      </c>
      <c r="T124" s="6">
        <v>60.04822261843816</v>
      </c>
      <c r="U124" s="6">
        <v>60.04822261843816</v>
      </c>
      <c r="V124" s="6">
        <v>60.04822261843816</v>
      </c>
      <c r="W124" s="6">
        <v>60.04822261843816</v>
      </c>
      <c r="X124" s="6">
        <v>60.04822261843816</v>
      </c>
      <c r="Y124" s="6">
        <v>60.04822261843816</v>
      </c>
      <c r="Z124" s="6">
        <v>60.04822261843816</v>
      </c>
      <c r="AA124" s="6">
        <v>60.04822261843816</v>
      </c>
      <c r="AB124" s="6">
        <v>40.833899369430561</v>
      </c>
      <c r="AC124" s="6">
        <v>60.04822261843816</v>
      </c>
      <c r="AD124" s="6">
        <v>59.27311261616957</v>
      </c>
      <c r="AE124" s="6">
        <v>60.04822261843816</v>
      </c>
      <c r="AF124" s="6">
        <v>60.04822261843816</v>
      </c>
      <c r="AG124" s="7">
        <v>28.901232591294129</v>
      </c>
      <c r="AH124" s="6">
        <f t="shared" si="17"/>
        <v>14.902255234534806</v>
      </c>
      <c r="AI124">
        <f t="shared" si="18"/>
        <v>2030</v>
      </c>
      <c r="AJ124" t="str">
        <f t="shared" si="19"/>
        <v>Oil</v>
      </c>
    </row>
    <row r="125" spans="1:36" x14ac:dyDescent="0.25">
      <c r="A125" s="46"/>
      <c r="B125" s="37"/>
      <c r="C125" s="40">
        <v>2050</v>
      </c>
      <c r="D125" t="s">
        <v>41</v>
      </c>
      <c r="E125" s="5">
        <v>57.048094380206592</v>
      </c>
      <c r="F125" s="6">
        <v>65.276801948911682</v>
      </c>
      <c r="G125" s="6">
        <v>64.823676618750611</v>
      </c>
      <c r="H125" s="6">
        <v>64.134518983767222</v>
      </c>
      <c r="I125" s="6">
        <v>11.921294322445117</v>
      </c>
      <c r="J125" s="6">
        <v>63.407611642311664</v>
      </c>
      <c r="K125" s="6">
        <v>32.971057199987484</v>
      </c>
      <c r="L125" s="6">
        <v>65.276801948911682</v>
      </c>
      <c r="M125" s="6">
        <v>65.276801948911682</v>
      </c>
      <c r="N125" s="6">
        <v>65.276801948911682</v>
      </c>
      <c r="O125" s="6">
        <v>64.497972654495001</v>
      </c>
      <c r="P125" s="6">
        <v>54.684723544844893</v>
      </c>
      <c r="Q125" s="6">
        <v>59.67927191815749</v>
      </c>
      <c r="R125" s="6">
        <v>65.276801948911682</v>
      </c>
      <c r="S125" s="6">
        <v>65.276801948911682</v>
      </c>
      <c r="T125" s="6">
        <v>65.276801948911682</v>
      </c>
      <c r="U125" s="6">
        <v>64.90363328019474</v>
      </c>
      <c r="V125" s="6">
        <v>61.746109147556091</v>
      </c>
      <c r="W125" s="6">
        <v>64.103986132944144</v>
      </c>
      <c r="X125" s="6">
        <v>65.276801948911682</v>
      </c>
      <c r="Y125" s="6">
        <v>62.161484771244979</v>
      </c>
      <c r="Z125" s="6">
        <v>63.615299454156101</v>
      </c>
      <c r="AA125" s="6">
        <v>65.116872519461566</v>
      </c>
      <c r="AB125" s="6">
        <v>41.133093821994748</v>
      </c>
      <c r="AC125" s="6">
        <v>65.063562709644856</v>
      </c>
      <c r="AD125" s="6">
        <v>59.77307493503384</v>
      </c>
      <c r="AE125" s="6">
        <v>65.276801948911682</v>
      </c>
      <c r="AF125" s="6">
        <v>65.276801948911682</v>
      </c>
      <c r="AG125" s="7">
        <v>29.253338201106232</v>
      </c>
      <c r="AH125" s="6">
        <f t="shared" si="17"/>
        <v>15.84669288339072</v>
      </c>
      <c r="AI125">
        <f t="shared" si="18"/>
        <v>2050</v>
      </c>
      <c r="AJ125" t="str">
        <f t="shared" si="19"/>
        <v>Oil</v>
      </c>
    </row>
    <row r="126" spans="1:36" x14ac:dyDescent="0.25">
      <c r="A126" s="46"/>
      <c r="B126" s="37"/>
      <c r="C126" s="40"/>
      <c r="D126" t="s">
        <v>42</v>
      </c>
      <c r="E126" s="5">
        <v>52.292391214740114</v>
      </c>
      <c r="F126" s="6">
        <v>58.749121754020514</v>
      </c>
      <c r="G126" s="6">
        <v>59.204922524753286</v>
      </c>
      <c r="H126" s="6">
        <v>59.056551984170497</v>
      </c>
      <c r="I126" s="6">
        <v>11.592778458078337</v>
      </c>
      <c r="J126" s="6">
        <v>58.402335376860499</v>
      </c>
      <c r="K126" s="6">
        <v>30.870650693209242</v>
      </c>
      <c r="L126" s="6">
        <v>58.749121754020514</v>
      </c>
      <c r="M126" s="6">
        <v>60.08460665280051</v>
      </c>
      <c r="N126" s="6">
        <v>60.08460665280051</v>
      </c>
      <c r="O126" s="6">
        <v>59.383660287825499</v>
      </c>
      <c r="P126" s="6">
        <v>50.551736089140405</v>
      </c>
      <c r="Q126" s="6">
        <v>54.908043939562248</v>
      </c>
      <c r="R126" s="6">
        <v>58.749121754020514</v>
      </c>
      <c r="S126" s="6">
        <v>58.749121754020514</v>
      </c>
      <c r="T126" s="6">
        <v>60.08460665280051</v>
      </c>
      <c r="U126" s="6">
        <v>59.609969165395775</v>
      </c>
      <c r="V126" s="6">
        <v>56.906983131580482</v>
      </c>
      <c r="W126" s="6">
        <v>58.89028673287023</v>
      </c>
      <c r="X126" s="6">
        <v>59.612735321898249</v>
      </c>
      <c r="Y126" s="6">
        <v>57.280821192900476</v>
      </c>
      <c r="Z126" s="6">
        <v>58.589254407520492</v>
      </c>
      <c r="AA126" s="6">
        <v>59.801884480735914</v>
      </c>
      <c r="AB126" s="6">
        <v>38.355269338575269</v>
      </c>
      <c r="AC126" s="6">
        <v>59.75390565190088</v>
      </c>
      <c r="AD126" s="6">
        <v>55.131252340310461</v>
      </c>
      <c r="AE126" s="6">
        <v>58.749121754020514</v>
      </c>
      <c r="AF126" s="6">
        <v>58.749121754020514</v>
      </c>
      <c r="AG126" s="7">
        <v>27.19161794887334</v>
      </c>
      <c r="AH126" s="6">
        <f t="shared" si="17"/>
        <v>14.525664226316698</v>
      </c>
      <c r="AI126">
        <f t="shared" si="18"/>
        <v>2050</v>
      </c>
      <c r="AJ126" t="str">
        <f t="shared" si="19"/>
        <v>Oil</v>
      </c>
    </row>
    <row r="127" spans="1:36" ht="15.75" thickBot="1" x14ac:dyDescent="0.3">
      <c r="A127" s="46"/>
      <c r="B127" s="38"/>
      <c r="C127" s="41"/>
      <c r="D127" s="3" t="s">
        <v>65</v>
      </c>
      <c r="E127" s="11">
        <v>58.264804678803912</v>
      </c>
      <c r="F127" s="12">
        <v>65.276801948911682</v>
      </c>
      <c r="G127" s="12">
        <v>65.276801948911682</v>
      </c>
      <c r="H127" s="12">
        <v>65.276801948911682</v>
      </c>
      <c r="I127" s="12">
        <v>12.249810186811898</v>
      </c>
      <c r="J127" s="12">
        <v>65.276801948911682</v>
      </c>
      <c r="K127" s="12">
        <v>35.071463706765726</v>
      </c>
      <c r="L127" s="12">
        <v>65.276801948911682</v>
      </c>
      <c r="M127" s="12">
        <v>65.276801948911682</v>
      </c>
      <c r="N127" s="12">
        <v>65.276801948911682</v>
      </c>
      <c r="O127" s="12">
        <v>65.276801948911682</v>
      </c>
      <c r="P127" s="12">
        <v>58.817711000549387</v>
      </c>
      <c r="Q127" s="12">
        <v>64.450499896752731</v>
      </c>
      <c r="R127" s="12">
        <v>65.276801948911682</v>
      </c>
      <c r="S127" s="12">
        <v>65.276801948911682</v>
      </c>
      <c r="T127" s="12">
        <v>65.276801948911682</v>
      </c>
      <c r="U127" s="12">
        <v>65.276801948911682</v>
      </c>
      <c r="V127" s="12">
        <v>65.276801948911682</v>
      </c>
      <c r="W127" s="12">
        <v>65.276801948911682</v>
      </c>
      <c r="X127" s="12">
        <v>65.276801948911682</v>
      </c>
      <c r="Y127" s="12">
        <v>65.276801948911682</v>
      </c>
      <c r="Z127" s="12">
        <v>65.276801948911682</v>
      </c>
      <c r="AA127" s="12">
        <v>65.276801948911682</v>
      </c>
      <c r="AB127" s="12">
        <v>43.910918305414228</v>
      </c>
      <c r="AC127" s="12">
        <v>65.276801948911682</v>
      </c>
      <c r="AD127" s="12">
        <v>64.414897529757241</v>
      </c>
      <c r="AE127" s="12">
        <v>65.276801948911682</v>
      </c>
      <c r="AF127" s="12">
        <v>65.276801948911682</v>
      </c>
      <c r="AG127" s="13">
        <v>31.315058453339123</v>
      </c>
      <c r="AH127" s="6">
        <f t="shared" si="17"/>
        <v>16.18466796633442</v>
      </c>
      <c r="AI127">
        <f t="shared" si="18"/>
        <v>2050</v>
      </c>
      <c r="AJ127" t="str">
        <f t="shared" si="19"/>
        <v>Oil</v>
      </c>
    </row>
    <row r="128" spans="1:36" x14ac:dyDescent="0.25">
      <c r="A128" s="46"/>
      <c r="B128" s="36" t="s">
        <v>5</v>
      </c>
      <c r="C128" s="39">
        <v>2015</v>
      </c>
      <c r="D128" s="2" t="s">
        <v>41</v>
      </c>
      <c r="E128" s="8">
        <v>28.98</v>
      </c>
      <c r="F128" s="9">
        <v>32.380000000000003</v>
      </c>
      <c r="G128" s="9">
        <v>32.18</v>
      </c>
      <c r="H128" s="9">
        <v>31.96</v>
      </c>
      <c r="I128" s="9">
        <v>9.1300000000000008</v>
      </c>
      <c r="J128" s="9">
        <v>31.69</v>
      </c>
      <c r="K128" s="9">
        <v>19.84</v>
      </c>
      <c r="L128" s="9">
        <v>32.380000000000003</v>
      </c>
      <c r="M128" s="9">
        <v>32.380000000000003</v>
      </c>
      <c r="N128" s="9">
        <v>32.380000000000003</v>
      </c>
      <c r="O128" s="9">
        <v>32.090000000000003</v>
      </c>
      <c r="P128" s="9">
        <v>28.5</v>
      </c>
      <c r="Q128" s="9">
        <v>30.21</v>
      </c>
      <c r="R128" s="9">
        <v>32.380000000000003</v>
      </c>
      <c r="S128" s="9">
        <v>32.380000000000003</v>
      </c>
      <c r="T128" s="9">
        <v>32.380000000000003</v>
      </c>
      <c r="U128" s="9">
        <v>32.229999999999997</v>
      </c>
      <c r="V128" s="9">
        <v>31.08</v>
      </c>
      <c r="W128" s="9">
        <v>31.92</v>
      </c>
      <c r="X128" s="9">
        <v>32.380000000000003</v>
      </c>
      <c r="Y128" s="9">
        <v>31.24</v>
      </c>
      <c r="Z128" s="9">
        <v>31.77</v>
      </c>
      <c r="AA128" s="9">
        <v>32.32</v>
      </c>
      <c r="AB128" s="9">
        <v>23.53</v>
      </c>
      <c r="AC128" s="9">
        <v>32.299999999999997</v>
      </c>
      <c r="AD128" s="9">
        <v>30.36</v>
      </c>
      <c r="AE128" s="9">
        <v>32.380000000000003</v>
      </c>
      <c r="AF128" s="9">
        <v>32.380000000000003</v>
      </c>
      <c r="AG128" s="10">
        <v>16.68</v>
      </c>
      <c r="AH128" s="6">
        <f t="shared" si="17"/>
        <v>8.0500000000000007</v>
      </c>
      <c r="AI128">
        <f t="shared" si="18"/>
        <v>2015</v>
      </c>
      <c r="AJ128" t="str">
        <f t="shared" si="19"/>
        <v>Oil</v>
      </c>
    </row>
    <row r="129" spans="1:36" x14ac:dyDescent="0.25">
      <c r="A129" s="46"/>
      <c r="B129" s="37"/>
      <c r="C129" s="40"/>
      <c r="D129" t="s">
        <v>42</v>
      </c>
      <c r="E129" s="5">
        <v>27.01</v>
      </c>
      <c r="F129" s="6">
        <v>29.14</v>
      </c>
      <c r="G129" s="6">
        <v>29.73</v>
      </c>
      <c r="H129" s="6">
        <v>30.1</v>
      </c>
      <c r="I129" s="6">
        <v>8.99</v>
      </c>
      <c r="J129" s="6">
        <v>29.86</v>
      </c>
      <c r="K129" s="6">
        <v>19.03</v>
      </c>
      <c r="L129" s="6">
        <v>29.14</v>
      </c>
      <c r="M129" s="6">
        <v>30.48</v>
      </c>
      <c r="N129" s="6">
        <v>30.48</v>
      </c>
      <c r="O129" s="6">
        <v>30.22</v>
      </c>
      <c r="P129" s="6">
        <v>26.98</v>
      </c>
      <c r="Q129" s="6">
        <v>28.35</v>
      </c>
      <c r="R129" s="6">
        <v>29.14</v>
      </c>
      <c r="S129" s="6">
        <v>29.14</v>
      </c>
      <c r="T129" s="6">
        <v>30.48</v>
      </c>
      <c r="U129" s="6">
        <v>30.18</v>
      </c>
      <c r="V129" s="6">
        <v>29.31</v>
      </c>
      <c r="W129" s="6">
        <v>29.9</v>
      </c>
      <c r="X129" s="6">
        <v>29.91</v>
      </c>
      <c r="Y129" s="6">
        <v>29.45</v>
      </c>
      <c r="Z129" s="6">
        <v>29.93</v>
      </c>
      <c r="AA129" s="6">
        <v>30.25</v>
      </c>
      <c r="AB129" s="6">
        <v>22.51</v>
      </c>
      <c r="AC129" s="6">
        <v>30.24</v>
      </c>
      <c r="AD129" s="6">
        <v>28.66</v>
      </c>
      <c r="AE129" s="6">
        <v>29.14</v>
      </c>
      <c r="AF129" s="6">
        <v>29.14</v>
      </c>
      <c r="AG129" s="7">
        <v>15.79</v>
      </c>
      <c r="AH129" s="6">
        <f t="shared" si="17"/>
        <v>7.5027777777777782</v>
      </c>
      <c r="AI129">
        <f t="shared" si="18"/>
        <v>2015</v>
      </c>
      <c r="AJ129" t="str">
        <f t="shared" si="19"/>
        <v>Oil</v>
      </c>
    </row>
    <row r="130" spans="1:36" x14ac:dyDescent="0.25">
      <c r="A130" s="46"/>
      <c r="B130" s="37"/>
      <c r="C130" s="40"/>
      <c r="D130" t="s">
        <v>65</v>
      </c>
      <c r="E130" s="5">
        <v>29.44</v>
      </c>
      <c r="F130" s="6">
        <v>32.380000000000003</v>
      </c>
      <c r="G130" s="6">
        <v>32.380000000000003</v>
      </c>
      <c r="H130" s="6">
        <v>32.380000000000003</v>
      </c>
      <c r="I130" s="6">
        <v>9.2799999999999994</v>
      </c>
      <c r="J130" s="6">
        <v>32.380000000000003</v>
      </c>
      <c r="K130" s="6">
        <v>20.66</v>
      </c>
      <c r="L130" s="6">
        <v>32.380000000000003</v>
      </c>
      <c r="M130" s="6">
        <v>32.380000000000003</v>
      </c>
      <c r="N130" s="6">
        <v>32.380000000000003</v>
      </c>
      <c r="O130" s="6">
        <v>32.380000000000003</v>
      </c>
      <c r="P130" s="6">
        <v>30.01</v>
      </c>
      <c r="Q130" s="6">
        <v>32.06</v>
      </c>
      <c r="R130" s="6">
        <v>32.380000000000003</v>
      </c>
      <c r="S130" s="6">
        <v>32.380000000000003</v>
      </c>
      <c r="T130" s="6">
        <v>32.380000000000003</v>
      </c>
      <c r="U130" s="6">
        <v>32.380000000000003</v>
      </c>
      <c r="V130" s="6">
        <v>32.380000000000003</v>
      </c>
      <c r="W130" s="6">
        <v>32.380000000000003</v>
      </c>
      <c r="X130" s="6">
        <v>32.380000000000003</v>
      </c>
      <c r="Y130" s="6">
        <v>32.380000000000003</v>
      </c>
      <c r="Z130" s="6">
        <v>32.380000000000003</v>
      </c>
      <c r="AA130" s="6">
        <v>32.380000000000003</v>
      </c>
      <c r="AB130" s="6">
        <v>24.55</v>
      </c>
      <c r="AC130" s="6">
        <v>32.380000000000003</v>
      </c>
      <c r="AD130" s="6">
        <v>32.06</v>
      </c>
      <c r="AE130" s="6">
        <v>32.380000000000003</v>
      </c>
      <c r="AF130" s="6">
        <v>32.380000000000003</v>
      </c>
      <c r="AG130" s="7">
        <v>17.579999999999998</v>
      </c>
      <c r="AH130" s="6">
        <f t="shared" si="17"/>
        <v>8.1777777777777771</v>
      </c>
      <c r="AI130">
        <f t="shared" si="18"/>
        <v>2015</v>
      </c>
      <c r="AJ130" t="str">
        <f t="shared" si="19"/>
        <v>Oil</v>
      </c>
    </row>
    <row r="131" spans="1:36" x14ac:dyDescent="0.25">
      <c r="A131" s="46"/>
      <c r="B131" s="37"/>
      <c r="C131" s="40">
        <v>2030</v>
      </c>
      <c r="D131" t="s">
        <v>41</v>
      </c>
      <c r="E131" s="5">
        <v>31.75</v>
      </c>
      <c r="F131" s="6">
        <v>35.590000000000003</v>
      </c>
      <c r="G131" s="6">
        <v>35.369999999999997</v>
      </c>
      <c r="H131" s="6">
        <v>35.1</v>
      </c>
      <c r="I131" s="6">
        <v>9.6999999999999993</v>
      </c>
      <c r="J131" s="6">
        <v>34.79</v>
      </c>
      <c r="K131" s="6">
        <v>21.18</v>
      </c>
      <c r="L131" s="6">
        <v>35.590000000000003</v>
      </c>
      <c r="M131" s="6">
        <v>35.590000000000003</v>
      </c>
      <c r="N131" s="6">
        <v>35.590000000000003</v>
      </c>
      <c r="O131" s="6">
        <v>35.25</v>
      </c>
      <c r="P131" s="6">
        <v>31.05</v>
      </c>
      <c r="Q131" s="6">
        <v>33.090000000000003</v>
      </c>
      <c r="R131" s="6">
        <v>35.590000000000003</v>
      </c>
      <c r="S131" s="6">
        <v>35.590000000000003</v>
      </c>
      <c r="T131" s="6">
        <v>35.590000000000003</v>
      </c>
      <c r="U131" s="6">
        <v>35.42</v>
      </c>
      <c r="V131" s="6">
        <v>34.07</v>
      </c>
      <c r="W131" s="6">
        <v>35.06</v>
      </c>
      <c r="X131" s="6">
        <v>35.590000000000003</v>
      </c>
      <c r="Y131" s="6">
        <v>34.25</v>
      </c>
      <c r="Z131" s="6">
        <v>34.869999999999997</v>
      </c>
      <c r="AA131" s="6">
        <v>35.51</v>
      </c>
      <c r="AB131" s="6">
        <v>25.25</v>
      </c>
      <c r="AC131" s="6">
        <v>35.49</v>
      </c>
      <c r="AD131" s="6">
        <v>33.229999999999997</v>
      </c>
      <c r="AE131" s="6">
        <v>35.590000000000003</v>
      </c>
      <c r="AF131" s="6">
        <v>35.590000000000003</v>
      </c>
      <c r="AG131" s="7">
        <v>18.11</v>
      </c>
      <c r="AH131" s="6">
        <f t="shared" ref="AH131:AH194" si="20">E131/3.6</f>
        <v>8.8194444444444446</v>
      </c>
      <c r="AI131">
        <f t="shared" ref="AI131:AI194" si="21">IF(C131&lt;&gt;0,C131,AI130)</f>
        <v>2030</v>
      </c>
      <c r="AJ131" t="str">
        <f t="shared" ref="AJ131:AJ194" si="22">IF(A131&lt;&gt;0,A131,AJ130)</f>
        <v>Oil</v>
      </c>
    </row>
    <row r="132" spans="1:36" x14ac:dyDescent="0.25">
      <c r="A132" s="46"/>
      <c r="B132" s="37"/>
      <c r="C132" s="40"/>
      <c r="D132" t="s">
        <v>42</v>
      </c>
      <c r="E132" s="5">
        <v>29.51</v>
      </c>
      <c r="F132" s="6">
        <v>32.03</v>
      </c>
      <c r="G132" s="6">
        <v>32.64</v>
      </c>
      <c r="H132" s="6">
        <v>32.92</v>
      </c>
      <c r="I132" s="6">
        <v>9.5399999999999991</v>
      </c>
      <c r="J132" s="6">
        <v>32.64</v>
      </c>
      <c r="K132" s="6">
        <v>20.239999999999998</v>
      </c>
      <c r="L132" s="6">
        <v>32.03</v>
      </c>
      <c r="M132" s="6">
        <v>33.36</v>
      </c>
      <c r="N132" s="6">
        <v>33.36</v>
      </c>
      <c r="O132" s="6">
        <v>33.06</v>
      </c>
      <c r="P132" s="6">
        <v>29.28</v>
      </c>
      <c r="Q132" s="6">
        <v>30.96</v>
      </c>
      <c r="R132" s="6">
        <v>32.03</v>
      </c>
      <c r="S132" s="6">
        <v>32.03</v>
      </c>
      <c r="T132" s="6">
        <v>33.36</v>
      </c>
      <c r="U132" s="6">
        <v>33.06</v>
      </c>
      <c r="V132" s="6">
        <v>32</v>
      </c>
      <c r="W132" s="6">
        <v>32.74</v>
      </c>
      <c r="X132" s="6">
        <v>32.840000000000003</v>
      </c>
      <c r="Y132" s="6">
        <v>32.159999999999997</v>
      </c>
      <c r="Z132" s="6">
        <v>32.72</v>
      </c>
      <c r="AA132" s="6">
        <v>33.14</v>
      </c>
      <c r="AB132" s="6">
        <v>24.06</v>
      </c>
      <c r="AC132" s="6">
        <v>33.119999999999997</v>
      </c>
      <c r="AD132" s="6">
        <v>31.24</v>
      </c>
      <c r="AE132" s="6">
        <v>32.03</v>
      </c>
      <c r="AF132" s="6">
        <v>32.03</v>
      </c>
      <c r="AG132" s="7">
        <v>17.11</v>
      </c>
      <c r="AH132" s="6">
        <f t="shared" si="20"/>
        <v>8.1972222222222229</v>
      </c>
      <c r="AI132">
        <f t="shared" si="21"/>
        <v>2030</v>
      </c>
      <c r="AJ132" t="str">
        <f t="shared" si="22"/>
        <v>Oil</v>
      </c>
    </row>
    <row r="133" spans="1:36" x14ac:dyDescent="0.25">
      <c r="A133" s="46"/>
      <c r="B133" s="37"/>
      <c r="C133" s="40"/>
      <c r="D133" t="s">
        <v>65</v>
      </c>
      <c r="E133" s="5">
        <v>32.28</v>
      </c>
      <c r="F133" s="6">
        <v>35.590000000000003</v>
      </c>
      <c r="G133" s="6">
        <v>35.590000000000003</v>
      </c>
      <c r="H133" s="6">
        <v>35.590000000000003</v>
      </c>
      <c r="I133" s="6">
        <v>9.86</v>
      </c>
      <c r="J133" s="6">
        <v>35.590000000000003</v>
      </c>
      <c r="K133" s="6">
        <v>22.11</v>
      </c>
      <c r="L133" s="6">
        <v>35.590000000000003</v>
      </c>
      <c r="M133" s="6">
        <v>35.590000000000003</v>
      </c>
      <c r="N133" s="6">
        <v>35.590000000000003</v>
      </c>
      <c r="O133" s="6">
        <v>35.590000000000003</v>
      </c>
      <c r="P133" s="6">
        <v>32.82</v>
      </c>
      <c r="Q133" s="6">
        <v>35.22</v>
      </c>
      <c r="R133" s="6">
        <v>35.590000000000003</v>
      </c>
      <c r="S133" s="6">
        <v>35.590000000000003</v>
      </c>
      <c r="T133" s="6">
        <v>35.590000000000003</v>
      </c>
      <c r="U133" s="6">
        <v>35.590000000000003</v>
      </c>
      <c r="V133" s="6">
        <v>35.590000000000003</v>
      </c>
      <c r="W133" s="6">
        <v>35.590000000000003</v>
      </c>
      <c r="X133" s="6">
        <v>35.590000000000003</v>
      </c>
      <c r="Y133" s="6">
        <v>35.590000000000003</v>
      </c>
      <c r="Z133" s="6">
        <v>35.590000000000003</v>
      </c>
      <c r="AA133" s="6">
        <v>35.590000000000003</v>
      </c>
      <c r="AB133" s="6">
        <v>26.44</v>
      </c>
      <c r="AC133" s="6">
        <v>35.590000000000003</v>
      </c>
      <c r="AD133" s="6">
        <v>35.22</v>
      </c>
      <c r="AE133" s="6">
        <v>35.590000000000003</v>
      </c>
      <c r="AF133" s="6">
        <v>35.590000000000003</v>
      </c>
      <c r="AG133" s="7">
        <v>19.11</v>
      </c>
      <c r="AH133" s="6">
        <f t="shared" si="20"/>
        <v>8.9666666666666668</v>
      </c>
      <c r="AI133">
        <f t="shared" si="21"/>
        <v>2030</v>
      </c>
      <c r="AJ133" t="str">
        <f t="shared" si="22"/>
        <v>Oil</v>
      </c>
    </row>
    <row r="134" spans="1:36" x14ac:dyDescent="0.25">
      <c r="A134" s="46"/>
      <c r="B134" s="37"/>
      <c r="C134" s="40">
        <v>2050</v>
      </c>
      <c r="D134" t="s">
        <v>41</v>
      </c>
      <c r="E134" s="5">
        <v>32.76</v>
      </c>
      <c r="F134" s="6">
        <v>36.72</v>
      </c>
      <c r="G134" s="6">
        <v>36.49</v>
      </c>
      <c r="H134" s="6">
        <v>36.200000000000003</v>
      </c>
      <c r="I134" s="6">
        <v>10.26</v>
      </c>
      <c r="J134" s="6">
        <v>35.880000000000003</v>
      </c>
      <c r="K134" s="6">
        <v>21.72</v>
      </c>
      <c r="L134" s="6">
        <v>36.72</v>
      </c>
      <c r="M134" s="6">
        <v>36.72</v>
      </c>
      <c r="N134" s="6">
        <v>36.72</v>
      </c>
      <c r="O134" s="6">
        <v>36.369999999999997</v>
      </c>
      <c r="P134" s="6">
        <v>31.95</v>
      </c>
      <c r="Q134" s="6">
        <v>34.119999999999997</v>
      </c>
      <c r="R134" s="6">
        <v>36.72</v>
      </c>
      <c r="S134" s="6">
        <v>36.72</v>
      </c>
      <c r="T134" s="6">
        <v>36.72</v>
      </c>
      <c r="U134" s="6">
        <v>36.54</v>
      </c>
      <c r="V134" s="6">
        <v>35.130000000000003</v>
      </c>
      <c r="W134" s="6">
        <v>36.17</v>
      </c>
      <c r="X134" s="6">
        <v>36.72</v>
      </c>
      <c r="Y134" s="6">
        <v>35.32</v>
      </c>
      <c r="Z134" s="6">
        <v>35.97</v>
      </c>
      <c r="AA134" s="6">
        <v>36.64</v>
      </c>
      <c r="AB134" s="6">
        <v>25.85</v>
      </c>
      <c r="AC134" s="6">
        <v>36.619999999999997</v>
      </c>
      <c r="AD134" s="6">
        <v>34.24</v>
      </c>
      <c r="AE134" s="6">
        <v>36.72</v>
      </c>
      <c r="AF134" s="6">
        <v>36.72</v>
      </c>
      <c r="AG134" s="7">
        <v>18.86</v>
      </c>
      <c r="AH134" s="6">
        <f t="shared" si="20"/>
        <v>9.1</v>
      </c>
      <c r="AI134">
        <f t="shared" si="21"/>
        <v>2050</v>
      </c>
      <c r="AJ134" t="str">
        <f t="shared" si="22"/>
        <v>Oil</v>
      </c>
    </row>
    <row r="135" spans="1:36" x14ac:dyDescent="0.25">
      <c r="A135" s="46"/>
      <c r="B135" s="37"/>
      <c r="C135" s="40"/>
      <c r="D135" t="s">
        <v>42</v>
      </c>
      <c r="E135" s="5">
        <v>30.44</v>
      </c>
      <c r="F135" s="6">
        <v>33.049999999999997</v>
      </c>
      <c r="G135" s="6">
        <v>33.71</v>
      </c>
      <c r="H135" s="6">
        <v>33.92</v>
      </c>
      <c r="I135" s="6">
        <v>10.1</v>
      </c>
      <c r="J135" s="6">
        <v>33.619999999999997</v>
      </c>
      <c r="K135" s="6">
        <v>20.74</v>
      </c>
      <c r="L135" s="6">
        <v>33.049999999999997</v>
      </c>
      <c r="M135" s="6">
        <v>34.380000000000003</v>
      </c>
      <c r="N135" s="6">
        <v>34.380000000000003</v>
      </c>
      <c r="O135" s="6">
        <v>34.07</v>
      </c>
      <c r="P135" s="6">
        <v>30.09</v>
      </c>
      <c r="Q135" s="6">
        <v>31.9</v>
      </c>
      <c r="R135" s="6">
        <v>33.049999999999997</v>
      </c>
      <c r="S135" s="6">
        <v>33.049999999999997</v>
      </c>
      <c r="T135" s="6">
        <v>34.380000000000003</v>
      </c>
      <c r="U135" s="6">
        <v>34.090000000000003</v>
      </c>
      <c r="V135" s="6">
        <v>32.950000000000003</v>
      </c>
      <c r="W135" s="6">
        <v>33.75</v>
      </c>
      <c r="X135" s="6">
        <v>33.909999999999997</v>
      </c>
      <c r="Y135" s="6">
        <v>33.119999999999997</v>
      </c>
      <c r="Z135" s="6">
        <v>33.71</v>
      </c>
      <c r="AA135" s="6">
        <v>34.17</v>
      </c>
      <c r="AB135" s="6">
        <v>24.6</v>
      </c>
      <c r="AC135" s="6">
        <v>34.15</v>
      </c>
      <c r="AD135" s="6">
        <v>32.15</v>
      </c>
      <c r="AE135" s="6">
        <v>33.049999999999997</v>
      </c>
      <c r="AF135" s="6">
        <v>33.049999999999997</v>
      </c>
      <c r="AG135" s="7">
        <v>17.84</v>
      </c>
      <c r="AH135" s="6">
        <f t="shared" si="20"/>
        <v>8.4555555555555557</v>
      </c>
      <c r="AI135">
        <f t="shared" si="21"/>
        <v>2050</v>
      </c>
      <c r="AJ135" t="str">
        <f t="shared" si="22"/>
        <v>Oil</v>
      </c>
    </row>
    <row r="136" spans="1:36" ht="15.75" thickBot="1" x14ac:dyDescent="0.3">
      <c r="A136" s="46"/>
      <c r="B136" s="38"/>
      <c r="C136" s="41"/>
      <c r="D136" s="3" t="s">
        <v>65</v>
      </c>
      <c r="E136" s="11">
        <v>33.32</v>
      </c>
      <c r="F136" s="12">
        <v>36.72</v>
      </c>
      <c r="G136" s="12">
        <v>36.72</v>
      </c>
      <c r="H136" s="12">
        <v>36.72</v>
      </c>
      <c r="I136" s="12">
        <v>10.43</v>
      </c>
      <c r="J136" s="12">
        <v>36.72</v>
      </c>
      <c r="K136" s="12">
        <v>22.69</v>
      </c>
      <c r="L136" s="12">
        <v>36.72</v>
      </c>
      <c r="M136" s="12">
        <v>36.72</v>
      </c>
      <c r="N136" s="12">
        <v>36.72</v>
      </c>
      <c r="O136" s="12">
        <v>36.72</v>
      </c>
      <c r="P136" s="12">
        <v>33.81</v>
      </c>
      <c r="Q136" s="12">
        <v>36.33</v>
      </c>
      <c r="R136" s="12">
        <v>36.72</v>
      </c>
      <c r="S136" s="12">
        <v>36.72</v>
      </c>
      <c r="T136" s="12">
        <v>36.72</v>
      </c>
      <c r="U136" s="12">
        <v>36.72</v>
      </c>
      <c r="V136" s="12">
        <v>36.72</v>
      </c>
      <c r="W136" s="12">
        <v>36.72</v>
      </c>
      <c r="X136" s="12">
        <v>36.72</v>
      </c>
      <c r="Y136" s="12">
        <v>36.72</v>
      </c>
      <c r="Z136" s="12">
        <v>36.72</v>
      </c>
      <c r="AA136" s="12">
        <v>36.72</v>
      </c>
      <c r="AB136" s="12">
        <v>27.1</v>
      </c>
      <c r="AC136" s="12">
        <v>36.72</v>
      </c>
      <c r="AD136" s="12">
        <v>36.33</v>
      </c>
      <c r="AE136" s="12">
        <v>36.72</v>
      </c>
      <c r="AF136" s="12">
        <v>36.72</v>
      </c>
      <c r="AG136" s="13">
        <v>19.88</v>
      </c>
      <c r="AH136" s="6">
        <f t="shared" si="20"/>
        <v>9.2555555555555546</v>
      </c>
      <c r="AI136">
        <f t="shared" si="21"/>
        <v>2050</v>
      </c>
      <c r="AJ136" t="str">
        <f t="shared" si="22"/>
        <v>Oil</v>
      </c>
    </row>
    <row r="137" spans="1:36" x14ac:dyDescent="0.25">
      <c r="A137" s="46"/>
      <c r="B137" s="36" t="s">
        <v>6</v>
      </c>
      <c r="C137" s="39">
        <v>2015</v>
      </c>
      <c r="D137" s="2" t="s">
        <v>41</v>
      </c>
      <c r="E137" s="8">
        <v>35.68</v>
      </c>
      <c r="F137" s="9">
        <v>40.25</v>
      </c>
      <c r="G137" s="9">
        <v>39.99</v>
      </c>
      <c r="H137" s="9">
        <v>39.659999999999997</v>
      </c>
      <c r="I137" s="9">
        <v>9.59</v>
      </c>
      <c r="J137" s="9">
        <v>39.28</v>
      </c>
      <c r="K137" s="9">
        <v>22.94</v>
      </c>
      <c r="L137" s="9">
        <v>40.25</v>
      </c>
      <c r="M137" s="9">
        <v>40.25</v>
      </c>
      <c r="N137" s="9">
        <v>40.25</v>
      </c>
      <c r="O137" s="9">
        <v>39.85</v>
      </c>
      <c r="P137" s="9">
        <v>34.76</v>
      </c>
      <c r="Q137" s="9">
        <v>37.25</v>
      </c>
      <c r="R137" s="9">
        <v>40.25</v>
      </c>
      <c r="S137" s="9">
        <v>40.25</v>
      </c>
      <c r="T137" s="9">
        <v>40.25</v>
      </c>
      <c r="U137" s="9">
        <v>40.049999999999997</v>
      </c>
      <c r="V137" s="9">
        <v>38.42</v>
      </c>
      <c r="W137" s="9">
        <v>39.619999999999997</v>
      </c>
      <c r="X137" s="9">
        <v>40.25</v>
      </c>
      <c r="Y137" s="9">
        <v>38.64</v>
      </c>
      <c r="Z137" s="9">
        <v>39.39</v>
      </c>
      <c r="AA137" s="9">
        <v>40.159999999999997</v>
      </c>
      <c r="AB137" s="9">
        <v>27.74</v>
      </c>
      <c r="AC137" s="9">
        <v>40.130000000000003</v>
      </c>
      <c r="AD137" s="9">
        <v>37.4</v>
      </c>
      <c r="AE137" s="9">
        <v>40.25</v>
      </c>
      <c r="AF137" s="9">
        <v>40.25</v>
      </c>
      <c r="AG137" s="10">
        <v>19.55</v>
      </c>
      <c r="AH137" s="6">
        <f t="shared" si="20"/>
        <v>9.9111111111111114</v>
      </c>
      <c r="AI137">
        <f t="shared" si="21"/>
        <v>2015</v>
      </c>
      <c r="AJ137" t="str">
        <f t="shared" si="22"/>
        <v>Oil</v>
      </c>
    </row>
    <row r="138" spans="1:36" x14ac:dyDescent="0.25">
      <c r="A138" s="46"/>
      <c r="B138" s="37"/>
      <c r="C138" s="40"/>
      <c r="D138" t="s">
        <v>42</v>
      </c>
      <c r="E138" s="5">
        <v>33.04</v>
      </c>
      <c r="F138" s="6">
        <v>36.22</v>
      </c>
      <c r="G138" s="6">
        <v>36.76</v>
      </c>
      <c r="H138" s="6">
        <v>37.03</v>
      </c>
      <c r="I138" s="6">
        <v>9.4</v>
      </c>
      <c r="J138" s="6">
        <v>36.69</v>
      </c>
      <c r="K138" s="6">
        <v>21.82</v>
      </c>
      <c r="L138" s="6">
        <v>36.22</v>
      </c>
      <c r="M138" s="6">
        <v>37.56</v>
      </c>
      <c r="N138" s="6">
        <v>37.56</v>
      </c>
      <c r="O138" s="6">
        <v>37.200000000000003</v>
      </c>
      <c r="P138" s="6">
        <v>32.619999999999997</v>
      </c>
      <c r="Q138" s="6">
        <v>34.69</v>
      </c>
      <c r="R138" s="6">
        <v>36.22</v>
      </c>
      <c r="S138" s="6">
        <v>36.22</v>
      </c>
      <c r="T138" s="6">
        <v>37.56</v>
      </c>
      <c r="U138" s="6">
        <v>37.21</v>
      </c>
      <c r="V138" s="6">
        <v>35.909999999999997</v>
      </c>
      <c r="W138" s="6">
        <v>36.83</v>
      </c>
      <c r="X138" s="6">
        <v>36.99</v>
      </c>
      <c r="Y138" s="6">
        <v>36.11</v>
      </c>
      <c r="Z138" s="6">
        <v>36.78</v>
      </c>
      <c r="AA138" s="6">
        <v>37.32</v>
      </c>
      <c r="AB138" s="6">
        <v>26.3</v>
      </c>
      <c r="AC138" s="6">
        <v>37.29</v>
      </c>
      <c r="AD138" s="6">
        <v>34.99</v>
      </c>
      <c r="AE138" s="6">
        <v>36.22</v>
      </c>
      <c r="AF138" s="6">
        <v>36.22</v>
      </c>
      <c r="AG138" s="7">
        <v>18.36</v>
      </c>
      <c r="AH138" s="6">
        <f t="shared" si="20"/>
        <v>9.1777777777777771</v>
      </c>
      <c r="AI138">
        <f t="shared" si="21"/>
        <v>2015</v>
      </c>
      <c r="AJ138" t="str">
        <f t="shared" si="22"/>
        <v>Oil</v>
      </c>
    </row>
    <row r="139" spans="1:36" x14ac:dyDescent="0.25">
      <c r="A139" s="46"/>
      <c r="B139" s="37"/>
      <c r="C139" s="40"/>
      <c r="D139" t="s">
        <v>65</v>
      </c>
      <c r="E139" s="5">
        <v>36.32</v>
      </c>
      <c r="F139" s="6">
        <v>40.25</v>
      </c>
      <c r="G139" s="6">
        <v>40.25</v>
      </c>
      <c r="H139" s="6">
        <v>40.25</v>
      </c>
      <c r="I139" s="6">
        <v>9.7799999999999994</v>
      </c>
      <c r="J139" s="6">
        <v>40.25</v>
      </c>
      <c r="K139" s="6">
        <v>24.07</v>
      </c>
      <c r="L139" s="6">
        <v>40.25</v>
      </c>
      <c r="M139" s="6">
        <v>40.25</v>
      </c>
      <c r="N139" s="6">
        <v>40.25</v>
      </c>
      <c r="O139" s="6">
        <v>40.25</v>
      </c>
      <c r="P139" s="6">
        <v>36.9</v>
      </c>
      <c r="Q139" s="6">
        <v>39.81</v>
      </c>
      <c r="R139" s="6">
        <v>40.25</v>
      </c>
      <c r="S139" s="6">
        <v>40.25</v>
      </c>
      <c r="T139" s="6">
        <v>40.25</v>
      </c>
      <c r="U139" s="6">
        <v>40.25</v>
      </c>
      <c r="V139" s="6">
        <v>40.25</v>
      </c>
      <c r="W139" s="6">
        <v>40.25</v>
      </c>
      <c r="X139" s="6">
        <v>40.25</v>
      </c>
      <c r="Y139" s="6">
        <v>40.25</v>
      </c>
      <c r="Z139" s="6">
        <v>40.25</v>
      </c>
      <c r="AA139" s="6">
        <v>40.25</v>
      </c>
      <c r="AB139" s="6">
        <v>29.18</v>
      </c>
      <c r="AC139" s="6">
        <v>40.25</v>
      </c>
      <c r="AD139" s="6">
        <v>39.799999999999997</v>
      </c>
      <c r="AE139" s="6">
        <v>40.25</v>
      </c>
      <c r="AF139" s="6">
        <v>40.25</v>
      </c>
      <c r="AG139" s="7">
        <v>20.73</v>
      </c>
      <c r="AH139" s="6">
        <f t="shared" si="20"/>
        <v>10.088888888888889</v>
      </c>
      <c r="AI139">
        <f t="shared" si="21"/>
        <v>2015</v>
      </c>
      <c r="AJ139" t="str">
        <f t="shared" si="22"/>
        <v>Oil</v>
      </c>
    </row>
    <row r="140" spans="1:36" x14ac:dyDescent="0.25">
      <c r="A140" s="46"/>
      <c r="B140" s="37"/>
      <c r="C140" s="40">
        <v>2030</v>
      </c>
      <c r="D140" t="s">
        <v>41</v>
      </c>
      <c r="E140" s="5">
        <v>75.98</v>
      </c>
      <c r="F140" s="6">
        <v>87.6</v>
      </c>
      <c r="G140" s="6">
        <v>86.96</v>
      </c>
      <c r="H140" s="6">
        <v>85.97</v>
      </c>
      <c r="I140" s="6">
        <v>12.71</v>
      </c>
      <c r="J140" s="6">
        <v>84.93</v>
      </c>
      <c r="K140" s="6">
        <v>41.67</v>
      </c>
      <c r="L140" s="6">
        <v>87.6</v>
      </c>
      <c r="M140" s="6">
        <v>87.6</v>
      </c>
      <c r="N140" s="6">
        <v>87.6</v>
      </c>
      <c r="O140" s="6">
        <v>86.49</v>
      </c>
      <c r="P140" s="6">
        <v>72.45</v>
      </c>
      <c r="Q140" s="6">
        <v>79.64</v>
      </c>
      <c r="R140" s="6">
        <v>87.6</v>
      </c>
      <c r="S140" s="6">
        <v>87.6</v>
      </c>
      <c r="T140" s="6">
        <v>87.6</v>
      </c>
      <c r="U140" s="6">
        <v>87.07</v>
      </c>
      <c r="V140" s="6">
        <v>82.55</v>
      </c>
      <c r="W140" s="6">
        <v>85.93</v>
      </c>
      <c r="X140" s="6">
        <v>87.6</v>
      </c>
      <c r="Y140" s="6">
        <v>83.15</v>
      </c>
      <c r="Z140" s="6">
        <v>85.22</v>
      </c>
      <c r="AA140" s="6">
        <v>87.37</v>
      </c>
      <c r="AB140" s="6">
        <v>53.08</v>
      </c>
      <c r="AC140" s="6">
        <v>87.3</v>
      </c>
      <c r="AD140" s="6">
        <v>79.73</v>
      </c>
      <c r="AE140" s="6">
        <v>87.6</v>
      </c>
      <c r="AF140" s="6">
        <v>87.6</v>
      </c>
      <c r="AG140" s="7">
        <v>37.04</v>
      </c>
      <c r="AH140" s="6">
        <f t="shared" si="20"/>
        <v>21.105555555555558</v>
      </c>
      <c r="AI140">
        <f t="shared" si="21"/>
        <v>2030</v>
      </c>
      <c r="AJ140" t="str">
        <f t="shared" si="22"/>
        <v>Oil</v>
      </c>
    </row>
    <row r="141" spans="1:36" x14ac:dyDescent="0.25">
      <c r="A141" s="46"/>
      <c r="B141" s="37"/>
      <c r="C141" s="40"/>
      <c r="D141" t="s">
        <v>42</v>
      </c>
      <c r="E141" s="5">
        <v>69.319999999999993</v>
      </c>
      <c r="F141" s="6">
        <v>78.84</v>
      </c>
      <c r="G141" s="6">
        <v>79.08</v>
      </c>
      <c r="H141" s="6">
        <v>78.709999999999994</v>
      </c>
      <c r="I141" s="6">
        <v>12.25</v>
      </c>
      <c r="J141" s="6">
        <v>77.77</v>
      </c>
      <c r="K141" s="6">
        <v>38.69</v>
      </c>
      <c r="L141" s="6">
        <v>78.84</v>
      </c>
      <c r="M141" s="6">
        <v>80.180000000000007</v>
      </c>
      <c r="N141" s="6">
        <v>80.180000000000007</v>
      </c>
      <c r="O141" s="6">
        <v>79.17</v>
      </c>
      <c r="P141" s="6">
        <v>66.540000000000006</v>
      </c>
      <c r="Q141" s="6">
        <v>72.86</v>
      </c>
      <c r="R141" s="6">
        <v>78.84</v>
      </c>
      <c r="S141" s="6">
        <v>78.84</v>
      </c>
      <c r="T141" s="6">
        <v>80.180000000000007</v>
      </c>
      <c r="U141" s="6">
        <v>79.540000000000006</v>
      </c>
      <c r="V141" s="6">
        <v>75.63</v>
      </c>
      <c r="W141" s="6">
        <v>78.52</v>
      </c>
      <c r="X141" s="6">
        <v>79.650000000000006</v>
      </c>
      <c r="Y141" s="6">
        <v>76.17</v>
      </c>
      <c r="Z141" s="6">
        <v>78.040000000000006</v>
      </c>
      <c r="AA141" s="6">
        <v>79.819999999999993</v>
      </c>
      <c r="AB141" s="6">
        <v>49.1</v>
      </c>
      <c r="AC141" s="6">
        <v>79.75</v>
      </c>
      <c r="AD141" s="6">
        <v>73.09</v>
      </c>
      <c r="AE141" s="6">
        <v>78.84</v>
      </c>
      <c r="AF141" s="6">
        <v>78.84</v>
      </c>
      <c r="AG141" s="7">
        <v>34.15</v>
      </c>
      <c r="AH141" s="6">
        <f t="shared" si="20"/>
        <v>19.255555555555553</v>
      </c>
      <c r="AI141">
        <f t="shared" si="21"/>
        <v>2030</v>
      </c>
      <c r="AJ141" t="str">
        <f t="shared" si="22"/>
        <v>Oil</v>
      </c>
    </row>
    <row r="142" spans="1:36" x14ac:dyDescent="0.25">
      <c r="A142" s="46"/>
      <c r="B142" s="37"/>
      <c r="C142" s="40"/>
      <c r="D142" t="s">
        <v>65</v>
      </c>
      <c r="E142" s="5">
        <v>77.709999999999994</v>
      </c>
      <c r="F142" s="6">
        <v>87.6</v>
      </c>
      <c r="G142" s="6">
        <v>87.6</v>
      </c>
      <c r="H142" s="6">
        <v>87.6</v>
      </c>
      <c r="I142" s="6">
        <v>13.17</v>
      </c>
      <c r="J142" s="6">
        <v>87.6</v>
      </c>
      <c r="K142" s="6">
        <v>44.66</v>
      </c>
      <c r="L142" s="6">
        <v>87.6</v>
      </c>
      <c r="M142" s="6">
        <v>87.6</v>
      </c>
      <c r="N142" s="6">
        <v>87.6</v>
      </c>
      <c r="O142" s="6">
        <v>87.6</v>
      </c>
      <c r="P142" s="6">
        <v>78.36</v>
      </c>
      <c r="Q142" s="6">
        <v>86.43</v>
      </c>
      <c r="R142" s="6">
        <v>87.6</v>
      </c>
      <c r="S142" s="6">
        <v>87.6</v>
      </c>
      <c r="T142" s="6">
        <v>87.6</v>
      </c>
      <c r="U142" s="6">
        <v>87.6</v>
      </c>
      <c r="V142" s="6">
        <v>87.6</v>
      </c>
      <c r="W142" s="6">
        <v>87.6</v>
      </c>
      <c r="X142" s="6">
        <v>87.6</v>
      </c>
      <c r="Y142" s="6">
        <v>87.6</v>
      </c>
      <c r="Z142" s="6">
        <v>87.6</v>
      </c>
      <c r="AA142" s="6">
        <v>87.6</v>
      </c>
      <c r="AB142" s="6">
        <v>57.05</v>
      </c>
      <c r="AC142" s="6">
        <v>87.6</v>
      </c>
      <c r="AD142" s="6">
        <v>86.37</v>
      </c>
      <c r="AE142" s="6">
        <v>87.6</v>
      </c>
      <c r="AF142" s="6">
        <v>87.6</v>
      </c>
      <c r="AG142" s="7">
        <v>39.93</v>
      </c>
      <c r="AH142" s="6">
        <f t="shared" si="20"/>
        <v>21.586111111111109</v>
      </c>
      <c r="AI142">
        <f t="shared" si="21"/>
        <v>2030</v>
      </c>
      <c r="AJ142" t="str">
        <f t="shared" si="22"/>
        <v>Oil</v>
      </c>
    </row>
    <row r="143" spans="1:36" x14ac:dyDescent="0.25">
      <c r="A143" s="46"/>
      <c r="B143" s="37"/>
      <c r="C143" s="40">
        <v>2050</v>
      </c>
      <c r="D143" t="s">
        <v>41</v>
      </c>
      <c r="E143" s="5">
        <v>93.48</v>
      </c>
      <c r="F143" s="6">
        <v>108.12</v>
      </c>
      <c r="G143" s="6">
        <v>107.32</v>
      </c>
      <c r="H143" s="6">
        <v>106.03</v>
      </c>
      <c r="I143" s="6">
        <v>14.41</v>
      </c>
      <c r="J143" s="6">
        <v>104.71</v>
      </c>
      <c r="K143" s="6">
        <v>49.85</v>
      </c>
      <c r="L143" s="6">
        <v>108.12</v>
      </c>
      <c r="M143" s="6">
        <v>108.12</v>
      </c>
      <c r="N143" s="6">
        <v>108.12</v>
      </c>
      <c r="O143" s="6">
        <v>106.7</v>
      </c>
      <c r="P143" s="6">
        <v>88.79</v>
      </c>
      <c r="Q143" s="6">
        <v>98.02</v>
      </c>
      <c r="R143" s="6">
        <v>108.12</v>
      </c>
      <c r="S143" s="6">
        <v>108.12</v>
      </c>
      <c r="T143" s="6">
        <v>108.12</v>
      </c>
      <c r="U143" s="6">
        <v>107.45</v>
      </c>
      <c r="V143" s="6">
        <v>101.67</v>
      </c>
      <c r="W143" s="6">
        <v>106</v>
      </c>
      <c r="X143" s="6">
        <v>108.12</v>
      </c>
      <c r="Y143" s="6">
        <v>102.43</v>
      </c>
      <c r="Z143" s="6">
        <v>105.09</v>
      </c>
      <c r="AA143" s="6">
        <v>107.83</v>
      </c>
      <c r="AB143" s="6">
        <v>64.05</v>
      </c>
      <c r="AC143" s="6">
        <v>107.73</v>
      </c>
      <c r="AD143" s="6">
        <v>98.07</v>
      </c>
      <c r="AE143" s="6">
        <v>108.12</v>
      </c>
      <c r="AF143" s="6">
        <v>108.12</v>
      </c>
      <c r="AG143" s="7">
        <v>44.85</v>
      </c>
      <c r="AH143" s="6">
        <f t="shared" si="20"/>
        <v>25.966666666666669</v>
      </c>
      <c r="AI143">
        <f t="shared" si="21"/>
        <v>2050</v>
      </c>
      <c r="AJ143" t="str">
        <f t="shared" si="22"/>
        <v>Oil</v>
      </c>
    </row>
    <row r="144" spans="1:36" x14ac:dyDescent="0.25">
      <c r="A144" s="46"/>
      <c r="B144" s="37"/>
      <c r="C144" s="40"/>
      <c r="D144" t="s">
        <v>42</v>
      </c>
      <c r="E144" s="5">
        <v>85.08</v>
      </c>
      <c r="F144" s="6">
        <v>97.31</v>
      </c>
      <c r="G144" s="6">
        <v>97.45</v>
      </c>
      <c r="H144" s="6">
        <v>96.77</v>
      </c>
      <c r="I144" s="6">
        <v>13.83</v>
      </c>
      <c r="J144" s="6">
        <v>95.57</v>
      </c>
      <c r="K144" s="6">
        <v>46.06</v>
      </c>
      <c r="L144" s="6">
        <v>97.31</v>
      </c>
      <c r="M144" s="6">
        <v>98.64</v>
      </c>
      <c r="N144" s="6">
        <v>98.64</v>
      </c>
      <c r="O144" s="6">
        <v>97.36</v>
      </c>
      <c r="P144" s="6">
        <v>81.239999999999995</v>
      </c>
      <c r="Q144" s="6">
        <v>89.42</v>
      </c>
      <c r="R144" s="6">
        <v>97.31</v>
      </c>
      <c r="S144" s="6">
        <v>97.31</v>
      </c>
      <c r="T144" s="6">
        <v>98.64</v>
      </c>
      <c r="U144" s="6">
        <v>97.9</v>
      </c>
      <c r="V144" s="6">
        <v>92.84</v>
      </c>
      <c r="W144" s="6">
        <v>96.6</v>
      </c>
      <c r="X144" s="6">
        <v>98.17</v>
      </c>
      <c r="Y144" s="6">
        <v>93.53</v>
      </c>
      <c r="Z144" s="6">
        <v>95.91</v>
      </c>
      <c r="AA144" s="6">
        <v>98.24</v>
      </c>
      <c r="AB144" s="6">
        <v>58.98</v>
      </c>
      <c r="AC144" s="6">
        <v>98.16</v>
      </c>
      <c r="AD144" s="6">
        <v>89.6</v>
      </c>
      <c r="AE144" s="6">
        <v>97.31</v>
      </c>
      <c r="AF144" s="6">
        <v>97.31</v>
      </c>
      <c r="AG144" s="7">
        <v>41.23</v>
      </c>
      <c r="AH144" s="6">
        <f t="shared" si="20"/>
        <v>23.633333333333333</v>
      </c>
      <c r="AI144">
        <f t="shared" si="21"/>
        <v>2050</v>
      </c>
      <c r="AJ144" t="str">
        <f t="shared" si="22"/>
        <v>Oil</v>
      </c>
    </row>
    <row r="145" spans="1:36" ht="15.75" thickBot="1" x14ac:dyDescent="0.3">
      <c r="A145" s="47"/>
      <c r="B145" s="38"/>
      <c r="C145" s="41"/>
      <c r="D145" s="3" t="s">
        <v>65</v>
      </c>
      <c r="E145" s="11">
        <v>95.68</v>
      </c>
      <c r="F145" s="12">
        <v>108.12</v>
      </c>
      <c r="G145" s="12">
        <v>108.12</v>
      </c>
      <c r="H145" s="12">
        <v>108.12</v>
      </c>
      <c r="I145" s="12">
        <v>14.98</v>
      </c>
      <c r="J145" s="12">
        <v>108.12</v>
      </c>
      <c r="K145" s="12">
        <v>53.64</v>
      </c>
      <c r="L145" s="12">
        <v>108.12</v>
      </c>
      <c r="M145" s="12">
        <v>108.12</v>
      </c>
      <c r="N145" s="12">
        <v>108.12</v>
      </c>
      <c r="O145" s="12">
        <v>108.12</v>
      </c>
      <c r="P145" s="12">
        <v>96.33</v>
      </c>
      <c r="Q145" s="12">
        <v>106.63</v>
      </c>
      <c r="R145" s="12">
        <v>108.12</v>
      </c>
      <c r="S145" s="12">
        <v>108.12</v>
      </c>
      <c r="T145" s="12">
        <v>108.12</v>
      </c>
      <c r="U145" s="12">
        <v>108.12</v>
      </c>
      <c r="V145" s="12">
        <v>108.12</v>
      </c>
      <c r="W145" s="12">
        <v>108.12</v>
      </c>
      <c r="X145" s="12">
        <v>108.12</v>
      </c>
      <c r="Y145" s="12">
        <v>108.12</v>
      </c>
      <c r="Z145" s="12">
        <v>108.12</v>
      </c>
      <c r="AA145" s="12">
        <v>108.12</v>
      </c>
      <c r="AB145" s="12">
        <v>69.12</v>
      </c>
      <c r="AC145" s="12">
        <v>108.12</v>
      </c>
      <c r="AD145" s="12">
        <v>106.55</v>
      </c>
      <c r="AE145" s="12">
        <v>108.12</v>
      </c>
      <c r="AF145" s="12">
        <v>108.12</v>
      </c>
      <c r="AG145" s="13">
        <v>48.47</v>
      </c>
      <c r="AH145" s="6">
        <f t="shared" si="20"/>
        <v>26.577777777777779</v>
      </c>
      <c r="AI145">
        <f t="shared" si="21"/>
        <v>2050</v>
      </c>
      <c r="AJ145" t="str">
        <f t="shared" si="22"/>
        <v>Oil</v>
      </c>
    </row>
    <row r="146" spans="1:36" x14ac:dyDescent="0.25">
      <c r="A146" s="42" t="s">
        <v>8</v>
      </c>
      <c r="B146" s="36" t="s">
        <v>9</v>
      </c>
      <c r="C146" s="39">
        <v>2015</v>
      </c>
      <c r="D146" s="2" t="s">
        <v>41</v>
      </c>
      <c r="E146" s="8">
        <v>8.44</v>
      </c>
      <c r="F146" s="9">
        <v>9.98</v>
      </c>
      <c r="G146" s="9">
        <v>5.83</v>
      </c>
      <c r="H146" s="9">
        <v>5.94</v>
      </c>
      <c r="I146" s="9">
        <v>9.4600000000000009</v>
      </c>
      <c r="J146" s="9">
        <v>8.06</v>
      </c>
      <c r="K146" s="9">
        <v>4.6100000000000003</v>
      </c>
      <c r="L146" s="9">
        <v>8.2799999999999994</v>
      </c>
      <c r="M146" s="9">
        <v>6.77</v>
      </c>
      <c r="N146" s="9">
        <v>9.4499999999999993</v>
      </c>
      <c r="O146" s="9">
        <v>10.119999999999999</v>
      </c>
      <c r="P146" s="9">
        <v>10.1</v>
      </c>
      <c r="Q146" s="9">
        <v>10.1</v>
      </c>
      <c r="R146" s="9">
        <v>10.1</v>
      </c>
      <c r="S146" s="9">
        <v>9.26</v>
      </c>
      <c r="T146" s="9">
        <v>9.39</v>
      </c>
      <c r="U146" s="9">
        <v>10.1</v>
      </c>
      <c r="V146" s="9">
        <v>6.17</v>
      </c>
      <c r="W146" s="9">
        <v>10.1</v>
      </c>
      <c r="X146" s="9">
        <v>10.1</v>
      </c>
      <c r="Y146" s="9">
        <v>9.2799999999999994</v>
      </c>
      <c r="Z146" s="9">
        <v>5.74</v>
      </c>
      <c r="AA146" s="9">
        <v>10.1</v>
      </c>
      <c r="AB146" s="9">
        <v>7.46</v>
      </c>
      <c r="AC146" s="9">
        <v>6.88</v>
      </c>
      <c r="AD146" s="9">
        <v>9.33</v>
      </c>
      <c r="AE146" s="9">
        <v>7.89</v>
      </c>
      <c r="AF146" s="9">
        <v>9.7100000000000009</v>
      </c>
      <c r="AG146" s="10">
        <v>8.65</v>
      </c>
      <c r="AH146" s="6">
        <f t="shared" si="20"/>
        <v>2.3444444444444441</v>
      </c>
      <c r="AI146">
        <f t="shared" si="21"/>
        <v>2015</v>
      </c>
      <c r="AJ146" t="str">
        <f t="shared" si="22"/>
        <v>Coal</v>
      </c>
    </row>
    <row r="147" spans="1:36" x14ac:dyDescent="0.25">
      <c r="A147" s="43"/>
      <c r="B147" s="37"/>
      <c r="C147" s="40"/>
      <c r="D147" t="s">
        <v>42</v>
      </c>
      <c r="E147" s="5">
        <v>8.06</v>
      </c>
      <c r="F147" s="6">
        <v>9.56</v>
      </c>
      <c r="G147" s="6">
        <v>5.78</v>
      </c>
      <c r="H147" s="6">
        <v>5.94</v>
      </c>
      <c r="I147" s="6">
        <v>9.1</v>
      </c>
      <c r="J147" s="6">
        <v>7.89</v>
      </c>
      <c r="K147" s="6">
        <v>4.6100000000000003</v>
      </c>
      <c r="L147" s="6">
        <v>7.91</v>
      </c>
      <c r="M147" s="6">
        <v>6.76</v>
      </c>
      <c r="N147" s="6">
        <v>9.2200000000000006</v>
      </c>
      <c r="O147" s="6">
        <v>10.29</v>
      </c>
      <c r="P147" s="6">
        <v>9.09</v>
      </c>
      <c r="Q147" s="6">
        <v>9.8000000000000007</v>
      </c>
      <c r="R147" s="6">
        <v>9.09</v>
      </c>
      <c r="S147" s="6">
        <v>8.7899999999999991</v>
      </c>
      <c r="T147" s="6">
        <v>8.91</v>
      </c>
      <c r="U147" s="6">
        <v>9.09</v>
      </c>
      <c r="V147" s="6">
        <v>5.97</v>
      </c>
      <c r="W147" s="6">
        <v>9.09</v>
      </c>
      <c r="X147" s="6">
        <v>9.09</v>
      </c>
      <c r="Y147" s="6">
        <v>8.82</v>
      </c>
      <c r="Z147" s="6">
        <v>5.74</v>
      </c>
      <c r="AA147" s="6">
        <v>9.09</v>
      </c>
      <c r="AB147" s="6">
        <v>7.4</v>
      </c>
      <c r="AC147" s="6">
        <v>6.8</v>
      </c>
      <c r="AD147" s="6">
        <v>8.91</v>
      </c>
      <c r="AE147" s="6">
        <v>7.54</v>
      </c>
      <c r="AF147" s="6">
        <v>9.26</v>
      </c>
      <c r="AG147" s="7">
        <v>8.3800000000000008</v>
      </c>
      <c r="AH147" s="6">
        <f t="shared" si="20"/>
        <v>2.2388888888888889</v>
      </c>
      <c r="AI147">
        <f t="shared" si="21"/>
        <v>2015</v>
      </c>
      <c r="AJ147" t="str">
        <f t="shared" si="22"/>
        <v>Coal</v>
      </c>
    </row>
    <row r="148" spans="1:36" x14ac:dyDescent="0.25">
      <c r="A148" s="43"/>
      <c r="B148" s="37"/>
      <c r="C148" s="40"/>
      <c r="D148" t="s">
        <v>65</v>
      </c>
      <c r="E148" s="5">
        <v>8.59</v>
      </c>
      <c r="F148" s="6">
        <v>10.1</v>
      </c>
      <c r="G148" s="6">
        <v>5.88</v>
      </c>
      <c r="H148" s="6">
        <v>5.94</v>
      </c>
      <c r="I148" s="6">
        <v>9.82</v>
      </c>
      <c r="J148" s="6">
        <v>8.23</v>
      </c>
      <c r="K148" s="6">
        <v>4.6100000000000003</v>
      </c>
      <c r="L148" s="6">
        <v>8.64</v>
      </c>
      <c r="M148" s="6">
        <v>6.78</v>
      </c>
      <c r="N148" s="6">
        <v>9.68</v>
      </c>
      <c r="O148" s="6">
        <v>10.1</v>
      </c>
      <c r="P148" s="6">
        <v>10.1</v>
      </c>
      <c r="Q148" s="6">
        <v>10.1</v>
      </c>
      <c r="R148" s="6">
        <v>10.1</v>
      </c>
      <c r="S148" s="6">
        <v>9.7200000000000006</v>
      </c>
      <c r="T148" s="6">
        <v>9.8699999999999992</v>
      </c>
      <c r="U148" s="6">
        <v>10.1</v>
      </c>
      <c r="V148" s="6">
        <v>6.38</v>
      </c>
      <c r="W148" s="6">
        <v>10.1</v>
      </c>
      <c r="X148" s="6">
        <v>10.1</v>
      </c>
      <c r="Y148" s="6">
        <v>9.75</v>
      </c>
      <c r="Z148" s="6">
        <v>5.74</v>
      </c>
      <c r="AA148" s="6">
        <v>10.1</v>
      </c>
      <c r="AB148" s="6">
        <v>7.52</v>
      </c>
      <c r="AC148" s="6">
        <v>6.95</v>
      </c>
      <c r="AD148" s="6">
        <v>9.75</v>
      </c>
      <c r="AE148" s="6">
        <v>8.24</v>
      </c>
      <c r="AF148" s="6">
        <v>10.1</v>
      </c>
      <c r="AG148" s="7">
        <v>8.92</v>
      </c>
      <c r="AH148" s="6">
        <f t="shared" si="20"/>
        <v>2.3861111111111111</v>
      </c>
      <c r="AI148">
        <f t="shared" si="21"/>
        <v>2015</v>
      </c>
      <c r="AJ148" t="str">
        <f t="shared" si="22"/>
        <v>Coal</v>
      </c>
    </row>
    <row r="149" spans="1:36" x14ac:dyDescent="0.25">
      <c r="A149" s="43"/>
      <c r="B149" s="37"/>
      <c r="C149" s="40">
        <v>2030</v>
      </c>
      <c r="D149" t="s">
        <v>41</v>
      </c>
      <c r="E149" s="5">
        <v>10.42</v>
      </c>
      <c r="F149" s="6">
        <v>12.91</v>
      </c>
      <c r="G149" s="6">
        <v>6.69</v>
      </c>
      <c r="H149" s="6">
        <v>5.49</v>
      </c>
      <c r="I149" s="6">
        <v>12.07</v>
      </c>
      <c r="J149" s="6">
        <v>10.07</v>
      </c>
      <c r="K149" s="6">
        <v>4.93</v>
      </c>
      <c r="L149" s="6">
        <v>10.39</v>
      </c>
      <c r="M149" s="6">
        <v>6.86</v>
      </c>
      <c r="N149" s="6">
        <v>12.1</v>
      </c>
      <c r="O149" s="6">
        <v>13.09</v>
      </c>
      <c r="P149" s="6">
        <v>13.11</v>
      </c>
      <c r="Q149" s="6">
        <v>13.11</v>
      </c>
      <c r="R149" s="6">
        <v>13.11</v>
      </c>
      <c r="S149" s="6">
        <v>11.85</v>
      </c>
      <c r="T149" s="6">
        <v>12.05</v>
      </c>
      <c r="U149" s="6">
        <v>13.11</v>
      </c>
      <c r="V149" s="6">
        <v>6.02</v>
      </c>
      <c r="W149" s="6">
        <v>13.11</v>
      </c>
      <c r="X149" s="6">
        <v>13.11</v>
      </c>
      <c r="Y149" s="6">
        <v>11.9</v>
      </c>
      <c r="Z149" s="6">
        <v>6.33</v>
      </c>
      <c r="AA149" s="6">
        <v>13.11</v>
      </c>
      <c r="AB149" s="6">
        <v>8.27</v>
      </c>
      <c r="AC149" s="6">
        <v>8.1300000000000008</v>
      </c>
      <c r="AD149" s="6">
        <v>11.93</v>
      </c>
      <c r="AE149" s="6">
        <v>9.73</v>
      </c>
      <c r="AF149" s="6">
        <v>12.52</v>
      </c>
      <c r="AG149" s="7">
        <v>10.68</v>
      </c>
      <c r="AH149" s="6">
        <f t="shared" si="20"/>
        <v>2.8944444444444444</v>
      </c>
      <c r="AI149">
        <f t="shared" si="21"/>
        <v>2030</v>
      </c>
      <c r="AJ149" t="str">
        <f t="shared" si="22"/>
        <v>Coal</v>
      </c>
    </row>
    <row r="150" spans="1:36" x14ac:dyDescent="0.25">
      <c r="A150" s="43"/>
      <c r="B150" s="37"/>
      <c r="C150" s="40"/>
      <c r="D150" t="s">
        <v>42</v>
      </c>
      <c r="E150" s="5">
        <v>9.8699999999999992</v>
      </c>
      <c r="F150" s="6">
        <v>12.24</v>
      </c>
      <c r="G150" s="6">
        <v>6.61</v>
      </c>
      <c r="H150" s="6">
        <v>5.49</v>
      </c>
      <c r="I150" s="6">
        <v>11.48</v>
      </c>
      <c r="J150" s="6">
        <v>9.82</v>
      </c>
      <c r="K150" s="6">
        <v>4.93</v>
      </c>
      <c r="L150" s="6">
        <v>9.84</v>
      </c>
      <c r="M150" s="6">
        <v>6.84</v>
      </c>
      <c r="N150" s="6">
        <v>11.73</v>
      </c>
      <c r="O150" s="6">
        <v>12.96</v>
      </c>
      <c r="P150" s="6">
        <v>11.8</v>
      </c>
      <c r="Q150" s="6">
        <v>12.64</v>
      </c>
      <c r="R150" s="6">
        <v>11.8</v>
      </c>
      <c r="S150" s="6">
        <v>11.16</v>
      </c>
      <c r="T150" s="6">
        <v>11.34</v>
      </c>
      <c r="U150" s="6">
        <v>11.8</v>
      </c>
      <c r="V150" s="6">
        <v>5.66</v>
      </c>
      <c r="W150" s="6">
        <v>11.8</v>
      </c>
      <c r="X150" s="6">
        <v>11.8</v>
      </c>
      <c r="Y150" s="6">
        <v>11.2</v>
      </c>
      <c r="Z150" s="6">
        <v>6.33</v>
      </c>
      <c r="AA150" s="6">
        <v>11.8</v>
      </c>
      <c r="AB150" s="6">
        <v>8.16</v>
      </c>
      <c r="AC150" s="6">
        <v>8.02</v>
      </c>
      <c r="AD150" s="6">
        <v>11.29</v>
      </c>
      <c r="AE150" s="6">
        <v>9.1999999999999993</v>
      </c>
      <c r="AF150" s="6">
        <v>11.82</v>
      </c>
      <c r="AG150" s="7">
        <v>10.23</v>
      </c>
      <c r="AH150" s="6">
        <f t="shared" si="20"/>
        <v>2.7416666666666663</v>
      </c>
      <c r="AI150">
        <f t="shared" si="21"/>
        <v>2030</v>
      </c>
      <c r="AJ150" t="str">
        <f t="shared" si="22"/>
        <v>Coal</v>
      </c>
    </row>
    <row r="151" spans="1:36" x14ac:dyDescent="0.25">
      <c r="A151" s="43"/>
      <c r="B151" s="37"/>
      <c r="C151" s="40"/>
      <c r="D151" t="s">
        <v>65</v>
      </c>
      <c r="E151" s="5">
        <v>10.66</v>
      </c>
      <c r="F151" s="6">
        <v>13.11</v>
      </c>
      <c r="G151" s="6">
        <v>6.78</v>
      </c>
      <c r="H151" s="6">
        <v>5.49</v>
      </c>
      <c r="I151" s="6">
        <v>12.66</v>
      </c>
      <c r="J151" s="6">
        <v>10.33</v>
      </c>
      <c r="K151" s="6">
        <v>4.93</v>
      </c>
      <c r="L151" s="6">
        <v>10.94</v>
      </c>
      <c r="M151" s="6">
        <v>6.88</v>
      </c>
      <c r="N151" s="6">
        <v>12.46</v>
      </c>
      <c r="O151" s="6">
        <v>13.11</v>
      </c>
      <c r="P151" s="6">
        <v>13.11</v>
      </c>
      <c r="Q151" s="6">
        <v>13.11</v>
      </c>
      <c r="R151" s="6">
        <v>13.11</v>
      </c>
      <c r="S151" s="6">
        <v>12.55</v>
      </c>
      <c r="T151" s="6">
        <v>12.76</v>
      </c>
      <c r="U151" s="6">
        <v>13.11</v>
      </c>
      <c r="V151" s="6">
        <v>6.39</v>
      </c>
      <c r="W151" s="6">
        <v>13.11</v>
      </c>
      <c r="X151" s="6">
        <v>13.11</v>
      </c>
      <c r="Y151" s="6">
        <v>12.59</v>
      </c>
      <c r="Z151" s="6">
        <v>6.33</v>
      </c>
      <c r="AA151" s="6">
        <v>13.11</v>
      </c>
      <c r="AB151" s="6">
        <v>8.3699999999999992</v>
      </c>
      <c r="AC151" s="6">
        <v>8.25</v>
      </c>
      <c r="AD151" s="6">
        <v>12.58</v>
      </c>
      <c r="AE151" s="6">
        <v>10.26</v>
      </c>
      <c r="AF151" s="6">
        <v>13.11</v>
      </c>
      <c r="AG151" s="7">
        <v>11.14</v>
      </c>
      <c r="AH151" s="6">
        <f t="shared" si="20"/>
        <v>2.9611111111111112</v>
      </c>
      <c r="AI151">
        <f t="shared" si="21"/>
        <v>2030</v>
      </c>
      <c r="AJ151" t="str">
        <f t="shared" si="22"/>
        <v>Coal</v>
      </c>
    </row>
    <row r="152" spans="1:36" x14ac:dyDescent="0.25">
      <c r="A152" s="43"/>
      <c r="B152" s="37"/>
      <c r="C152" s="40">
        <v>2050</v>
      </c>
      <c r="D152" t="s">
        <v>41</v>
      </c>
      <c r="E152" s="5">
        <v>11.37</v>
      </c>
      <c r="F152" s="6">
        <v>13.97</v>
      </c>
      <c r="G152" s="6">
        <v>7.52</v>
      </c>
      <c r="H152" s="6">
        <v>4.9000000000000004</v>
      </c>
      <c r="I152" s="6">
        <v>13.09</v>
      </c>
      <c r="J152" s="6">
        <v>11.42</v>
      </c>
      <c r="K152" s="6">
        <v>5.34</v>
      </c>
      <c r="L152" s="6">
        <v>11.24</v>
      </c>
      <c r="M152" s="6">
        <v>6.89</v>
      </c>
      <c r="N152" s="6">
        <v>13.32</v>
      </c>
      <c r="O152" s="6">
        <v>14.13</v>
      </c>
      <c r="P152" s="6">
        <v>14.17</v>
      </c>
      <c r="Q152" s="6">
        <v>14.17</v>
      </c>
      <c r="R152" s="6">
        <v>14.17</v>
      </c>
      <c r="S152" s="6">
        <v>12.82</v>
      </c>
      <c r="T152" s="6">
        <v>13.03</v>
      </c>
      <c r="U152" s="6">
        <v>14.17</v>
      </c>
      <c r="V152" s="6">
        <v>9.41</v>
      </c>
      <c r="W152" s="6">
        <v>14.17</v>
      </c>
      <c r="X152" s="6">
        <v>14.17</v>
      </c>
      <c r="Y152" s="6">
        <v>12.86</v>
      </c>
      <c r="Z152" s="6">
        <v>7.12</v>
      </c>
      <c r="AA152" s="6">
        <v>14.17</v>
      </c>
      <c r="AB152" s="6">
        <v>8.83</v>
      </c>
      <c r="AC152" s="6">
        <v>9.25</v>
      </c>
      <c r="AD152" s="6">
        <v>12.91</v>
      </c>
      <c r="AE152" s="6">
        <v>10.38</v>
      </c>
      <c r="AF152" s="6">
        <v>13.54</v>
      </c>
      <c r="AG152" s="7">
        <v>11.47</v>
      </c>
      <c r="AH152" s="6">
        <f t="shared" si="20"/>
        <v>3.1583333333333332</v>
      </c>
      <c r="AI152">
        <f t="shared" si="21"/>
        <v>2050</v>
      </c>
      <c r="AJ152" t="str">
        <f t="shared" si="22"/>
        <v>Coal</v>
      </c>
    </row>
    <row r="153" spans="1:36" x14ac:dyDescent="0.25">
      <c r="A153" s="43"/>
      <c r="B153" s="37"/>
      <c r="C153" s="40"/>
      <c r="D153" t="s">
        <v>42</v>
      </c>
      <c r="E153" s="5">
        <v>10.78</v>
      </c>
      <c r="F153" s="6">
        <v>13.27</v>
      </c>
      <c r="G153" s="6">
        <v>7.43</v>
      </c>
      <c r="H153" s="6">
        <v>4.9000000000000004</v>
      </c>
      <c r="I153" s="6">
        <v>12.47</v>
      </c>
      <c r="J153" s="6">
        <v>11.19</v>
      </c>
      <c r="K153" s="6">
        <v>5.34</v>
      </c>
      <c r="L153" s="6">
        <v>10.65</v>
      </c>
      <c r="M153" s="6">
        <v>6.87</v>
      </c>
      <c r="N153" s="6">
        <v>13.01</v>
      </c>
      <c r="O153" s="6">
        <v>13.9</v>
      </c>
      <c r="P153" s="6">
        <v>12.75</v>
      </c>
      <c r="Q153" s="6">
        <v>13.78</v>
      </c>
      <c r="R153" s="6">
        <v>12.75</v>
      </c>
      <c r="S153" s="6">
        <v>12.07</v>
      </c>
      <c r="T153" s="6">
        <v>12.26</v>
      </c>
      <c r="U153" s="6">
        <v>12.75</v>
      </c>
      <c r="V153" s="6">
        <v>9.16</v>
      </c>
      <c r="W153" s="6">
        <v>12.75</v>
      </c>
      <c r="X153" s="6">
        <v>12.75</v>
      </c>
      <c r="Y153" s="6">
        <v>12.11</v>
      </c>
      <c r="Z153" s="6">
        <v>7.12</v>
      </c>
      <c r="AA153" s="6">
        <v>12.75</v>
      </c>
      <c r="AB153" s="6">
        <v>8.7100000000000009</v>
      </c>
      <c r="AC153" s="6">
        <v>9.1300000000000008</v>
      </c>
      <c r="AD153" s="6">
        <v>12.21</v>
      </c>
      <c r="AE153" s="6">
        <v>9.7799999999999994</v>
      </c>
      <c r="AF153" s="6">
        <v>12.78</v>
      </c>
      <c r="AG153" s="7">
        <v>10.96</v>
      </c>
      <c r="AH153" s="6">
        <f t="shared" si="20"/>
        <v>2.994444444444444</v>
      </c>
      <c r="AI153">
        <f t="shared" si="21"/>
        <v>2050</v>
      </c>
      <c r="AJ153" t="str">
        <f t="shared" si="22"/>
        <v>Coal</v>
      </c>
    </row>
    <row r="154" spans="1:36" ht="15.75" thickBot="1" x14ac:dyDescent="0.3">
      <c r="A154" s="43"/>
      <c r="B154" s="38"/>
      <c r="C154" s="41"/>
      <c r="D154" s="3" t="s">
        <v>65</v>
      </c>
      <c r="E154" s="11">
        <v>11.62</v>
      </c>
      <c r="F154" s="12">
        <v>14.17</v>
      </c>
      <c r="G154" s="12">
        <v>7.6</v>
      </c>
      <c r="H154" s="12">
        <v>4.9000000000000004</v>
      </c>
      <c r="I154" s="12">
        <v>13.7</v>
      </c>
      <c r="J154" s="12">
        <v>11.65</v>
      </c>
      <c r="K154" s="12">
        <v>5.34</v>
      </c>
      <c r="L154" s="12">
        <v>11.83</v>
      </c>
      <c r="M154" s="12">
        <v>6.91</v>
      </c>
      <c r="N154" s="12">
        <v>13.62</v>
      </c>
      <c r="O154" s="12">
        <v>14.17</v>
      </c>
      <c r="P154" s="12">
        <v>14.17</v>
      </c>
      <c r="Q154" s="12">
        <v>14.17</v>
      </c>
      <c r="R154" s="12">
        <v>14.17</v>
      </c>
      <c r="S154" s="12">
        <v>13.57</v>
      </c>
      <c r="T154" s="12">
        <v>13.8</v>
      </c>
      <c r="U154" s="12">
        <v>14.17</v>
      </c>
      <c r="V154" s="12">
        <v>9.65</v>
      </c>
      <c r="W154" s="12">
        <v>14.17</v>
      </c>
      <c r="X154" s="12">
        <v>14.17</v>
      </c>
      <c r="Y154" s="12">
        <v>13.61</v>
      </c>
      <c r="Z154" s="12">
        <v>7.12</v>
      </c>
      <c r="AA154" s="12">
        <v>14.17</v>
      </c>
      <c r="AB154" s="12">
        <v>8.94</v>
      </c>
      <c r="AC154" s="12">
        <v>9.36</v>
      </c>
      <c r="AD154" s="12">
        <v>13.6</v>
      </c>
      <c r="AE154" s="12">
        <v>10.98</v>
      </c>
      <c r="AF154" s="12">
        <v>14.17</v>
      </c>
      <c r="AG154" s="13">
        <v>11.98</v>
      </c>
      <c r="AH154" s="6">
        <f t="shared" si="20"/>
        <v>3.2277777777777774</v>
      </c>
      <c r="AI154">
        <f t="shared" si="21"/>
        <v>2050</v>
      </c>
      <c r="AJ154" t="str">
        <f t="shared" si="22"/>
        <v>Coal</v>
      </c>
    </row>
    <row r="155" spans="1:36" x14ac:dyDescent="0.25">
      <c r="A155" s="43"/>
      <c r="B155" s="36" t="s">
        <v>10</v>
      </c>
      <c r="C155" s="39">
        <v>2015</v>
      </c>
      <c r="D155" s="2" t="s">
        <v>41</v>
      </c>
      <c r="E155" s="8">
        <v>8.44</v>
      </c>
      <c r="F155" s="9">
        <v>9.98</v>
      </c>
      <c r="G155" s="9">
        <v>5.83</v>
      </c>
      <c r="H155" s="9">
        <v>5.94</v>
      </c>
      <c r="I155" s="9">
        <v>9.4600000000000009</v>
      </c>
      <c r="J155" s="9">
        <v>8.06</v>
      </c>
      <c r="K155" s="9">
        <v>4.6100000000000003</v>
      </c>
      <c r="L155" s="9">
        <v>8.2799999999999994</v>
      </c>
      <c r="M155" s="9">
        <v>6.77</v>
      </c>
      <c r="N155" s="9">
        <v>9.4499999999999993</v>
      </c>
      <c r="O155" s="9">
        <v>10.119999999999999</v>
      </c>
      <c r="P155" s="9">
        <v>10.1</v>
      </c>
      <c r="Q155" s="9">
        <v>10.1</v>
      </c>
      <c r="R155" s="9">
        <v>10.1</v>
      </c>
      <c r="S155" s="9">
        <v>9.26</v>
      </c>
      <c r="T155" s="9">
        <v>9.39</v>
      </c>
      <c r="U155" s="9">
        <v>10.1</v>
      </c>
      <c r="V155" s="9">
        <v>6.17</v>
      </c>
      <c r="W155" s="9">
        <v>10.1</v>
      </c>
      <c r="X155" s="9">
        <v>10.1</v>
      </c>
      <c r="Y155" s="9">
        <v>9.2799999999999994</v>
      </c>
      <c r="Z155" s="9">
        <v>5.74</v>
      </c>
      <c r="AA155" s="9">
        <v>10.1</v>
      </c>
      <c r="AB155" s="9">
        <v>7.46</v>
      </c>
      <c r="AC155" s="9">
        <v>6.88</v>
      </c>
      <c r="AD155" s="9">
        <v>9.33</v>
      </c>
      <c r="AE155" s="9">
        <v>7.89</v>
      </c>
      <c r="AF155" s="9">
        <v>9.7100000000000009</v>
      </c>
      <c r="AG155" s="10">
        <v>8.65</v>
      </c>
      <c r="AH155" s="6">
        <f t="shared" si="20"/>
        <v>2.3444444444444441</v>
      </c>
      <c r="AI155">
        <f t="shared" si="21"/>
        <v>2015</v>
      </c>
      <c r="AJ155" t="str">
        <f t="shared" si="22"/>
        <v>Coal</v>
      </c>
    </row>
    <row r="156" spans="1:36" x14ac:dyDescent="0.25">
      <c r="A156" s="43"/>
      <c r="B156" s="37"/>
      <c r="C156" s="40"/>
      <c r="D156" t="s">
        <v>42</v>
      </c>
      <c r="E156" s="5">
        <v>8.06</v>
      </c>
      <c r="F156" s="6">
        <v>9.56</v>
      </c>
      <c r="G156" s="6">
        <v>5.78</v>
      </c>
      <c r="H156" s="6">
        <v>5.94</v>
      </c>
      <c r="I156" s="6">
        <v>9.1</v>
      </c>
      <c r="J156" s="6">
        <v>7.89</v>
      </c>
      <c r="K156" s="6">
        <v>4.6100000000000003</v>
      </c>
      <c r="L156" s="6">
        <v>7.91</v>
      </c>
      <c r="M156" s="6">
        <v>6.76</v>
      </c>
      <c r="N156" s="6">
        <v>9.2200000000000006</v>
      </c>
      <c r="O156" s="6">
        <v>10.29</v>
      </c>
      <c r="P156" s="6">
        <v>9.09</v>
      </c>
      <c r="Q156" s="6">
        <v>9.8000000000000007</v>
      </c>
      <c r="R156" s="6">
        <v>9.09</v>
      </c>
      <c r="S156" s="6">
        <v>8.7899999999999991</v>
      </c>
      <c r="T156" s="6">
        <v>8.91</v>
      </c>
      <c r="U156" s="6">
        <v>9.09</v>
      </c>
      <c r="V156" s="6">
        <v>5.97</v>
      </c>
      <c r="W156" s="6">
        <v>9.09</v>
      </c>
      <c r="X156" s="6">
        <v>9.09</v>
      </c>
      <c r="Y156" s="6">
        <v>8.82</v>
      </c>
      <c r="Z156" s="6">
        <v>5.74</v>
      </c>
      <c r="AA156" s="6">
        <v>9.09</v>
      </c>
      <c r="AB156" s="6">
        <v>7.4</v>
      </c>
      <c r="AC156" s="6">
        <v>6.8</v>
      </c>
      <c r="AD156" s="6">
        <v>8.91</v>
      </c>
      <c r="AE156" s="6">
        <v>7.54</v>
      </c>
      <c r="AF156" s="6">
        <v>9.26</v>
      </c>
      <c r="AG156" s="7">
        <v>8.3800000000000008</v>
      </c>
      <c r="AH156" s="6">
        <f t="shared" si="20"/>
        <v>2.2388888888888889</v>
      </c>
      <c r="AI156">
        <f t="shared" si="21"/>
        <v>2015</v>
      </c>
      <c r="AJ156" t="str">
        <f t="shared" si="22"/>
        <v>Coal</v>
      </c>
    </row>
    <row r="157" spans="1:36" x14ac:dyDescent="0.25">
      <c r="A157" s="43"/>
      <c r="B157" s="37"/>
      <c r="C157" s="40"/>
      <c r="D157" t="s">
        <v>65</v>
      </c>
      <c r="E157" s="5">
        <v>8.59</v>
      </c>
      <c r="F157" s="6">
        <v>10.1</v>
      </c>
      <c r="G157" s="6">
        <v>5.88</v>
      </c>
      <c r="H157" s="6">
        <v>5.94</v>
      </c>
      <c r="I157" s="6">
        <v>9.82</v>
      </c>
      <c r="J157" s="6">
        <v>8.23</v>
      </c>
      <c r="K157" s="6">
        <v>4.6100000000000003</v>
      </c>
      <c r="L157" s="6">
        <v>8.64</v>
      </c>
      <c r="M157" s="6">
        <v>6.78</v>
      </c>
      <c r="N157" s="6">
        <v>9.68</v>
      </c>
      <c r="O157" s="6">
        <v>10.1</v>
      </c>
      <c r="P157" s="6">
        <v>10.1</v>
      </c>
      <c r="Q157" s="6">
        <v>10.1</v>
      </c>
      <c r="R157" s="6">
        <v>10.1</v>
      </c>
      <c r="S157" s="6">
        <v>9.7200000000000006</v>
      </c>
      <c r="T157" s="6">
        <v>9.8699999999999992</v>
      </c>
      <c r="U157" s="6">
        <v>10.1</v>
      </c>
      <c r="V157" s="6">
        <v>6.38</v>
      </c>
      <c r="W157" s="6">
        <v>10.1</v>
      </c>
      <c r="X157" s="6">
        <v>10.1</v>
      </c>
      <c r="Y157" s="6">
        <v>9.75</v>
      </c>
      <c r="Z157" s="6">
        <v>5.74</v>
      </c>
      <c r="AA157" s="6">
        <v>10.1</v>
      </c>
      <c r="AB157" s="6">
        <v>7.52</v>
      </c>
      <c r="AC157" s="6">
        <v>6.95</v>
      </c>
      <c r="AD157" s="6">
        <v>9.75</v>
      </c>
      <c r="AE157" s="6">
        <v>8.24</v>
      </c>
      <c r="AF157" s="6">
        <v>10.1</v>
      </c>
      <c r="AG157" s="7">
        <v>8.92</v>
      </c>
      <c r="AH157" s="6">
        <f t="shared" si="20"/>
        <v>2.3861111111111111</v>
      </c>
      <c r="AI157">
        <f t="shared" si="21"/>
        <v>2015</v>
      </c>
      <c r="AJ157" t="str">
        <f t="shared" si="22"/>
        <v>Coal</v>
      </c>
    </row>
    <row r="158" spans="1:36" x14ac:dyDescent="0.25">
      <c r="A158" s="43"/>
      <c r="B158" s="37"/>
      <c r="C158" s="40">
        <v>2030</v>
      </c>
      <c r="D158" t="s">
        <v>41</v>
      </c>
      <c r="E158" s="5">
        <v>11.08</v>
      </c>
      <c r="F158" s="6">
        <v>13.94</v>
      </c>
      <c r="G158" s="6">
        <v>6.81</v>
      </c>
      <c r="H158" s="6">
        <v>5.49</v>
      </c>
      <c r="I158" s="6">
        <v>12.97</v>
      </c>
      <c r="J158" s="6">
        <v>10.56</v>
      </c>
      <c r="K158" s="6">
        <v>4.93</v>
      </c>
      <c r="L158" s="6">
        <v>11.1</v>
      </c>
      <c r="M158" s="6">
        <v>6.89</v>
      </c>
      <c r="N158" s="6">
        <v>12.93</v>
      </c>
      <c r="O158" s="6">
        <v>14.13</v>
      </c>
      <c r="P158" s="6">
        <v>14.17</v>
      </c>
      <c r="Q158" s="6">
        <v>14.17</v>
      </c>
      <c r="R158" s="6">
        <v>14.17</v>
      </c>
      <c r="S158" s="6">
        <v>12.75</v>
      </c>
      <c r="T158" s="6">
        <v>12.98</v>
      </c>
      <c r="U158" s="6">
        <v>14.17</v>
      </c>
      <c r="V158" s="6">
        <v>6.38</v>
      </c>
      <c r="W158" s="6">
        <v>14.17</v>
      </c>
      <c r="X158" s="6">
        <v>14.17</v>
      </c>
      <c r="Y158" s="6">
        <v>12.8</v>
      </c>
      <c r="Z158" s="6">
        <v>6.33</v>
      </c>
      <c r="AA158" s="6">
        <v>14.17</v>
      </c>
      <c r="AB158" s="6">
        <v>8.4499999999999993</v>
      </c>
      <c r="AC158" s="6">
        <v>8.33</v>
      </c>
      <c r="AD158" s="6">
        <v>12.83</v>
      </c>
      <c r="AE158" s="6">
        <v>10.38</v>
      </c>
      <c r="AF158" s="6">
        <v>13.5</v>
      </c>
      <c r="AG158" s="7">
        <v>11.38</v>
      </c>
      <c r="AH158" s="6">
        <f t="shared" si="20"/>
        <v>3.0777777777777775</v>
      </c>
      <c r="AI158">
        <f t="shared" si="21"/>
        <v>2030</v>
      </c>
      <c r="AJ158" t="str">
        <f t="shared" si="22"/>
        <v>Coal</v>
      </c>
    </row>
    <row r="159" spans="1:36" x14ac:dyDescent="0.25">
      <c r="A159" s="43"/>
      <c r="B159" s="37"/>
      <c r="C159" s="40"/>
      <c r="D159" t="s">
        <v>42</v>
      </c>
      <c r="E159" s="5">
        <v>10.46</v>
      </c>
      <c r="F159" s="6">
        <v>13.17</v>
      </c>
      <c r="G159" s="6">
        <v>6.72</v>
      </c>
      <c r="H159" s="6">
        <v>5.49</v>
      </c>
      <c r="I159" s="6">
        <v>12.29</v>
      </c>
      <c r="J159" s="6">
        <v>10.26</v>
      </c>
      <c r="K159" s="6">
        <v>4.93</v>
      </c>
      <c r="L159" s="6">
        <v>10.48</v>
      </c>
      <c r="M159" s="6">
        <v>6.87</v>
      </c>
      <c r="N159" s="6">
        <v>12.48</v>
      </c>
      <c r="O159" s="6">
        <v>13.9</v>
      </c>
      <c r="P159" s="6">
        <v>12.75</v>
      </c>
      <c r="Q159" s="6">
        <v>13.6</v>
      </c>
      <c r="R159" s="6">
        <v>12.75</v>
      </c>
      <c r="S159" s="6">
        <v>11.97</v>
      </c>
      <c r="T159" s="6">
        <v>12.17</v>
      </c>
      <c r="U159" s="6">
        <v>12.75</v>
      </c>
      <c r="V159" s="6">
        <v>5.98</v>
      </c>
      <c r="W159" s="6">
        <v>12.75</v>
      </c>
      <c r="X159" s="6">
        <v>12.75</v>
      </c>
      <c r="Y159" s="6">
        <v>12.01</v>
      </c>
      <c r="Z159" s="6">
        <v>6.33</v>
      </c>
      <c r="AA159" s="6">
        <v>12.75</v>
      </c>
      <c r="AB159" s="6">
        <v>8.33</v>
      </c>
      <c r="AC159" s="6">
        <v>8.1999999999999993</v>
      </c>
      <c r="AD159" s="6">
        <v>12.1</v>
      </c>
      <c r="AE159" s="6">
        <v>9.7799999999999994</v>
      </c>
      <c r="AF159" s="6">
        <v>12.7</v>
      </c>
      <c r="AG159" s="7">
        <v>10.85</v>
      </c>
      <c r="AH159" s="6">
        <f t="shared" si="20"/>
        <v>2.9055555555555559</v>
      </c>
      <c r="AI159">
        <f t="shared" si="21"/>
        <v>2030</v>
      </c>
      <c r="AJ159" t="str">
        <f t="shared" si="22"/>
        <v>Coal</v>
      </c>
    </row>
    <row r="160" spans="1:36" x14ac:dyDescent="0.25">
      <c r="A160" s="43"/>
      <c r="B160" s="37"/>
      <c r="C160" s="40"/>
      <c r="D160" t="s">
        <v>65</v>
      </c>
      <c r="E160" s="5">
        <v>11.36</v>
      </c>
      <c r="F160" s="6">
        <v>14.17</v>
      </c>
      <c r="G160" s="6">
        <v>6.91</v>
      </c>
      <c r="H160" s="6">
        <v>5.49</v>
      </c>
      <c r="I160" s="6">
        <v>13.65</v>
      </c>
      <c r="J160" s="6">
        <v>10.86</v>
      </c>
      <c r="K160" s="6">
        <v>4.93</v>
      </c>
      <c r="L160" s="6">
        <v>11.72</v>
      </c>
      <c r="M160" s="6">
        <v>6.91</v>
      </c>
      <c r="N160" s="6">
        <v>13.38</v>
      </c>
      <c r="O160" s="6">
        <v>14.17</v>
      </c>
      <c r="P160" s="6">
        <v>14.17</v>
      </c>
      <c r="Q160" s="6">
        <v>14.17</v>
      </c>
      <c r="R160" s="6">
        <v>14.17</v>
      </c>
      <c r="S160" s="6">
        <v>13.54</v>
      </c>
      <c r="T160" s="6">
        <v>13.78</v>
      </c>
      <c r="U160" s="6">
        <v>14.17</v>
      </c>
      <c r="V160" s="6">
        <v>6.79</v>
      </c>
      <c r="W160" s="6">
        <v>14.17</v>
      </c>
      <c r="X160" s="6">
        <v>14.17</v>
      </c>
      <c r="Y160" s="6">
        <v>13.59</v>
      </c>
      <c r="Z160" s="6">
        <v>6.33</v>
      </c>
      <c r="AA160" s="6">
        <v>14.17</v>
      </c>
      <c r="AB160" s="6">
        <v>8.57</v>
      </c>
      <c r="AC160" s="6">
        <v>8.4700000000000006</v>
      </c>
      <c r="AD160" s="6">
        <v>13.57</v>
      </c>
      <c r="AE160" s="6">
        <v>10.98</v>
      </c>
      <c r="AF160" s="6">
        <v>14.17</v>
      </c>
      <c r="AG160" s="7">
        <v>11.91</v>
      </c>
      <c r="AH160" s="6">
        <f t="shared" si="20"/>
        <v>3.1555555555555554</v>
      </c>
      <c r="AI160">
        <f t="shared" si="21"/>
        <v>2030</v>
      </c>
      <c r="AJ160" t="str">
        <f t="shared" si="22"/>
        <v>Coal</v>
      </c>
    </row>
    <row r="161" spans="1:36" x14ac:dyDescent="0.25">
      <c r="A161" s="43"/>
      <c r="B161" s="37"/>
      <c r="C161" s="40">
        <v>2050</v>
      </c>
      <c r="D161" t="s">
        <v>41</v>
      </c>
      <c r="E161" s="5">
        <v>13.14</v>
      </c>
      <c r="F161" s="6">
        <v>16.72</v>
      </c>
      <c r="G161" s="6">
        <v>7.83</v>
      </c>
      <c r="H161" s="6">
        <v>4.9000000000000004</v>
      </c>
      <c r="I161" s="6">
        <v>15.5</v>
      </c>
      <c r="J161" s="6">
        <v>12.71</v>
      </c>
      <c r="K161" s="6">
        <v>5.34</v>
      </c>
      <c r="L161" s="6">
        <v>13.13</v>
      </c>
      <c r="M161" s="6">
        <v>6.97</v>
      </c>
      <c r="N161" s="6">
        <v>15.53</v>
      </c>
      <c r="O161" s="6">
        <v>16.920000000000002</v>
      </c>
      <c r="P161" s="6">
        <v>17</v>
      </c>
      <c r="Q161" s="6">
        <v>17</v>
      </c>
      <c r="R161" s="6">
        <v>17</v>
      </c>
      <c r="S161" s="6">
        <v>15.22</v>
      </c>
      <c r="T161" s="6">
        <v>15.5</v>
      </c>
      <c r="U161" s="6">
        <v>17</v>
      </c>
      <c r="V161" s="6">
        <v>10.37</v>
      </c>
      <c r="W161" s="6">
        <v>17</v>
      </c>
      <c r="X161" s="6">
        <v>17</v>
      </c>
      <c r="Y161" s="6">
        <v>15.28</v>
      </c>
      <c r="Z161" s="6">
        <v>7.12</v>
      </c>
      <c r="AA161" s="6">
        <v>17</v>
      </c>
      <c r="AB161" s="6">
        <v>9.32</v>
      </c>
      <c r="AC161" s="6">
        <v>9.7799999999999994</v>
      </c>
      <c r="AD161" s="6">
        <v>15.3</v>
      </c>
      <c r="AE161" s="6">
        <v>12.12</v>
      </c>
      <c r="AF161" s="6">
        <v>16.149999999999999</v>
      </c>
      <c r="AG161" s="7">
        <v>13.32</v>
      </c>
      <c r="AH161" s="6">
        <f t="shared" si="20"/>
        <v>3.65</v>
      </c>
      <c r="AI161">
        <f t="shared" si="21"/>
        <v>2050</v>
      </c>
      <c r="AJ161" t="str">
        <f t="shared" si="22"/>
        <v>Coal</v>
      </c>
    </row>
    <row r="162" spans="1:36" x14ac:dyDescent="0.25">
      <c r="A162" s="43"/>
      <c r="B162" s="37"/>
      <c r="C162" s="40"/>
      <c r="D162" t="s">
        <v>42</v>
      </c>
      <c r="E162" s="5">
        <v>12.38</v>
      </c>
      <c r="F162" s="6">
        <v>15.74</v>
      </c>
      <c r="G162" s="6">
        <v>7.72</v>
      </c>
      <c r="H162" s="6">
        <v>4.9000000000000004</v>
      </c>
      <c r="I162" s="6">
        <v>14.64</v>
      </c>
      <c r="J162" s="6">
        <v>12.35</v>
      </c>
      <c r="K162" s="6">
        <v>5.34</v>
      </c>
      <c r="L162" s="6">
        <v>12.35</v>
      </c>
      <c r="M162" s="6">
        <v>6.94</v>
      </c>
      <c r="N162" s="6">
        <v>15.01</v>
      </c>
      <c r="O162" s="6">
        <v>16.41</v>
      </c>
      <c r="P162" s="6">
        <v>15.3</v>
      </c>
      <c r="Q162" s="6">
        <v>16.329999999999998</v>
      </c>
      <c r="R162" s="6">
        <v>15.3</v>
      </c>
      <c r="S162" s="6">
        <v>14.23</v>
      </c>
      <c r="T162" s="6">
        <v>14.48</v>
      </c>
      <c r="U162" s="6">
        <v>15.3</v>
      </c>
      <c r="V162" s="6">
        <v>10.029999999999999</v>
      </c>
      <c r="W162" s="6">
        <v>15.3</v>
      </c>
      <c r="X162" s="6">
        <v>15.3</v>
      </c>
      <c r="Y162" s="6">
        <v>14.28</v>
      </c>
      <c r="Z162" s="6">
        <v>7.12</v>
      </c>
      <c r="AA162" s="6">
        <v>15.3</v>
      </c>
      <c r="AB162" s="6">
        <v>9.16</v>
      </c>
      <c r="AC162" s="6">
        <v>9.6199999999999992</v>
      </c>
      <c r="AD162" s="6">
        <v>14.37</v>
      </c>
      <c r="AE162" s="6">
        <v>11.34</v>
      </c>
      <c r="AF162" s="6">
        <v>15.13</v>
      </c>
      <c r="AG162" s="7">
        <v>12.63</v>
      </c>
      <c r="AH162" s="6">
        <f t="shared" si="20"/>
        <v>3.4388888888888891</v>
      </c>
      <c r="AI162">
        <f t="shared" si="21"/>
        <v>2050</v>
      </c>
      <c r="AJ162" t="str">
        <f t="shared" si="22"/>
        <v>Coal</v>
      </c>
    </row>
    <row r="163" spans="1:36" ht="15.75" thickBot="1" x14ac:dyDescent="0.3">
      <c r="A163" s="43"/>
      <c r="B163" s="38"/>
      <c r="C163" s="41"/>
      <c r="D163" s="3" t="s">
        <v>65</v>
      </c>
      <c r="E163" s="11">
        <v>13.49</v>
      </c>
      <c r="F163" s="12">
        <v>17</v>
      </c>
      <c r="G163" s="12">
        <v>7.95</v>
      </c>
      <c r="H163" s="12">
        <v>4.9000000000000004</v>
      </c>
      <c r="I163" s="12">
        <v>16.350000000000001</v>
      </c>
      <c r="J163" s="12">
        <v>13.07</v>
      </c>
      <c r="K163" s="12">
        <v>5.34</v>
      </c>
      <c r="L163" s="12">
        <v>13.91</v>
      </c>
      <c r="M163" s="12">
        <v>7</v>
      </c>
      <c r="N163" s="12">
        <v>16.059999999999999</v>
      </c>
      <c r="O163" s="12">
        <v>17</v>
      </c>
      <c r="P163" s="12">
        <v>17</v>
      </c>
      <c r="Q163" s="12">
        <v>17</v>
      </c>
      <c r="R163" s="12">
        <v>17</v>
      </c>
      <c r="S163" s="12">
        <v>16.21</v>
      </c>
      <c r="T163" s="12">
        <v>16.510000000000002</v>
      </c>
      <c r="U163" s="12">
        <v>17</v>
      </c>
      <c r="V163" s="12">
        <v>10.71</v>
      </c>
      <c r="W163" s="12">
        <v>17</v>
      </c>
      <c r="X163" s="12">
        <v>17</v>
      </c>
      <c r="Y163" s="12">
        <v>16.27</v>
      </c>
      <c r="Z163" s="12">
        <v>7.12</v>
      </c>
      <c r="AA163" s="12">
        <v>17</v>
      </c>
      <c r="AB163" s="12">
        <v>9.48</v>
      </c>
      <c r="AC163" s="12">
        <v>9.9499999999999993</v>
      </c>
      <c r="AD163" s="12">
        <v>16.239999999999998</v>
      </c>
      <c r="AE163" s="12">
        <v>12.89</v>
      </c>
      <c r="AF163" s="12">
        <v>17</v>
      </c>
      <c r="AG163" s="13">
        <v>14.02</v>
      </c>
      <c r="AH163" s="6">
        <f t="shared" si="20"/>
        <v>3.7472222222222222</v>
      </c>
      <c r="AI163">
        <f t="shared" si="21"/>
        <v>2050</v>
      </c>
      <c r="AJ163" t="str">
        <f t="shared" si="22"/>
        <v>Coal</v>
      </c>
    </row>
    <row r="164" spans="1:36" x14ac:dyDescent="0.25">
      <c r="A164" s="43"/>
      <c r="B164" s="36" t="s">
        <v>11</v>
      </c>
      <c r="C164" s="39">
        <v>2015</v>
      </c>
      <c r="D164" s="2" t="s">
        <v>41</v>
      </c>
      <c r="E164" s="8">
        <v>8.44</v>
      </c>
      <c r="F164" s="9">
        <v>9.98</v>
      </c>
      <c r="G164" s="9">
        <v>5.83</v>
      </c>
      <c r="H164" s="9">
        <v>5.94</v>
      </c>
      <c r="I164" s="9">
        <v>9.4600000000000009</v>
      </c>
      <c r="J164" s="9">
        <v>8.06</v>
      </c>
      <c r="K164" s="9">
        <v>4.6100000000000003</v>
      </c>
      <c r="L164" s="9">
        <v>8.2799999999999994</v>
      </c>
      <c r="M164" s="9">
        <v>6.77</v>
      </c>
      <c r="N164" s="9">
        <v>9.4499999999999993</v>
      </c>
      <c r="O164" s="9">
        <v>10.119999999999999</v>
      </c>
      <c r="P164" s="9">
        <v>10.1</v>
      </c>
      <c r="Q164" s="9">
        <v>10.1</v>
      </c>
      <c r="R164" s="9">
        <v>10.1</v>
      </c>
      <c r="S164" s="9">
        <v>9.26</v>
      </c>
      <c r="T164" s="9">
        <v>9.39</v>
      </c>
      <c r="U164" s="9">
        <v>10.1</v>
      </c>
      <c r="V164" s="9">
        <v>6.17</v>
      </c>
      <c r="W164" s="9">
        <v>10.1</v>
      </c>
      <c r="X164" s="9">
        <v>10.1</v>
      </c>
      <c r="Y164" s="9">
        <v>9.2799999999999994</v>
      </c>
      <c r="Z164" s="9">
        <v>5.74</v>
      </c>
      <c r="AA164" s="9">
        <v>10.1</v>
      </c>
      <c r="AB164" s="9">
        <v>7.46</v>
      </c>
      <c r="AC164" s="9">
        <v>6.88</v>
      </c>
      <c r="AD164" s="9">
        <v>9.33</v>
      </c>
      <c r="AE164" s="9">
        <v>7.89</v>
      </c>
      <c r="AF164" s="9">
        <v>9.7100000000000009</v>
      </c>
      <c r="AG164" s="10">
        <v>8.65</v>
      </c>
      <c r="AH164" s="6">
        <f t="shared" si="20"/>
        <v>2.3444444444444441</v>
      </c>
      <c r="AI164">
        <f t="shared" si="21"/>
        <v>2015</v>
      </c>
      <c r="AJ164" t="str">
        <f t="shared" si="22"/>
        <v>Coal</v>
      </c>
    </row>
    <row r="165" spans="1:36" x14ac:dyDescent="0.25">
      <c r="A165" s="43"/>
      <c r="B165" s="37"/>
      <c r="C165" s="40"/>
      <c r="D165" t="s">
        <v>42</v>
      </c>
      <c r="E165" s="5">
        <v>8.06</v>
      </c>
      <c r="F165" s="6">
        <v>9.56</v>
      </c>
      <c r="G165" s="6">
        <v>5.78</v>
      </c>
      <c r="H165" s="6">
        <v>5.94</v>
      </c>
      <c r="I165" s="6">
        <v>9.1</v>
      </c>
      <c r="J165" s="6">
        <v>7.89</v>
      </c>
      <c r="K165" s="6">
        <v>4.6100000000000003</v>
      </c>
      <c r="L165" s="6">
        <v>7.91</v>
      </c>
      <c r="M165" s="6">
        <v>6.76</v>
      </c>
      <c r="N165" s="6">
        <v>9.2200000000000006</v>
      </c>
      <c r="O165" s="6">
        <v>10.29</v>
      </c>
      <c r="P165" s="6">
        <v>9.09</v>
      </c>
      <c r="Q165" s="6">
        <v>9.8000000000000007</v>
      </c>
      <c r="R165" s="6">
        <v>9.09</v>
      </c>
      <c r="S165" s="6">
        <v>8.7899999999999991</v>
      </c>
      <c r="T165" s="6">
        <v>8.91</v>
      </c>
      <c r="U165" s="6">
        <v>9.09</v>
      </c>
      <c r="V165" s="6">
        <v>5.97</v>
      </c>
      <c r="W165" s="6">
        <v>9.09</v>
      </c>
      <c r="X165" s="6">
        <v>9.09</v>
      </c>
      <c r="Y165" s="6">
        <v>8.82</v>
      </c>
      <c r="Z165" s="6">
        <v>5.74</v>
      </c>
      <c r="AA165" s="6">
        <v>9.09</v>
      </c>
      <c r="AB165" s="6">
        <v>7.4</v>
      </c>
      <c r="AC165" s="6">
        <v>6.8</v>
      </c>
      <c r="AD165" s="6">
        <v>8.91</v>
      </c>
      <c r="AE165" s="6">
        <v>7.54</v>
      </c>
      <c r="AF165" s="6">
        <v>9.26</v>
      </c>
      <c r="AG165" s="7">
        <v>8.3800000000000008</v>
      </c>
      <c r="AH165" s="6">
        <f t="shared" si="20"/>
        <v>2.2388888888888889</v>
      </c>
      <c r="AI165">
        <f t="shared" si="21"/>
        <v>2015</v>
      </c>
      <c r="AJ165" t="str">
        <f t="shared" si="22"/>
        <v>Coal</v>
      </c>
    </row>
    <row r="166" spans="1:36" x14ac:dyDescent="0.25">
      <c r="A166" s="43"/>
      <c r="B166" s="37"/>
      <c r="C166" s="40"/>
      <c r="D166" t="s">
        <v>65</v>
      </c>
      <c r="E166" s="5">
        <v>8.59</v>
      </c>
      <c r="F166" s="6">
        <v>10.1</v>
      </c>
      <c r="G166" s="6">
        <v>5.88</v>
      </c>
      <c r="H166" s="6">
        <v>5.94</v>
      </c>
      <c r="I166" s="6">
        <v>9.82</v>
      </c>
      <c r="J166" s="6">
        <v>8.23</v>
      </c>
      <c r="K166" s="6">
        <v>4.6100000000000003</v>
      </c>
      <c r="L166" s="6">
        <v>8.64</v>
      </c>
      <c r="M166" s="6">
        <v>6.78</v>
      </c>
      <c r="N166" s="6">
        <v>9.68</v>
      </c>
      <c r="O166" s="6">
        <v>10.1</v>
      </c>
      <c r="P166" s="6">
        <v>10.1</v>
      </c>
      <c r="Q166" s="6">
        <v>10.1</v>
      </c>
      <c r="R166" s="6">
        <v>10.1</v>
      </c>
      <c r="S166" s="6">
        <v>9.7200000000000006</v>
      </c>
      <c r="T166" s="6">
        <v>9.8699999999999992</v>
      </c>
      <c r="U166" s="6">
        <v>10.1</v>
      </c>
      <c r="V166" s="6">
        <v>6.38</v>
      </c>
      <c r="W166" s="6">
        <v>10.1</v>
      </c>
      <c r="X166" s="6">
        <v>10.1</v>
      </c>
      <c r="Y166" s="6">
        <v>9.75</v>
      </c>
      <c r="Z166" s="6">
        <v>5.74</v>
      </c>
      <c r="AA166" s="6">
        <v>10.1</v>
      </c>
      <c r="AB166" s="6">
        <v>7.52</v>
      </c>
      <c r="AC166" s="6">
        <v>6.95</v>
      </c>
      <c r="AD166" s="6">
        <v>9.75</v>
      </c>
      <c r="AE166" s="6">
        <v>8.24</v>
      </c>
      <c r="AF166" s="6">
        <v>10.1</v>
      </c>
      <c r="AG166" s="7">
        <v>8.92</v>
      </c>
      <c r="AH166" s="6">
        <f t="shared" si="20"/>
        <v>2.3861111111111111</v>
      </c>
      <c r="AI166">
        <f t="shared" si="21"/>
        <v>2015</v>
      </c>
      <c r="AJ166" t="str">
        <f t="shared" si="22"/>
        <v>Coal</v>
      </c>
    </row>
    <row r="167" spans="1:36" x14ac:dyDescent="0.25">
      <c r="A167" s="43"/>
      <c r="B167" s="37"/>
      <c r="C167" s="40">
        <v>2030</v>
      </c>
      <c r="D167" t="s">
        <v>41</v>
      </c>
      <c r="E167" s="5">
        <v>8.5299999999999994</v>
      </c>
      <c r="F167" s="6">
        <v>9.99</v>
      </c>
      <c r="G167" s="6">
        <v>6.36</v>
      </c>
      <c r="H167" s="6">
        <v>5.49</v>
      </c>
      <c r="I167" s="6">
        <v>9.51</v>
      </c>
      <c r="J167" s="6">
        <v>8.6999999999999993</v>
      </c>
      <c r="K167" s="6">
        <v>4.93</v>
      </c>
      <c r="L167" s="6">
        <v>8.3800000000000008</v>
      </c>
      <c r="M167" s="6">
        <v>6.77</v>
      </c>
      <c r="N167" s="6">
        <v>9.74</v>
      </c>
      <c r="O167" s="6">
        <v>10.119999999999999</v>
      </c>
      <c r="P167" s="6">
        <v>10.1</v>
      </c>
      <c r="Q167" s="6">
        <v>10.1</v>
      </c>
      <c r="R167" s="6">
        <v>10.1</v>
      </c>
      <c r="S167" s="6">
        <v>9.3000000000000007</v>
      </c>
      <c r="T167" s="6">
        <v>9.43</v>
      </c>
      <c r="U167" s="6">
        <v>10.1</v>
      </c>
      <c r="V167" s="6">
        <v>5</v>
      </c>
      <c r="W167" s="6">
        <v>10.1</v>
      </c>
      <c r="X167" s="6">
        <v>10.1</v>
      </c>
      <c r="Y167" s="6">
        <v>9.33</v>
      </c>
      <c r="Z167" s="6">
        <v>6.33</v>
      </c>
      <c r="AA167" s="6">
        <v>10.1</v>
      </c>
      <c r="AB167" s="6">
        <v>7.74</v>
      </c>
      <c r="AC167" s="6">
        <v>7.56</v>
      </c>
      <c r="AD167" s="6">
        <v>9.39</v>
      </c>
      <c r="AE167" s="6">
        <v>7.89</v>
      </c>
      <c r="AF167" s="6">
        <v>9.74</v>
      </c>
      <c r="AG167" s="7">
        <v>8.7200000000000006</v>
      </c>
      <c r="AH167" s="6">
        <f t="shared" si="20"/>
        <v>2.369444444444444</v>
      </c>
      <c r="AI167">
        <f t="shared" si="21"/>
        <v>2030</v>
      </c>
      <c r="AJ167" t="str">
        <f t="shared" si="22"/>
        <v>Coal</v>
      </c>
    </row>
    <row r="168" spans="1:36" x14ac:dyDescent="0.25">
      <c r="A168" s="43"/>
      <c r="B168" s="37"/>
      <c r="C168" s="40"/>
      <c r="D168" t="s">
        <v>42</v>
      </c>
      <c r="E168" s="5">
        <v>8.17</v>
      </c>
      <c r="F168" s="6">
        <v>9.6</v>
      </c>
      <c r="G168" s="6">
        <v>6.31</v>
      </c>
      <c r="H168" s="6">
        <v>5.49</v>
      </c>
      <c r="I168" s="6">
        <v>9.17</v>
      </c>
      <c r="J168" s="6">
        <v>8.59</v>
      </c>
      <c r="K168" s="6">
        <v>4.93</v>
      </c>
      <c r="L168" s="6">
        <v>8.0299999999999994</v>
      </c>
      <c r="M168" s="6">
        <v>6.76</v>
      </c>
      <c r="N168" s="6">
        <v>9.61</v>
      </c>
      <c r="O168" s="6">
        <v>10.29</v>
      </c>
      <c r="P168" s="6">
        <v>9.09</v>
      </c>
      <c r="Q168" s="6">
        <v>9.93</v>
      </c>
      <c r="R168" s="6">
        <v>9.09</v>
      </c>
      <c r="S168" s="6">
        <v>8.8699999999999992</v>
      </c>
      <c r="T168" s="6">
        <v>8.98</v>
      </c>
      <c r="U168" s="6">
        <v>9.09</v>
      </c>
      <c r="V168" s="6">
        <v>4.74</v>
      </c>
      <c r="W168" s="6">
        <v>9.09</v>
      </c>
      <c r="X168" s="6">
        <v>9.09</v>
      </c>
      <c r="Y168" s="6">
        <v>8.89</v>
      </c>
      <c r="Z168" s="6">
        <v>6.33</v>
      </c>
      <c r="AA168" s="6">
        <v>9.09</v>
      </c>
      <c r="AB168" s="6">
        <v>7.69</v>
      </c>
      <c r="AC168" s="6">
        <v>7.51</v>
      </c>
      <c r="AD168" s="6">
        <v>9</v>
      </c>
      <c r="AE168" s="6">
        <v>7.54</v>
      </c>
      <c r="AF168" s="6">
        <v>9.32</v>
      </c>
      <c r="AG168" s="7">
        <v>8.4600000000000009</v>
      </c>
      <c r="AH168" s="6">
        <f t="shared" si="20"/>
        <v>2.2694444444444444</v>
      </c>
      <c r="AI168">
        <f t="shared" si="21"/>
        <v>2030</v>
      </c>
      <c r="AJ168" t="str">
        <f t="shared" si="22"/>
        <v>Coal</v>
      </c>
    </row>
    <row r="169" spans="1:36" x14ac:dyDescent="0.25">
      <c r="A169" s="43"/>
      <c r="B169" s="37"/>
      <c r="C169" s="40"/>
      <c r="D169" t="s">
        <v>65</v>
      </c>
      <c r="E169" s="5">
        <v>8.67</v>
      </c>
      <c r="F169" s="6">
        <v>10.1</v>
      </c>
      <c r="G169" s="6">
        <v>6.4</v>
      </c>
      <c r="H169" s="6">
        <v>5.49</v>
      </c>
      <c r="I169" s="6">
        <v>9.84</v>
      </c>
      <c r="J169" s="6">
        <v>8.82</v>
      </c>
      <c r="K169" s="6">
        <v>4.93</v>
      </c>
      <c r="L169" s="6">
        <v>8.7200000000000006</v>
      </c>
      <c r="M169" s="6">
        <v>6.78</v>
      </c>
      <c r="N169" s="6">
        <v>9.8699999999999992</v>
      </c>
      <c r="O169" s="6">
        <v>10.1</v>
      </c>
      <c r="P169" s="6">
        <v>10.1</v>
      </c>
      <c r="Q169" s="6">
        <v>10.1</v>
      </c>
      <c r="R169" s="6">
        <v>10.1</v>
      </c>
      <c r="S169" s="6">
        <v>9.74</v>
      </c>
      <c r="T169" s="6">
        <v>9.8800000000000008</v>
      </c>
      <c r="U169" s="6">
        <v>10.1</v>
      </c>
      <c r="V169" s="6">
        <v>5.26</v>
      </c>
      <c r="W169" s="6">
        <v>10.1</v>
      </c>
      <c r="X169" s="6">
        <v>10.1</v>
      </c>
      <c r="Y169" s="6">
        <v>9.77</v>
      </c>
      <c r="Z169" s="6">
        <v>6.33</v>
      </c>
      <c r="AA169" s="6">
        <v>10.1</v>
      </c>
      <c r="AB169" s="6">
        <v>7.79</v>
      </c>
      <c r="AC169" s="6">
        <v>7.62</v>
      </c>
      <c r="AD169" s="6">
        <v>9.7799999999999994</v>
      </c>
      <c r="AE169" s="6">
        <v>8.24</v>
      </c>
      <c r="AF169" s="6">
        <v>10.1</v>
      </c>
      <c r="AG169" s="7">
        <v>8.98</v>
      </c>
      <c r="AH169" s="6">
        <f t="shared" si="20"/>
        <v>2.4083333333333332</v>
      </c>
      <c r="AI169">
        <f t="shared" si="21"/>
        <v>2030</v>
      </c>
      <c r="AJ169" t="str">
        <f t="shared" si="22"/>
        <v>Coal</v>
      </c>
    </row>
    <row r="170" spans="1:36" x14ac:dyDescent="0.25">
      <c r="A170" s="43"/>
      <c r="B170" s="37"/>
      <c r="C170" s="40">
        <v>2050</v>
      </c>
      <c r="D170" t="s">
        <v>41</v>
      </c>
      <c r="E170" s="5">
        <v>7.49</v>
      </c>
      <c r="F170" s="6">
        <v>7.94</v>
      </c>
      <c r="G170" s="6">
        <v>6.82</v>
      </c>
      <c r="H170" s="6">
        <v>4.9000000000000004</v>
      </c>
      <c r="I170" s="6">
        <v>7.82</v>
      </c>
      <c r="J170" s="6">
        <v>8.6</v>
      </c>
      <c r="K170" s="6">
        <v>5.34</v>
      </c>
      <c r="L170" s="6">
        <v>7.1</v>
      </c>
      <c r="M170" s="6">
        <v>6.71</v>
      </c>
      <c r="N170" s="6">
        <v>8.4600000000000009</v>
      </c>
      <c r="O170" s="6">
        <v>8.0299999999999994</v>
      </c>
      <c r="P170" s="6">
        <v>7.97</v>
      </c>
      <c r="Q170" s="6">
        <v>7.97</v>
      </c>
      <c r="R170" s="6">
        <v>7.97</v>
      </c>
      <c r="S170" s="6">
        <v>7.57</v>
      </c>
      <c r="T170" s="6">
        <v>7.63</v>
      </c>
      <c r="U170" s="6">
        <v>7.97</v>
      </c>
      <c r="V170" s="6">
        <v>7.3</v>
      </c>
      <c r="W170" s="6">
        <v>7.97</v>
      </c>
      <c r="X170" s="6">
        <v>7.97</v>
      </c>
      <c r="Y170" s="6">
        <v>7.58</v>
      </c>
      <c r="Z170" s="6">
        <v>7.12</v>
      </c>
      <c r="AA170" s="6">
        <v>7.97</v>
      </c>
      <c r="AB170" s="6">
        <v>7.75</v>
      </c>
      <c r="AC170" s="6">
        <v>8.08</v>
      </c>
      <c r="AD170" s="6">
        <v>7.66</v>
      </c>
      <c r="AE170" s="6">
        <v>6.59</v>
      </c>
      <c r="AF170" s="6">
        <v>7.82</v>
      </c>
      <c r="AG170" s="7">
        <v>7.41</v>
      </c>
      <c r="AH170" s="6">
        <f t="shared" si="20"/>
        <v>2.0805555555555557</v>
      </c>
      <c r="AI170">
        <f t="shared" si="21"/>
        <v>2050</v>
      </c>
      <c r="AJ170" t="str">
        <f t="shared" si="22"/>
        <v>Coal</v>
      </c>
    </row>
    <row r="171" spans="1:36" x14ac:dyDescent="0.25">
      <c r="A171" s="43"/>
      <c r="B171" s="37"/>
      <c r="C171" s="40"/>
      <c r="D171" t="s">
        <v>42</v>
      </c>
      <c r="E171" s="5">
        <v>7.29</v>
      </c>
      <c r="F171" s="6">
        <v>7.84</v>
      </c>
      <c r="G171" s="6">
        <v>6.81</v>
      </c>
      <c r="H171" s="6">
        <v>4.9000000000000004</v>
      </c>
      <c r="I171" s="6">
        <v>7.73</v>
      </c>
      <c r="J171" s="6">
        <v>8.65</v>
      </c>
      <c r="K171" s="6">
        <v>5.34</v>
      </c>
      <c r="L171" s="6">
        <v>6.92</v>
      </c>
      <c r="M171" s="6">
        <v>6.71</v>
      </c>
      <c r="N171" s="6">
        <v>8.64</v>
      </c>
      <c r="O171" s="6">
        <v>8.41</v>
      </c>
      <c r="P171" s="6">
        <v>7.17</v>
      </c>
      <c r="Q171" s="6">
        <v>8.1999999999999993</v>
      </c>
      <c r="R171" s="6">
        <v>7.17</v>
      </c>
      <c r="S171" s="6">
        <v>7.35</v>
      </c>
      <c r="T171" s="6">
        <v>7.4</v>
      </c>
      <c r="U171" s="6">
        <v>7.17</v>
      </c>
      <c r="V171" s="6">
        <v>7.27</v>
      </c>
      <c r="W171" s="6">
        <v>7.17</v>
      </c>
      <c r="X171" s="6">
        <v>7.17</v>
      </c>
      <c r="Y171" s="6">
        <v>7.36</v>
      </c>
      <c r="Z171" s="6">
        <v>7.12</v>
      </c>
      <c r="AA171" s="6">
        <v>7.17</v>
      </c>
      <c r="AB171" s="6">
        <v>7.74</v>
      </c>
      <c r="AC171" s="6">
        <v>8.08</v>
      </c>
      <c r="AD171" s="6">
        <v>7.49</v>
      </c>
      <c r="AE171" s="6">
        <v>6.37</v>
      </c>
      <c r="AF171" s="6">
        <v>7.63</v>
      </c>
      <c r="AG171" s="7">
        <v>7.31</v>
      </c>
      <c r="AH171" s="6">
        <f t="shared" si="20"/>
        <v>2.0249999999999999</v>
      </c>
      <c r="AI171">
        <f t="shared" si="21"/>
        <v>2050</v>
      </c>
      <c r="AJ171" t="str">
        <f t="shared" si="22"/>
        <v>Coal</v>
      </c>
    </row>
    <row r="172" spans="1:36" ht="15.75" thickBot="1" x14ac:dyDescent="0.3">
      <c r="A172" s="43"/>
      <c r="B172" s="38"/>
      <c r="C172" s="41"/>
      <c r="D172" s="3" t="s">
        <v>65</v>
      </c>
      <c r="E172" s="11">
        <v>7.54</v>
      </c>
      <c r="F172" s="12">
        <v>7.97</v>
      </c>
      <c r="G172" s="12">
        <v>6.84</v>
      </c>
      <c r="H172" s="12">
        <v>4.9000000000000004</v>
      </c>
      <c r="I172" s="12">
        <v>7.9</v>
      </c>
      <c r="J172" s="12">
        <v>8.5500000000000007</v>
      </c>
      <c r="K172" s="12">
        <v>5.34</v>
      </c>
      <c r="L172" s="12">
        <v>7.27</v>
      </c>
      <c r="M172" s="12">
        <v>6.72</v>
      </c>
      <c r="N172" s="12">
        <v>8.2799999999999994</v>
      </c>
      <c r="O172" s="12">
        <v>7.97</v>
      </c>
      <c r="P172" s="12">
        <v>7.97</v>
      </c>
      <c r="Q172" s="12">
        <v>7.97</v>
      </c>
      <c r="R172" s="12">
        <v>7.97</v>
      </c>
      <c r="S172" s="12">
        <v>7.79</v>
      </c>
      <c r="T172" s="12">
        <v>7.86</v>
      </c>
      <c r="U172" s="12">
        <v>7.97</v>
      </c>
      <c r="V172" s="12">
        <v>7.33</v>
      </c>
      <c r="W172" s="12">
        <v>7.97</v>
      </c>
      <c r="X172" s="12">
        <v>7.97</v>
      </c>
      <c r="Y172" s="12">
        <v>7.8</v>
      </c>
      <c r="Z172" s="12">
        <v>7.12</v>
      </c>
      <c r="AA172" s="12">
        <v>7.97</v>
      </c>
      <c r="AB172" s="12">
        <v>7.75</v>
      </c>
      <c r="AC172" s="12">
        <v>8.07</v>
      </c>
      <c r="AD172" s="12">
        <v>7.83</v>
      </c>
      <c r="AE172" s="12">
        <v>6.81</v>
      </c>
      <c r="AF172" s="12">
        <v>7.97</v>
      </c>
      <c r="AG172" s="13">
        <v>7.52</v>
      </c>
      <c r="AH172" s="6">
        <f t="shared" si="20"/>
        <v>2.0944444444444446</v>
      </c>
      <c r="AI172">
        <f t="shared" si="21"/>
        <v>2050</v>
      </c>
      <c r="AJ172" t="str">
        <f t="shared" si="22"/>
        <v>Coal</v>
      </c>
    </row>
    <row r="173" spans="1:36" x14ac:dyDescent="0.25">
      <c r="A173" s="43"/>
      <c r="B173" s="36" t="s">
        <v>2</v>
      </c>
      <c r="C173" s="39">
        <v>2015</v>
      </c>
      <c r="D173" s="2" t="s">
        <v>41</v>
      </c>
      <c r="E173" s="8">
        <v>7.7188753368548655</v>
      </c>
      <c r="F173" s="9">
        <v>8.861854530378503</v>
      </c>
      <c r="G173" s="9">
        <v>5.7019981838285609</v>
      </c>
      <c r="H173" s="9">
        <v>5.9354884390222162</v>
      </c>
      <c r="I173" s="9">
        <v>8.4825212683179103</v>
      </c>
      <c r="J173" s="9">
        <v>7.5357319378214465</v>
      </c>
      <c r="K173" s="9">
        <v>4.6148422613397733</v>
      </c>
      <c r="L173" s="9">
        <v>7.5100025991361807</v>
      </c>
      <c r="M173" s="9">
        <v>6.7410262175234861</v>
      </c>
      <c r="N173" s="9">
        <v>8.5526013395734619</v>
      </c>
      <c r="O173" s="9">
        <v>8.9944805216983834</v>
      </c>
      <c r="P173" s="9">
        <v>8.9489146233104435</v>
      </c>
      <c r="Q173" s="9">
        <v>8.9489146233104435</v>
      </c>
      <c r="R173" s="9">
        <v>8.9489146233104435</v>
      </c>
      <c r="S173" s="9">
        <v>8.2858015519289303</v>
      </c>
      <c r="T173" s="9">
        <v>8.3898192886162271</v>
      </c>
      <c r="U173" s="9">
        <v>8.9489146233104435</v>
      </c>
      <c r="V173" s="9">
        <v>5.7848266307538143</v>
      </c>
      <c r="W173" s="9">
        <v>8.9489146233104435</v>
      </c>
      <c r="X173" s="9">
        <v>8.9489146233104435</v>
      </c>
      <c r="Y173" s="9">
        <v>8.3074719137387838</v>
      </c>
      <c r="Z173" s="9">
        <v>5.7376388243881422</v>
      </c>
      <c r="AA173" s="9">
        <v>8.9489146233104435</v>
      </c>
      <c r="AB173" s="9">
        <v>7.2606011253583196</v>
      </c>
      <c r="AC173" s="9">
        <v>6.6614706243842186</v>
      </c>
      <c r="AD173" s="9">
        <v>8.3614481862827859</v>
      </c>
      <c r="AE173" s="9">
        <v>7.1866906138639015</v>
      </c>
      <c r="AF173" s="9">
        <v>8.6551814047966129</v>
      </c>
      <c r="AG173" s="10">
        <v>7.8994235668803778</v>
      </c>
      <c r="AH173" s="6">
        <f t="shared" si="20"/>
        <v>2.1441320380152402</v>
      </c>
      <c r="AI173">
        <f t="shared" si="21"/>
        <v>2015</v>
      </c>
      <c r="AJ173" t="str">
        <f t="shared" si="22"/>
        <v>Coal</v>
      </c>
    </row>
    <row r="174" spans="1:36" x14ac:dyDescent="0.25">
      <c r="A174" s="43"/>
      <c r="B174" s="37"/>
      <c r="C174" s="40"/>
      <c r="D174" t="s">
        <v>42</v>
      </c>
      <c r="E174" s="5">
        <v>7.4101305223784113</v>
      </c>
      <c r="F174" s="6">
        <v>8.5596316363433438</v>
      </c>
      <c r="G174" s="6">
        <v>5.6610460845918524</v>
      </c>
      <c r="H174" s="6">
        <v>5.9354884390222162</v>
      </c>
      <c r="I174" s="6">
        <v>8.2182317004888095</v>
      </c>
      <c r="J174" s="6">
        <v>7.4177506310512644</v>
      </c>
      <c r="K174" s="6">
        <v>4.6148422613397733</v>
      </c>
      <c r="L174" s="6">
        <v>7.2204865653565395</v>
      </c>
      <c r="M174" s="6">
        <v>6.7346660451611369</v>
      </c>
      <c r="N174" s="6">
        <v>8.4095998182987834</v>
      </c>
      <c r="O174" s="6">
        <v>9.2747107967842091</v>
      </c>
      <c r="P174" s="6">
        <v>8.0540231609793995</v>
      </c>
      <c r="Q174" s="6">
        <v>8.7662817736620653</v>
      </c>
      <c r="R174" s="6">
        <v>8.0540231609793995</v>
      </c>
      <c r="S174" s="6">
        <v>7.9187056228700152</v>
      </c>
      <c r="T174" s="6">
        <v>8.0123215858885821</v>
      </c>
      <c r="U174" s="6">
        <v>8.0540231609793995</v>
      </c>
      <c r="V174" s="6">
        <v>5.621828158409989</v>
      </c>
      <c r="W174" s="6">
        <v>8.0540231609793995</v>
      </c>
      <c r="X174" s="6">
        <v>8.0540231609793995</v>
      </c>
      <c r="Y174" s="6">
        <v>7.9382089484988834</v>
      </c>
      <c r="Z174" s="6">
        <v>5.7376388243881422</v>
      </c>
      <c r="AA174" s="6">
        <v>8.0540231609793995</v>
      </c>
      <c r="AB174" s="6">
        <v>7.2250361678954054</v>
      </c>
      <c r="AC174" s="6">
        <v>6.6081627432748409</v>
      </c>
      <c r="AD174" s="6">
        <v>8.0387231176299281</v>
      </c>
      <c r="AE174" s="6">
        <v>6.9087315690749111</v>
      </c>
      <c r="AF174" s="6">
        <v>8.3030830142923744</v>
      </c>
      <c r="AG174" s="7">
        <v>7.7010515579482206</v>
      </c>
      <c r="AH174" s="6">
        <f t="shared" si="20"/>
        <v>2.0583695895495588</v>
      </c>
      <c r="AI174">
        <f t="shared" si="21"/>
        <v>2015</v>
      </c>
      <c r="AJ174" t="str">
        <f t="shared" si="22"/>
        <v>Coal</v>
      </c>
    </row>
    <row r="175" spans="1:36" x14ac:dyDescent="0.25">
      <c r="A175" s="43"/>
      <c r="B175" s="37"/>
      <c r="C175" s="40"/>
      <c r="D175" t="s">
        <v>65</v>
      </c>
      <c r="E175" s="5">
        <v>7.8348323851233781</v>
      </c>
      <c r="F175" s="6">
        <v>8.9489146233104435</v>
      </c>
      <c r="G175" s="6">
        <v>5.7429502830652694</v>
      </c>
      <c r="H175" s="6">
        <v>5.9354884390222162</v>
      </c>
      <c r="I175" s="6">
        <v>8.7468108361470129</v>
      </c>
      <c r="J175" s="6">
        <v>7.6537132445916285</v>
      </c>
      <c r="K175" s="6">
        <v>4.6148422613397733</v>
      </c>
      <c r="L175" s="6">
        <v>7.7995186329158219</v>
      </c>
      <c r="M175" s="6">
        <v>6.7473863898858353</v>
      </c>
      <c r="N175" s="6">
        <v>8.6956028608481422</v>
      </c>
      <c r="O175" s="6">
        <v>8.9489146233104435</v>
      </c>
      <c r="P175" s="6">
        <v>8.9489146233104435</v>
      </c>
      <c r="Q175" s="6">
        <v>8.9489146233104435</v>
      </c>
      <c r="R175" s="6">
        <v>8.9489146233104435</v>
      </c>
      <c r="S175" s="6">
        <v>8.6528974809878463</v>
      </c>
      <c r="T175" s="6">
        <v>8.767316991343872</v>
      </c>
      <c r="U175" s="6">
        <v>8.9489146233104435</v>
      </c>
      <c r="V175" s="6">
        <v>5.9478251030976406</v>
      </c>
      <c r="W175" s="6">
        <v>8.9489146233104435</v>
      </c>
      <c r="X175" s="6">
        <v>8.9489146233104435</v>
      </c>
      <c r="Y175" s="6">
        <v>8.6767348789786851</v>
      </c>
      <c r="Z175" s="6">
        <v>5.7376388243881422</v>
      </c>
      <c r="AA175" s="6">
        <v>8.9489146233104435</v>
      </c>
      <c r="AB175" s="6">
        <v>7.2961660828212338</v>
      </c>
      <c r="AC175" s="6">
        <v>6.714778505493598</v>
      </c>
      <c r="AD175" s="6">
        <v>8.6841732549356419</v>
      </c>
      <c r="AE175" s="6">
        <v>7.4646496586528919</v>
      </c>
      <c r="AF175" s="6">
        <v>8.9489146233104435</v>
      </c>
      <c r="AG175" s="7">
        <v>8.0977955758125351</v>
      </c>
      <c r="AH175" s="6">
        <f t="shared" si="20"/>
        <v>2.1763423292009385</v>
      </c>
      <c r="AI175">
        <f t="shared" si="21"/>
        <v>2015</v>
      </c>
      <c r="AJ175" t="str">
        <f t="shared" si="22"/>
        <v>Coal</v>
      </c>
    </row>
    <row r="176" spans="1:36" x14ac:dyDescent="0.25">
      <c r="A176" s="43"/>
      <c r="B176" s="37"/>
      <c r="C176" s="40">
        <v>2030</v>
      </c>
      <c r="D176" t="s">
        <v>41</v>
      </c>
      <c r="E176" s="5">
        <v>8.2043059373929204</v>
      </c>
      <c r="F176" s="6">
        <v>9.4772242965959617</v>
      </c>
      <c r="G176" s="6">
        <v>6.2988912011960565</v>
      </c>
      <c r="H176" s="6">
        <v>5.4903268060955508</v>
      </c>
      <c r="I176" s="6">
        <v>9.0628693252725885</v>
      </c>
      <c r="J176" s="6">
        <v>8.4663506063530551</v>
      </c>
      <c r="K176" s="6">
        <v>4.9264554043884399</v>
      </c>
      <c r="L176" s="6">
        <v>8.0298943963800511</v>
      </c>
      <c r="M176" s="6">
        <v>6.7584816285190668</v>
      </c>
      <c r="N176" s="6">
        <v>9.3305296629494272</v>
      </c>
      <c r="O176" s="6">
        <v>9.6079135366859365</v>
      </c>
      <c r="P176" s="6">
        <v>9.5723221588668999</v>
      </c>
      <c r="Q176" s="6">
        <v>9.5723221588668999</v>
      </c>
      <c r="R176" s="6">
        <v>9.5723221588668999</v>
      </c>
      <c r="S176" s="6">
        <v>8.8615045454316945</v>
      </c>
      <c r="T176" s="6">
        <v>8.9730053475391784</v>
      </c>
      <c r="U176" s="6">
        <v>9.5723221588668999</v>
      </c>
      <c r="V176" s="6">
        <v>4.8215584819166111</v>
      </c>
      <c r="W176" s="6">
        <v>9.5723221588668999</v>
      </c>
      <c r="X176" s="6">
        <v>9.5723221588668999</v>
      </c>
      <c r="Y176" s="6">
        <v>8.884733879204088</v>
      </c>
      <c r="Z176" s="6">
        <v>6.3311876682903643</v>
      </c>
      <c r="AA176" s="6">
        <v>9.5723221588668999</v>
      </c>
      <c r="AB176" s="6">
        <v>7.6509800599565034</v>
      </c>
      <c r="AC176" s="6">
        <v>7.4652442087810904</v>
      </c>
      <c r="AD176" s="6">
        <v>8.9436948745401121</v>
      </c>
      <c r="AE176" s="6">
        <v>7.5682160256244533</v>
      </c>
      <c r="AF176" s="6">
        <v>9.2580085167035051</v>
      </c>
      <c r="AG176" s="7">
        <v>8.3738766626311048</v>
      </c>
      <c r="AH176" s="6">
        <f t="shared" si="20"/>
        <v>2.2789738714980334</v>
      </c>
      <c r="AI176">
        <f t="shared" si="21"/>
        <v>2030</v>
      </c>
      <c r="AJ176" t="str">
        <f t="shared" si="22"/>
        <v>Coal</v>
      </c>
    </row>
    <row r="177" spans="1:36" x14ac:dyDescent="0.25">
      <c r="A177" s="43"/>
      <c r="B177" s="37"/>
      <c r="C177" s="40"/>
      <c r="D177" t="s">
        <v>42</v>
      </c>
      <c r="E177" s="5">
        <v>7.8736936488357339</v>
      </c>
      <c r="F177" s="6">
        <v>9.1470988604268477</v>
      </c>
      <c r="G177" s="6">
        <v>6.2576046846128204</v>
      </c>
      <c r="H177" s="6">
        <v>5.4903268060955508</v>
      </c>
      <c r="I177" s="6">
        <v>8.7741793862358115</v>
      </c>
      <c r="J177" s="6">
        <v>8.3740172015101564</v>
      </c>
      <c r="K177" s="6">
        <v>4.9264554043884399</v>
      </c>
      <c r="L177" s="6">
        <v>7.7195504971808893</v>
      </c>
      <c r="M177" s="6">
        <v>6.7503759150571598</v>
      </c>
      <c r="N177" s="6">
        <v>9.2432837992151509</v>
      </c>
      <c r="O177" s="6">
        <v>9.8268005102730083</v>
      </c>
      <c r="P177" s="6">
        <v>8.6150899429802106</v>
      </c>
      <c r="Q177" s="6">
        <v>9.460897045540877</v>
      </c>
      <c r="R177" s="6">
        <v>8.6150899429802106</v>
      </c>
      <c r="S177" s="6">
        <v>8.4679996313273698</v>
      </c>
      <c r="T177" s="6">
        <v>8.5683503532241048</v>
      </c>
      <c r="U177" s="6">
        <v>8.6150899429802106</v>
      </c>
      <c r="V177" s="6">
        <v>4.5768221712858388</v>
      </c>
      <c r="W177" s="6">
        <v>8.6150899429802106</v>
      </c>
      <c r="X177" s="6">
        <v>8.6150899429802106</v>
      </c>
      <c r="Y177" s="6">
        <v>8.4889060317225233</v>
      </c>
      <c r="Z177" s="6">
        <v>6.3311876682903643</v>
      </c>
      <c r="AA177" s="6">
        <v>8.6150899429802106</v>
      </c>
      <c r="AB177" s="6">
        <v>7.610506267558149</v>
      </c>
      <c r="AC177" s="6">
        <v>7.4161396794880927</v>
      </c>
      <c r="AD177" s="6">
        <v>8.5983580676956564</v>
      </c>
      <c r="AE177" s="6">
        <v>7.2521044396594077</v>
      </c>
      <c r="AF177" s="6">
        <v>8.8812403456427109</v>
      </c>
      <c r="AG177" s="7">
        <v>8.1473496815506969</v>
      </c>
      <c r="AH177" s="6">
        <f t="shared" si="20"/>
        <v>2.1871371246765925</v>
      </c>
      <c r="AI177">
        <f t="shared" si="21"/>
        <v>2030</v>
      </c>
      <c r="AJ177" t="str">
        <f t="shared" si="22"/>
        <v>Coal</v>
      </c>
    </row>
    <row r="178" spans="1:36" x14ac:dyDescent="0.25">
      <c r="A178" s="43"/>
      <c r="B178" s="37"/>
      <c r="C178" s="40"/>
      <c r="D178" t="s">
        <v>65</v>
      </c>
      <c r="E178" s="5">
        <v>8.3290904702372188</v>
      </c>
      <c r="F178" s="6">
        <v>9.5723221588668999</v>
      </c>
      <c r="G178" s="6">
        <v>6.3401777177792926</v>
      </c>
      <c r="H178" s="6">
        <v>5.4903268060955508</v>
      </c>
      <c r="I178" s="6">
        <v>9.3515592643093655</v>
      </c>
      <c r="J178" s="6">
        <v>8.5586840111959557</v>
      </c>
      <c r="K178" s="6">
        <v>4.9264554043884399</v>
      </c>
      <c r="L178" s="6">
        <v>8.340238295579212</v>
      </c>
      <c r="M178" s="6">
        <v>6.7665873419809746</v>
      </c>
      <c r="N178" s="6">
        <v>9.4177755266837035</v>
      </c>
      <c r="O178" s="6">
        <v>9.5723221588668999</v>
      </c>
      <c r="P178" s="6">
        <v>9.5723221588668999</v>
      </c>
      <c r="Q178" s="6">
        <v>9.5723221588668999</v>
      </c>
      <c r="R178" s="6">
        <v>9.5723221588668999</v>
      </c>
      <c r="S178" s="6">
        <v>9.2550094595360211</v>
      </c>
      <c r="T178" s="6">
        <v>9.3776603418542539</v>
      </c>
      <c r="U178" s="6">
        <v>9.5723221588668999</v>
      </c>
      <c r="V178" s="6">
        <v>5.0662947925473842</v>
      </c>
      <c r="W178" s="6">
        <v>9.5723221588668999</v>
      </c>
      <c r="X178" s="6">
        <v>9.5723221588668999</v>
      </c>
      <c r="Y178" s="6">
        <v>9.2805617266856526</v>
      </c>
      <c r="Z178" s="6">
        <v>6.3311876682903643</v>
      </c>
      <c r="AA178" s="6">
        <v>9.5723221588668999</v>
      </c>
      <c r="AB178" s="6">
        <v>7.6914538523548579</v>
      </c>
      <c r="AC178" s="6">
        <v>7.5143487380740899</v>
      </c>
      <c r="AD178" s="6">
        <v>9.2890316813845679</v>
      </c>
      <c r="AE178" s="6">
        <v>7.8843276115894998</v>
      </c>
      <c r="AF178" s="6">
        <v>9.5723221588668999</v>
      </c>
      <c r="AG178" s="7">
        <v>8.6004036437115126</v>
      </c>
      <c r="AH178" s="6">
        <f t="shared" si="20"/>
        <v>2.3136362417325609</v>
      </c>
      <c r="AI178">
        <f t="shared" si="21"/>
        <v>2030</v>
      </c>
      <c r="AJ178" t="str">
        <f t="shared" si="22"/>
        <v>Coal</v>
      </c>
    </row>
    <row r="179" spans="1:36" x14ac:dyDescent="0.25">
      <c r="A179" s="43"/>
      <c r="B179" s="37"/>
      <c r="C179" s="40">
        <v>2050</v>
      </c>
      <c r="D179" t="s">
        <v>41</v>
      </c>
      <c r="E179" s="5">
        <v>8.3149929660762059</v>
      </c>
      <c r="F179" s="6">
        <v>9.2253995546352598</v>
      </c>
      <c r="G179" s="6">
        <v>6.9701206770294313</v>
      </c>
      <c r="H179" s="6">
        <v>4.8967779621933296</v>
      </c>
      <c r="I179" s="6">
        <v>8.9405133582370677</v>
      </c>
      <c r="J179" s="6">
        <v>9.200874732561017</v>
      </c>
      <c r="K179" s="6">
        <v>5.3419395951199951</v>
      </c>
      <c r="L179" s="6">
        <v>7.9797671711698968</v>
      </c>
      <c r="M179" s="6">
        <v>6.7505985396823531</v>
      </c>
      <c r="N179" s="6">
        <v>9.4964850117888098</v>
      </c>
      <c r="O179" s="6">
        <v>9.330879271852849</v>
      </c>
      <c r="P179" s="6">
        <v>9.2907832718414038</v>
      </c>
      <c r="Q179" s="6">
        <v>9.2907832718414038</v>
      </c>
      <c r="R179" s="6">
        <v>9.2907832718414038</v>
      </c>
      <c r="S179" s="6">
        <v>8.6866101893030283</v>
      </c>
      <c r="T179" s="6">
        <v>8.7813824375443428</v>
      </c>
      <c r="U179" s="6">
        <v>9.2907832718414038</v>
      </c>
      <c r="V179" s="6">
        <v>7.7495956519823226</v>
      </c>
      <c r="W179" s="6">
        <v>9.2907832718414038</v>
      </c>
      <c r="X179" s="6">
        <v>9.2907832718414038</v>
      </c>
      <c r="Y179" s="6">
        <v>8.7063544076866357</v>
      </c>
      <c r="Z179" s="6">
        <v>7.1225861268266604</v>
      </c>
      <c r="AA179" s="6">
        <v>9.2907832718414038</v>
      </c>
      <c r="AB179" s="6">
        <v>7.9778669914958797</v>
      </c>
      <c r="AC179" s="6">
        <v>8.3266327727022045</v>
      </c>
      <c r="AD179" s="6">
        <v>8.7786381936852962</v>
      </c>
      <c r="AE179" s="6">
        <v>7.395914226764849</v>
      </c>
      <c r="AF179" s="6">
        <v>9.0347107327633509</v>
      </c>
      <c r="AG179" s="7">
        <v>8.2787429871788376</v>
      </c>
      <c r="AH179" s="6">
        <f t="shared" si="20"/>
        <v>2.3097202683545017</v>
      </c>
      <c r="AI179">
        <f t="shared" si="21"/>
        <v>2050</v>
      </c>
      <c r="AJ179" t="str">
        <f t="shared" si="22"/>
        <v>Coal</v>
      </c>
    </row>
    <row r="180" spans="1:36" x14ac:dyDescent="0.25">
      <c r="A180" s="43"/>
      <c r="B180" s="37"/>
      <c r="C180" s="40"/>
      <c r="D180" t="s">
        <v>42</v>
      </c>
      <c r="E180" s="5">
        <v>8.0351487102721055</v>
      </c>
      <c r="F180" s="6">
        <v>8.9984246506196506</v>
      </c>
      <c r="G180" s="6">
        <v>6.940851058716488</v>
      </c>
      <c r="H180" s="6">
        <v>4.8967779621933296</v>
      </c>
      <c r="I180" s="6">
        <v>8.7420270738612764</v>
      </c>
      <c r="J180" s="6">
        <v>9.1933686068045812</v>
      </c>
      <c r="K180" s="6">
        <v>5.3419395951199951</v>
      </c>
      <c r="L180" s="6">
        <v>7.7159844135649056</v>
      </c>
      <c r="M180" s="6">
        <v>6.7432811351041169</v>
      </c>
      <c r="N180" s="6">
        <v>9.5707082663412617</v>
      </c>
      <c r="O180" s="6">
        <v>9.5774696719232288</v>
      </c>
      <c r="P180" s="6">
        <v>8.361704944657264</v>
      </c>
      <c r="Q180" s="6">
        <v>9.3855767003885955</v>
      </c>
      <c r="R180" s="6">
        <v>8.361704944657264</v>
      </c>
      <c r="S180" s="6">
        <v>8.3521431298847251</v>
      </c>
      <c r="T180" s="6">
        <v>8.4374381533019083</v>
      </c>
      <c r="U180" s="6">
        <v>8.361704944657264</v>
      </c>
      <c r="V180" s="6">
        <v>7.6702011382320068</v>
      </c>
      <c r="W180" s="6">
        <v>8.361704944657264</v>
      </c>
      <c r="X180" s="6">
        <v>8.361704944657264</v>
      </c>
      <c r="Y180" s="6">
        <v>8.3699129264299721</v>
      </c>
      <c r="Z180" s="6">
        <v>7.1225861268266604</v>
      </c>
      <c r="AA180" s="6">
        <v>8.361704944657264</v>
      </c>
      <c r="AB180" s="6">
        <v>7.9502099173094241</v>
      </c>
      <c r="AC180" s="6">
        <v>8.304163667358516</v>
      </c>
      <c r="AD180" s="6">
        <v>8.4972909624384982</v>
      </c>
      <c r="AE180" s="6">
        <v>7.0970328206857642</v>
      </c>
      <c r="AF180" s="6">
        <v>8.7277562476087471</v>
      </c>
      <c r="AG180" s="7">
        <v>8.0874498235460859</v>
      </c>
      <c r="AH180" s="6">
        <f t="shared" si="20"/>
        <v>2.2319857528533626</v>
      </c>
      <c r="AI180">
        <f t="shared" si="21"/>
        <v>2050</v>
      </c>
      <c r="AJ180" t="str">
        <f t="shared" si="22"/>
        <v>Coal</v>
      </c>
    </row>
    <row r="181" spans="1:36" ht="15.75" thickBot="1" x14ac:dyDescent="0.3">
      <c r="A181" s="43"/>
      <c r="B181" s="38"/>
      <c r="C181" s="41"/>
      <c r="D181" s="3" t="s">
        <v>65</v>
      </c>
      <c r="E181" s="11">
        <v>8.4056766954187623</v>
      </c>
      <c r="F181" s="12">
        <v>9.2907832718414038</v>
      </c>
      <c r="G181" s="12">
        <v>6.9993902953423763</v>
      </c>
      <c r="H181" s="12">
        <v>4.8967779621933296</v>
      </c>
      <c r="I181" s="12">
        <v>9.138999642612859</v>
      </c>
      <c r="J181" s="12">
        <v>9.2083808583174527</v>
      </c>
      <c r="K181" s="12">
        <v>5.3419395951199951</v>
      </c>
      <c r="L181" s="12">
        <v>8.2435499287748861</v>
      </c>
      <c r="M181" s="12">
        <v>6.7579159442605885</v>
      </c>
      <c r="N181" s="12">
        <v>9.4222617572363578</v>
      </c>
      <c r="O181" s="12">
        <v>9.2907832718414038</v>
      </c>
      <c r="P181" s="12">
        <v>9.2907832718414038</v>
      </c>
      <c r="Q181" s="12">
        <v>9.2907832718414038</v>
      </c>
      <c r="R181" s="12">
        <v>9.2907832718414038</v>
      </c>
      <c r="S181" s="12">
        <v>9.0210772487213315</v>
      </c>
      <c r="T181" s="12">
        <v>9.1253267217867773</v>
      </c>
      <c r="U181" s="12">
        <v>9.2907832718414038</v>
      </c>
      <c r="V181" s="12">
        <v>7.8289901657326393</v>
      </c>
      <c r="W181" s="12">
        <v>9.2907832718414038</v>
      </c>
      <c r="X181" s="12">
        <v>9.2907832718414038</v>
      </c>
      <c r="Y181" s="12">
        <v>9.0427958889432993</v>
      </c>
      <c r="Z181" s="12">
        <v>7.1225861268266604</v>
      </c>
      <c r="AA181" s="12">
        <v>9.2907832718414038</v>
      </c>
      <c r="AB181" s="12">
        <v>8.0055240656823337</v>
      </c>
      <c r="AC181" s="12">
        <v>8.349101878045893</v>
      </c>
      <c r="AD181" s="12">
        <v>9.0599854249320924</v>
      </c>
      <c r="AE181" s="12">
        <v>7.6947956328439346</v>
      </c>
      <c r="AF181" s="12">
        <v>9.2907832718414038</v>
      </c>
      <c r="AG181" s="13">
        <v>8.4700361508115876</v>
      </c>
      <c r="AH181" s="6">
        <f t="shared" si="20"/>
        <v>2.3349101931718783</v>
      </c>
      <c r="AI181">
        <f t="shared" si="21"/>
        <v>2050</v>
      </c>
      <c r="AJ181" t="str">
        <f t="shared" si="22"/>
        <v>Coal</v>
      </c>
    </row>
    <row r="182" spans="1:36" x14ac:dyDescent="0.25">
      <c r="A182" s="43"/>
      <c r="B182" s="36" t="s">
        <v>3</v>
      </c>
      <c r="C182" s="39">
        <v>2015</v>
      </c>
      <c r="D182" s="2" t="s">
        <v>41</v>
      </c>
      <c r="E182" s="8">
        <v>8.5752916671471819</v>
      </c>
      <c r="F182" s="9">
        <v>10.191039835866878</v>
      </c>
      <c r="G182" s="9">
        <v>5.8551553383704311</v>
      </c>
      <c r="H182" s="9">
        <v>5.9354884390222162</v>
      </c>
      <c r="I182" s="9">
        <v>9.6448746733231765</v>
      </c>
      <c r="J182" s="9">
        <v>8.1579328781477933</v>
      </c>
      <c r="K182" s="9">
        <v>4.6148422613397733</v>
      </c>
      <c r="L182" s="9">
        <v>8.4234756280109071</v>
      </c>
      <c r="M182" s="9">
        <v>6.7793155061589534</v>
      </c>
      <c r="N182" s="9">
        <v>9.6233339467724299</v>
      </c>
      <c r="O182" s="9">
        <v>10.340075522316242</v>
      </c>
      <c r="P182" s="9">
        <v>10.316389217434285</v>
      </c>
      <c r="Q182" s="9">
        <v>10.316389217434285</v>
      </c>
      <c r="R182" s="9">
        <v>10.316389217434285</v>
      </c>
      <c r="S182" s="9">
        <v>9.4440525331518241</v>
      </c>
      <c r="T182" s="9">
        <v>9.5808896600980926</v>
      </c>
      <c r="U182" s="9">
        <v>10.316389217434285</v>
      </c>
      <c r="V182" s="9">
        <v>6.2497679927559204</v>
      </c>
      <c r="W182" s="9">
        <v>10.316389217434285</v>
      </c>
      <c r="X182" s="9">
        <v>10.316389217434285</v>
      </c>
      <c r="Y182" s="9">
        <v>9.4725602679322964</v>
      </c>
      <c r="Z182" s="9">
        <v>5.7376388243881422</v>
      </c>
      <c r="AA182" s="9">
        <v>10.316389217434285</v>
      </c>
      <c r="AB182" s="9">
        <v>7.4985417047358682</v>
      </c>
      <c r="AC182" s="9">
        <v>6.9199233226736254</v>
      </c>
      <c r="AD182" s="9">
        <v>9.5183316929115538</v>
      </c>
      <c r="AE182" s="9">
        <v>8.0235850654676923</v>
      </c>
      <c r="AF182" s="9">
        <v>9.9173604551729184</v>
      </c>
      <c r="AG182" s="10">
        <v>8.7937519514373701</v>
      </c>
      <c r="AH182" s="6">
        <f t="shared" si="20"/>
        <v>2.3820254630964395</v>
      </c>
      <c r="AI182">
        <f t="shared" si="21"/>
        <v>2015</v>
      </c>
      <c r="AJ182" t="str">
        <f t="shared" si="22"/>
        <v>Coal</v>
      </c>
    </row>
    <row r="183" spans="1:36" x14ac:dyDescent="0.25">
      <c r="A183" s="43"/>
      <c r="B183" s="37"/>
      <c r="C183" s="40"/>
      <c r="D183" t="s">
        <v>42</v>
      </c>
      <c r="E183" s="5">
        <v>8.1809052196414935</v>
      </c>
      <c r="F183" s="6">
        <v>9.7558984112828782</v>
      </c>
      <c r="G183" s="6">
        <v>5.7988875236795359</v>
      </c>
      <c r="H183" s="6">
        <v>5.9354884390222162</v>
      </c>
      <c r="I183" s="6">
        <v>9.2643497649935487</v>
      </c>
      <c r="J183" s="6">
        <v>7.9777314773449781</v>
      </c>
      <c r="K183" s="6">
        <v>4.6148422613397733</v>
      </c>
      <c r="L183" s="6">
        <v>8.0426122913437936</v>
      </c>
      <c r="M183" s="6">
        <v>6.7691264049330577</v>
      </c>
      <c r="N183" s="6">
        <v>9.3732591647778527</v>
      </c>
      <c r="O183" s="6">
        <v>10.485746297340285</v>
      </c>
      <c r="P183" s="6">
        <v>9.2847502956908574</v>
      </c>
      <c r="Q183" s="6">
        <v>9.9970089083735232</v>
      </c>
      <c r="R183" s="6">
        <v>9.2847502956908574</v>
      </c>
      <c r="S183" s="6">
        <v>8.9611315059706182</v>
      </c>
      <c r="T183" s="6">
        <v>9.0842849202222613</v>
      </c>
      <c r="U183" s="6">
        <v>9.2847502956908574</v>
      </c>
      <c r="V183" s="6">
        <v>6.0402753842118848</v>
      </c>
      <c r="W183" s="6">
        <v>9.2847502956908574</v>
      </c>
      <c r="X183" s="6">
        <v>9.2847502956908574</v>
      </c>
      <c r="Y183" s="6">
        <v>8.9867884672730458</v>
      </c>
      <c r="Z183" s="6">
        <v>5.7376388243881422</v>
      </c>
      <c r="AA183" s="6">
        <v>9.2847502956908574</v>
      </c>
      <c r="AB183" s="6">
        <v>7.4391826893351993</v>
      </c>
      <c r="AC183" s="6">
        <v>6.8407701717353069</v>
      </c>
      <c r="AD183" s="6">
        <v>9.0799182735958208</v>
      </c>
      <c r="AE183" s="6">
        <v>7.6619365755183226</v>
      </c>
      <c r="AF183" s="6">
        <v>9.4390441596310488</v>
      </c>
      <c r="AG183" s="7">
        <v>8.5059471040495147</v>
      </c>
      <c r="AH183" s="6">
        <f t="shared" si="20"/>
        <v>2.2724736721226368</v>
      </c>
      <c r="AI183">
        <f t="shared" si="21"/>
        <v>2015</v>
      </c>
      <c r="AJ183" t="str">
        <f t="shared" si="22"/>
        <v>Coal</v>
      </c>
    </row>
    <row r="184" spans="1:36" x14ac:dyDescent="0.25">
      <c r="A184" s="43"/>
      <c r="B184" s="37"/>
      <c r="C184" s="40"/>
      <c r="D184" t="s">
        <v>65</v>
      </c>
      <c r="E184" s="5">
        <v>8.736012288939893</v>
      </c>
      <c r="F184" s="6">
        <v>10.316389217434285</v>
      </c>
      <c r="G184" s="6">
        <v>5.9114231530613264</v>
      </c>
      <c r="H184" s="6">
        <v>5.9354884390222162</v>
      </c>
      <c r="I184" s="6">
        <v>10.025399581652804</v>
      </c>
      <c r="J184" s="6">
        <v>8.3381342789506121</v>
      </c>
      <c r="K184" s="6">
        <v>4.6148422613397733</v>
      </c>
      <c r="L184" s="6">
        <v>8.8043389646780206</v>
      </c>
      <c r="M184" s="6">
        <v>6.78950460738485</v>
      </c>
      <c r="N184" s="6">
        <v>9.8734087287670071</v>
      </c>
      <c r="O184" s="6">
        <v>10.316389217434285</v>
      </c>
      <c r="P184" s="6">
        <v>10.316389217434285</v>
      </c>
      <c r="Q184" s="6">
        <v>10.316389217434285</v>
      </c>
      <c r="R184" s="6">
        <v>10.316389217434285</v>
      </c>
      <c r="S184" s="6">
        <v>9.92697356033303</v>
      </c>
      <c r="T184" s="6">
        <v>10.077494399973926</v>
      </c>
      <c r="U184" s="6">
        <v>10.316389217434285</v>
      </c>
      <c r="V184" s="6">
        <v>6.4592606012999578</v>
      </c>
      <c r="W184" s="6">
        <v>10.316389217434285</v>
      </c>
      <c r="X184" s="6">
        <v>10.316389217434285</v>
      </c>
      <c r="Y184" s="6">
        <v>9.9583320685915506</v>
      </c>
      <c r="Z184" s="6">
        <v>5.7376388243881422</v>
      </c>
      <c r="AA184" s="6">
        <v>10.316389217434285</v>
      </c>
      <c r="AB184" s="6">
        <v>7.5579007201365371</v>
      </c>
      <c r="AC184" s="6">
        <v>6.9990764736119448</v>
      </c>
      <c r="AD184" s="6">
        <v>9.9567451122272885</v>
      </c>
      <c r="AE184" s="6">
        <v>8.3852335554170629</v>
      </c>
      <c r="AF184" s="6">
        <v>10.316389217434285</v>
      </c>
      <c r="AG184" s="7">
        <v>9.0815567988252273</v>
      </c>
      <c r="AH184" s="6">
        <f t="shared" si="20"/>
        <v>2.4266700802610814</v>
      </c>
      <c r="AI184">
        <f t="shared" si="21"/>
        <v>2015</v>
      </c>
      <c r="AJ184" t="str">
        <f t="shared" si="22"/>
        <v>Coal</v>
      </c>
    </row>
    <row r="185" spans="1:36" x14ac:dyDescent="0.25">
      <c r="A185" s="43"/>
      <c r="B185" s="37"/>
      <c r="C185" s="40">
        <v>2030</v>
      </c>
      <c r="D185" t="s">
        <v>41</v>
      </c>
      <c r="E185" s="5">
        <v>10.420912909914215</v>
      </c>
      <c r="F185" s="6">
        <v>12.917468616683523</v>
      </c>
      <c r="G185" s="6">
        <v>6.6952979541279563</v>
      </c>
      <c r="H185" s="6">
        <v>5.4903268060955508</v>
      </c>
      <c r="I185" s="6">
        <v>12.071313432345043</v>
      </c>
      <c r="J185" s="6">
        <v>10.076753040138898</v>
      </c>
      <c r="K185" s="6">
        <v>4.9264554043884399</v>
      </c>
      <c r="L185" s="6">
        <v>10.394177529938169</v>
      </c>
      <c r="M185" s="6">
        <v>6.8575833167520415</v>
      </c>
      <c r="N185" s="6">
        <v>12.101837587464406</v>
      </c>
      <c r="O185" s="6">
        <v>13.090630008873344</v>
      </c>
      <c r="P185" s="6">
        <v>13.111668167187435</v>
      </c>
      <c r="Q185" s="6">
        <v>13.111668167187435</v>
      </c>
      <c r="R185" s="6">
        <v>13.111668167187435</v>
      </c>
      <c r="S185" s="6">
        <v>11.859330614479187</v>
      </c>
      <c r="T185" s="6">
        <v>12.055775720786365</v>
      </c>
      <c r="U185" s="6">
        <v>13.111668167187435</v>
      </c>
      <c r="V185" s="6">
        <v>6.0249361247455928</v>
      </c>
      <c r="W185" s="6">
        <v>13.111668167187435</v>
      </c>
      <c r="X185" s="6">
        <v>13.111668167187435</v>
      </c>
      <c r="Y185" s="6">
        <v>11.900256678293184</v>
      </c>
      <c r="Z185" s="6">
        <v>6.3311876682903643</v>
      </c>
      <c r="AA185" s="6">
        <v>13.111668167187435</v>
      </c>
      <c r="AB185" s="6">
        <v>8.2668262654042763</v>
      </c>
      <c r="AC185" s="6">
        <v>8.1341806043536717</v>
      </c>
      <c r="AD185" s="6">
        <v>11.937981597579284</v>
      </c>
      <c r="AE185" s="6">
        <v>9.7342957827166217</v>
      </c>
      <c r="AF185" s="6">
        <v>12.52482488238336</v>
      </c>
      <c r="AG185" s="7">
        <v>10.688608952072736</v>
      </c>
      <c r="AH185" s="6">
        <f t="shared" si="20"/>
        <v>2.894698030531726</v>
      </c>
      <c r="AI185">
        <f t="shared" si="21"/>
        <v>2030</v>
      </c>
      <c r="AJ185" t="str">
        <f t="shared" si="22"/>
        <v>Coal</v>
      </c>
    </row>
    <row r="186" spans="1:36" x14ac:dyDescent="0.25">
      <c r="A186" s="43"/>
      <c r="B186" s="37"/>
      <c r="C186" s="40"/>
      <c r="D186" t="s">
        <v>42</v>
      </c>
      <c r="E186" s="5">
        <v>9.868639924104901</v>
      </c>
      <c r="F186" s="6">
        <v>12.243318748505652</v>
      </c>
      <c r="G186" s="6">
        <v>6.6143707622515304</v>
      </c>
      <c r="H186" s="6">
        <v>5.4903268060955508</v>
      </c>
      <c r="I186" s="6">
        <v>11.481779082601022</v>
      </c>
      <c r="J186" s="6">
        <v>9.8233793919174168</v>
      </c>
      <c r="K186" s="6">
        <v>4.9264554043884399</v>
      </c>
      <c r="L186" s="6">
        <v>9.8474053173831955</v>
      </c>
      <c r="M186" s="6">
        <v>6.8395674344668373</v>
      </c>
      <c r="N186" s="6">
        <v>11.737460931278632</v>
      </c>
      <c r="O186" s="6">
        <v>12.961245335241674</v>
      </c>
      <c r="P186" s="6">
        <v>11.800501350468693</v>
      </c>
      <c r="Q186" s="6">
        <v>12.646308453029359</v>
      </c>
      <c r="R186" s="6">
        <v>11.800501350468693</v>
      </c>
      <c r="S186" s="6">
        <v>11.166043093470114</v>
      </c>
      <c r="T186" s="6">
        <v>11.342843689146573</v>
      </c>
      <c r="U186" s="6">
        <v>11.800501350468693</v>
      </c>
      <c r="V186" s="6">
        <v>5.659862049831923</v>
      </c>
      <c r="W186" s="6">
        <v>11.800501350468693</v>
      </c>
      <c r="X186" s="6">
        <v>11.800501350468693</v>
      </c>
      <c r="Y186" s="6">
        <v>11.20287655090271</v>
      </c>
      <c r="Z186" s="6">
        <v>6.3311876682903643</v>
      </c>
      <c r="AA186" s="6">
        <v>11.800501350468693</v>
      </c>
      <c r="AB186" s="6">
        <v>8.1647678524611447</v>
      </c>
      <c r="AC186" s="6">
        <v>8.0181824355034159</v>
      </c>
      <c r="AD186" s="6">
        <v>11.293216118430911</v>
      </c>
      <c r="AE186" s="6">
        <v>9.2015762210423588</v>
      </c>
      <c r="AF186" s="6">
        <v>11.821375074754579</v>
      </c>
      <c r="AG186" s="7">
        <v>10.230608742048165</v>
      </c>
      <c r="AH186" s="6">
        <f t="shared" si="20"/>
        <v>2.7412888678069169</v>
      </c>
      <c r="AI186">
        <f t="shared" si="21"/>
        <v>2030</v>
      </c>
      <c r="AJ186" t="str">
        <f t="shared" si="22"/>
        <v>Coal</v>
      </c>
    </row>
    <row r="187" spans="1:36" x14ac:dyDescent="0.25">
      <c r="A187" s="43"/>
      <c r="B187" s="37"/>
      <c r="C187" s="40"/>
      <c r="D187" t="s">
        <v>65</v>
      </c>
      <c r="E187" s="5">
        <v>10.661556103644676</v>
      </c>
      <c r="F187" s="6">
        <v>13.111668167187435</v>
      </c>
      <c r="G187" s="6">
        <v>6.776225146004383</v>
      </c>
      <c r="H187" s="6">
        <v>5.4903268060955508</v>
      </c>
      <c r="I187" s="6">
        <v>12.660847782089066</v>
      </c>
      <c r="J187" s="6">
        <v>10.330126688360384</v>
      </c>
      <c r="K187" s="6">
        <v>4.9264554043884399</v>
      </c>
      <c r="L187" s="6">
        <v>10.940949742493142</v>
      </c>
      <c r="M187" s="6">
        <v>6.8755991990372465</v>
      </c>
      <c r="N187" s="6">
        <v>12.46621424365018</v>
      </c>
      <c r="O187" s="6">
        <v>13.111668167187435</v>
      </c>
      <c r="P187" s="6">
        <v>13.111668167187435</v>
      </c>
      <c r="Q187" s="6">
        <v>13.111668167187435</v>
      </c>
      <c r="R187" s="6">
        <v>13.111668167187435</v>
      </c>
      <c r="S187" s="6">
        <v>12.552618135488265</v>
      </c>
      <c r="T187" s="6">
        <v>12.768707752426158</v>
      </c>
      <c r="U187" s="6">
        <v>13.111668167187435</v>
      </c>
      <c r="V187" s="6">
        <v>6.3900101996592644</v>
      </c>
      <c r="W187" s="6">
        <v>13.111668167187435</v>
      </c>
      <c r="X187" s="6">
        <v>13.111668167187435</v>
      </c>
      <c r="Y187" s="6">
        <v>12.597636805683658</v>
      </c>
      <c r="Z187" s="6">
        <v>6.3311876682903643</v>
      </c>
      <c r="AA187" s="6">
        <v>13.111668167187435</v>
      </c>
      <c r="AB187" s="6">
        <v>8.368884678347408</v>
      </c>
      <c r="AC187" s="6">
        <v>8.2501787732039293</v>
      </c>
      <c r="AD187" s="6">
        <v>12.582747076727658</v>
      </c>
      <c r="AE187" s="6">
        <v>10.267015344390884</v>
      </c>
      <c r="AF187" s="6">
        <v>13.111668167187435</v>
      </c>
      <c r="AG187" s="7">
        <v>11.146609162097306</v>
      </c>
      <c r="AH187" s="6">
        <f t="shared" si="20"/>
        <v>2.9615433621235212</v>
      </c>
      <c r="AI187">
        <f t="shared" si="21"/>
        <v>2030</v>
      </c>
      <c r="AJ187" t="str">
        <f t="shared" si="22"/>
        <v>Coal</v>
      </c>
    </row>
    <row r="188" spans="1:36" x14ac:dyDescent="0.25">
      <c r="A188" s="43"/>
      <c r="B188" s="37"/>
      <c r="C188" s="40">
        <v>2050</v>
      </c>
      <c r="D188" t="s">
        <v>41</v>
      </c>
      <c r="E188" s="5">
        <v>10.934619388146826</v>
      </c>
      <c r="F188" s="6">
        <v>13.291142842011466</v>
      </c>
      <c r="G188" s="6">
        <v>7.438601385039858</v>
      </c>
      <c r="H188" s="6">
        <v>4.8967779621933296</v>
      </c>
      <c r="I188" s="6">
        <v>12.495947302959056</v>
      </c>
      <c r="J188" s="6">
        <v>11.104077608853377</v>
      </c>
      <c r="K188" s="6">
        <v>5.3419395951199951</v>
      </c>
      <c r="L188" s="6">
        <v>10.773919965374942</v>
      </c>
      <c r="M188" s="6">
        <v>6.8677187166849594</v>
      </c>
      <c r="N188" s="6">
        <v>12.771667104397419</v>
      </c>
      <c r="O188" s="6">
        <v>13.4468169208016</v>
      </c>
      <c r="P188" s="6">
        <v>13.473646736220216</v>
      </c>
      <c r="Q188" s="6">
        <v>13.473646736220216</v>
      </c>
      <c r="R188" s="6">
        <v>13.473646736220216</v>
      </c>
      <c r="S188" s="6">
        <v>12.229495543631881</v>
      </c>
      <c r="T188" s="6">
        <v>12.424656515018288</v>
      </c>
      <c r="U188" s="6">
        <v>13.473646736220216</v>
      </c>
      <c r="V188" s="6">
        <v>9.1717692298711189</v>
      </c>
      <c r="W188" s="6">
        <v>13.473646736220216</v>
      </c>
      <c r="X188" s="6">
        <v>13.473646736220216</v>
      </c>
      <c r="Y188" s="6">
        <v>12.270154079337383</v>
      </c>
      <c r="Z188" s="6">
        <v>7.1225861268266604</v>
      </c>
      <c r="AA188" s="6">
        <v>13.473646736220216</v>
      </c>
      <c r="AB188" s="6">
        <v>8.7056852342977926</v>
      </c>
      <c r="AC188" s="6">
        <v>9.1171939674697988</v>
      </c>
      <c r="AD188" s="6">
        <v>12.317340684549771</v>
      </c>
      <c r="AE188" s="6">
        <v>9.9558266669646827</v>
      </c>
      <c r="AF188" s="6">
        <v>12.895493710384994</v>
      </c>
      <c r="AG188" s="7">
        <v>11.014335692882581</v>
      </c>
      <c r="AH188" s="6">
        <f t="shared" si="20"/>
        <v>3.0373942744852296</v>
      </c>
      <c r="AI188">
        <f t="shared" si="21"/>
        <v>2050</v>
      </c>
      <c r="AJ188" t="str">
        <f t="shared" si="22"/>
        <v>Coal</v>
      </c>
    </row>
    <row r="189" spans="1:36" x14ac:dyDescent="0.25">
      <c r="A189" s="43"/>
      <c r="B189" s="37"/>
      <c r="C189" s="40"/>
      <c r="D189" t="s">
        <v>42</v>
      </c>
      <c r="E189" s="5">
        <v>10.392812490135663</v>
      </c>
      <c r="F189" s="6">
        <v>12.657593609258235</v>
      </c>
      <c r="G189" s="6">
        <v>7.3624836959258726</v>
      </c>
      <c r="H189" s="6">
        <v>4.8967779621933296</v>
      </c>
      <c r="I189" s="6">
        <v>11.941917624111067</v>
      </c>
      <c r="J189" s="6">
        <v>10.906251195467705</v>
      </c>
      <c r="K189" s="6">
        <v>5.3419395951199951</v>
      </c>
      <c r="L189" s="6">
        <v>10.230721928349448</v>
      </c>
      <c r="M189" s="6">
        <v>6.848689294406463</v>
      </c>
      <c r="N189" s="6">
        <v>12.518372149689011</v>
      </c>
      <c r="O189" s="6">
        <v>13.281813555977106</v>
      </c>
      <c r="P189" s="6">
        <v>12.126282062598195</v>
      </c>
      <c r="Q189" s="6">
        <v>13.150153818329526</v>
      </c>
      <c r="R189" s="6">
        <v>12.126282062598195</v>
      </c>
      <c r="S189" s="6">
        <v>11.540739948780693</v>
      </c>
      <c r="T189" s="6">
        <v>11.716384823028459</v>
      </c>
      <c r="U189" s="6">
        <v>12.126282062598195</v>
      </c>
      <c r="V189" s="6">
        <v>8.9501573583319232</v>
      </c>
      <c r="W189" s="6">
        <v>12.126282062598195</v>
      </c>
      <c r="X189" s="6">
        <v>12.126282062598195</v>
      </c>
      <c r="Y189" s="6">
        <v>11.577332630915645</v>
      </c>
      <c r="Z189" s="6">
        <v>7.1225861268266604</v>
      </c>
      <c r="AA189" s="6">
        <v>12.126282062598195</v>
      </c>
      <c r="AB189" s="6">
        <v>8.6052463358311471</v>
      </c>
      <c r="AC189" s="6">
        <v>9.0156687426493534</v>
      </c>
      <c r="AD189" s="6">
        <v>11.682123204216525</v>
      </c>
      <c r="AE189" s="6">
        <v>9.4009540168656134</v>
      </c>
      <c r="AF189" s="6">
        <v>12.202460927468227</v>
      </c>
      <c r="AG189" s="7">
        <v>10.549483258679455</v>
      </c>
      <c r="AH189" s="6">
        <f t="shared" si="20"/>
        <v>2.8868923583710173</v>
      </c>
      <c r="AI189">
        <f t="shared" si="21"/>
        <v>2050</v>
      </c>
      <c r="AJ189" t="str">
        <f t="shared" si="22"/>
        <v>Coal</v>
      </c>
    </row>
    <row r="190" spans="1:36" ht="15.75" thickBot="1" x14ac:dyDescent="0.3">
      <c r="A190" s="43"/>
      <c r="B190" s="38"/>
      <c r="C190" s="41"/>
      <c r="D190" s="3" t="s">
        <v>65</v>
      </c>
      <c r="E190" s="11">
        <v>11.162226989445756</v>
      </c>
      <c r="F190" s="12">
        <v>13.473646736220216</v>
      </c>
      <c r="G190" s="12">
        <v>7.5147190741538452</v>
      </c>
      <c r="H190" s="12">
        <v>4.8967779621933296</v>
      </c>
      <c r="I190" s="12">
        <v>13.049976981807049</v>
      </c>
      <c r="J190" s="12">
        <v>11.301904022239048</v>
      </c>
      <c r="K190" s="12">
        <v>5.3419395951199951</v>
      </c>
      <c r="L190" s="12">
        <v>11.317118002400436</v>
      </c>
      <c r="M190" s="12">
        <v>6.8867481389634566</v>
      </c>
      <c r="N190" s="12">
        <v>13.02496205910583</v>
      </c>
      <c r="O190" s="12">
        <v>13.473646736220216</v>
      </c>
      <c r="P190" s="12">
        <v>13.473646736220216</v>
      </c>
      <c r="Q190" s="12">
        <v>13.473646736220216</v>
      </c>
      <c r="R190" s="12">
        <v>13.473646736220216</v>
      </c>
      <c r="S190" s="12">
        <v>12.91825113848307</v>
      </c>
      <c r="T190" s="12">
        <v>13.132928207008117</v>
      </c>
      <c r="U190" s="12">
        <v>13.473646736220216</v>
      </c>
      <c r="V190" s="12">
        <v>9.3933811014103146</v>
      </c>
      <c r="W190" s="12">
        <v>13.473646736220216</v>
      </c>
      <c r="X190" s="12">
        <v>13.473646736220216</v>
      </c>
      <c r="Y190" s="12">
        <v>12.962975527759122</v>
      </c>
      <c r="Z190" s="12">
        <v>7.1225861268266604</v>
      </c>
      <c r="AA190" s="12">
        <v>13.473646736220216</v>
      </c>
      <c r="AB190" s="12">
        <v>8.8061241327644382</v>
      </c>
      <c r="AC190" s="12">
        <v>9.2187191922902478</v>
      </c>
      <c r="AD190" s="12">
        <v>12.952558164883015</v>
      </c>
      <c r="AE190" s="12">
        <v>10.510699317063752</v>
      </c>
      <c r="AF190" s="12">
        <v>13.473646736220216</v>
      </c>
      <c r="AG190" s="13">
        <v>11.479188127085706</v>
      </c>
      <c r="AH190" s="6">
        <f t="shared" si="20"/>
        <v>3.1006186081793765</v>
      </c>
      <c r="AI190">
        <f t="shared" si="21"/>
        <v>2050</v>
      </c>
      <c r="AJ190" t="str">
        <f t="shared" si="22"/>
        <v>Coal</v>
      </c>
    </row>
    <row r="191" spans="1:36" x14ac:dyDescent="0.25">
      <c r="A191" s="43"/>
      <c r="B191" s="36" t="s">
        <v>4</v>
      </c>
      <c r="C191" s="39">
        <v>2015</v>
      </c>
      <c r="D191" s="2" t="s">
        <v>41</v>
      </c>
      <c r="E191" s="8">
        <v>9.9102935937793291</v>
      </c>
      <c r="F191" s="9">
        <v>12.263005165010522</v>
      </c>
      <c r="G191" s="9">
        <v>6.093900314568053</v>
      </c>
      <c r="H191" s="9">
        <v>5.9354884390222162</v>
      </c>
      <c r="I191" s="9">
        <v>11.456778510537269</v>
      </c>
      <c r="J191" s="9">
        <v>9.1278343439506315</v>
      </c>
      <c r="K191" s="9">
        <v>4.6148422613397733</v>
      </c>
      <c r="L191" s="9">
        <v>9.8474188789038628</v>
      </c>
      <c r="M191" s="9">
        <v>6.8390017502083591</v>
      </c>
      <c r="N191" s="9">
        <v>11.292417128582589</v>
      </c>
      <c r="O191" s="9">
        <v>12.437620670338205</v>
      </c>
      <c r="P191" s="9">
        <v>12.448040790627335</v>
      </c>
      <c r="Q191" s="9">
        <v>12.448040790627335</v>
      </c>
      <c r="R191" s="9">
        <v>12.448040790627335</v>
      </c>
      <c r="S191" s="9">
        <v>11.249561415646339</v>
      </c>
      <c r="T191" s="9">
        <v>11.437558180349241</v>
      </c>
      <c r="U191" s="9">
        <v>12.448040790627335</v>
      </c>
      <c r="V191" s="9">
        <v>6.9745295276415575</v>
      </c>
      <c r="W191" s="9">
        <v>12.448040790627335</v>
      </c>
      <c r="X191" s="9">
        <v>12.448040790627335</v>
      </c>
      <c r="Y191" s="9">
        <v>11.288727408292775</v>
      </c>
      <c r="Z191" s="9">
        <v>5.7376388243881422</v>
      </c>
      <c r="AA191" s="9">
        <v>12.448040790627335</v>
      </c>
      <c r="AB191" s="9">
        <v>7.869449078471459</v>
      </c>
      <c r="AC191" s="9">
        <v>7.3228054700071112</v>
      </c>
      <c r="AD191" s="9">
        <v>11.321708923832874</v>
      </c>
      <c r="AE191" s="9">
        <v>9.3281558282618402</v>
      </c>
      <c r="AF191" s="9">
        <v>11.884874857230104</v>
      </c>
      <c r="AG191" s="10">
        <v>10.187852080305627</v>
      </c>
      <c r="AH191" s="6">
        <f t="shared" si="20"/>
        <v>2.7528593316053693</v>
      </c>
      <c r="AI191">
        <f t="shared" si="21"/>
        <v>2015</v>
      </c>
      <c r="AJ191" t="str">
        <f t="shared" si="22"/>
        <v>Coal</v>
      </c>
    </row>
    <row r="192" spans="1:36" x14ac:dyDescent="0.25">
      <c r="A192" s="43"/>
      <c r="B192" s="37"/>
      <c r="C192" s="40"/>
      <c r="D192" t="s">
        <v>42</v>
      </c>
      <c r="E192" s="5">
        <v>9.3824069536104275</v>
      </c>
      <c r="F192" s="6">
        <v>11.62066720751216</v>
      </c>
      <c r="G192" s="6">
        <v>6.0137580022573953</v>
      </c>
      <c r="H192" s="6">
        <v>5.9354884390222162</v>
      </c>
      <c r="I192" s="6">
        <v>10.895063218486232</v>
      </c>
      <c r="J192" s="6">
        <v>8.8506427965675325</v>
      </c>
      <c r="K192" s="6">
        <v>4.6148422613397733</v>
      </c>
      <c r="L192" s="6">
        <v>9.3241612171474557</v>
      </c>
      <c r="M192" s="6">
        <v>6.822844024577523</v>
      </c>
      <c r="N192" s="6">
        <v>10.875434028406996</v>
      </c>
      <c r="O192" s="6">
        <v>12.37353693056005</v>
      </c>
      <c r="P192" s="6">
        <v>11.203236711564601</v>
      </c>
      <c r="Q192" s="6">
        <v>11.915495324247267</v>
      </c>
      <c r="R192" s="6">
        <v>11.203236711564601</v>
      </c>
      <c r="S192" s="6">
        <v>10.58608950021568</v>
      </c>
      <c r="T192" s="6">
        <v>10.755286588448293</v>
      </c>
      <c r="U192" s="6">
        <v>11.203236711564601</v>
      </c>
      <c r="V192" s="6">
        <v>6.6925607656089579</v>
      </c>
      <c r="W192" s="6">
        <v>11.203236711564601</v>
      </c>
      <c r="X192" s="6">
        <v>11.203236711564601</v>
      </c>
      <c r="Y192" s="6">
        <v>10.621338893597477</v>
      </c>
      <c r="Z192" s="6">
        <v>5.7376388243881422</v>
      </c>
      <c r="AA192" s="6">
        <v>11.203236711564601</v>
      </c>
      <c r="AB192" s="6">
        <v>7.7729993256972305</v>
      </c>
      <c r="AC192" s="6">
        <v>7.2033641043354439</v>
      </c>
      <c r="AD192" s="6">
        <v>10.70295778142501</v>
      </c>
      <c r="AE192" s="6">
        <v>8.836050262033055</v>
      </c>
      <c r="AF192" s="6">
        <v>11.209807121482516</v>
      </c>
      <c r="AG192" s="7">
        <v>9.7606372200309437</v>
      </c>
      <c r="AH192" s="6">
        <f t="shared" si="20"/>
        <v>2.6062241537806741</v>
      </c>
      <c r="AI192">
        <f t="shared" si="21"/>
        <v>2015</v>
      </c>
      <c r="AJ192" t="str">
        <f t="shared" si="22"/>
        <v>Coal</v>
      </c>
    </row>
    <row r="193" spans="1:36" x14ac:dyDescent="0.25">
      <c r="A193" s="43"/>
      <c r="B193" s="37"/>
      <c r="C193" s="40"/>
      <c r="D193" t="s">
        <v>65</v>
      </c>
      <c r="E193" s="5">
        <v>10.140792727242118</v>
      </c>
      <c r="F193" s="6">
        <v>12.448040790627335</v>
      </c>
      <c r="G193" s="6">
        <v>6.1740426268787107</v>
      </c>
      <c r="H193" s="6">
        <v>5.9354884390222162</v>
      </c>
      <c r="I193" s="6">
        <v>12.018493802588306</v>
      </c>
      <c r="J193" s="6">
        <v>9.4050258913337341</v>
      </c>
      <c r="K193" s="6">
        <v>4.6148422613397733</v>
      </c>
      <c r="L193" s="6">
        <v>10.370676540660273</v>
      </c>
      <c r="M193" s="6">
        <v>6.8551594758391952</v>
      </c>
      <c r="N193" s="6">
        <v>11.709400228758181</v>
      </c>
      <c r="O193" s="6">
        <v>12.448040790627335</v>
      </c>
      <c r="P193" s="6">
        <v>12.448040790627335</v>
      </c>
      <c r="Q193" s="6">
        <v>12.448040790627335</v>
      </c>
      <c r="R193" s="6">
        <v>12.448040790627335</v>
      </c>
      <c r="S193" s="6">
        <v>11.913033331076996</v>
      </c>
      <c r="T193" s="6">
        <v>12.119829772250187</v>
      </c>
      <c r="U193" s="6">
        <v>12.448040790627335</v>
      </c>
      <c r="V193" s="6">
        <v>7.256498289674159</v>
      </c>
      <c r="W193" s="6">
        <v>12.448040790627335</v>
      </c>
      <c r="X193" s="6">
        <v>12.448040790627335</v>
      </c>
      <c r="Y193" s="6">
        <v>11.956115922988078</v>
      </c>
      <c r="Z193" s="6">
        <v>5.7376388243881422</v>
      </c>
      <c r="AA193" s="6">
        <v>12.448040790627335</v>
      </c>
      <c r="AB193" s="6">
        <v>7.9658988312456867</v>
      </c>
      <c r="AC193" s="6">
        <v>7.4422468356787794</v>
      </c>
      <c r="AD193" s="6">
        <v>11.940460066240741</v>
      </c>
      <c r="AE193" s="6">
        <v>9.8202613944906236</v>
      </c>
      <c r="AF193" s="6">
        <v>12.448040790627335</v>
      </c>
      <c r="AG193" s="7">
        <v>10.615066940580308</v>
      </c>
      <c r="AH193" s="6">
        <f t="shared" si="20"/>
        <v>2.8168868686783664</v>
      </c>
      <c r="AI193">
        <f t="shared" si="21"/>
        <v>2015</v>
      </c>
      <c r="AJ193" t="str">
        <f t="shared" si="22"/>
        <v>Coal</v>
      </c>
    </row>
    <row r="194" spans="1:36" x14ac:dyDescent="0.25">
      <c r="A194" s="43"/>
      <c r="B194" s="37"/>
      <c r="C194" s="40">
        <v>2030</v>
      </c>
      <c r="D194" t="s">
        <v>41</v>
      </c>
      <c r="E194" s="5">
        <v>13.720634653099321</v>
      </c>
      <c r="F194" s="6">
        <v>18.038741411359318</v>
      </c>
      <c r="G194" s="6">
        <v>7.2854034613333978</v>
      </c>
      <c r="H194" s="6">
        <v>5.4903268060955508</v>
      </c>
      <c r="I194" s="6">
        <v>16.549792728100627</v>
      </c>
      <c r="J194" s="6">
        <v>12.474056663161006</v>
      </c>
      <c r="K194" s="6">
        <v>4.9264554043884399</v>
      </c>
      <c r="L194" s="6">
        <v>13.91373537648491</v>
      </c>
      <c r="M194" s="6">
        <v>7.0051096935534023</v>
      </c>
      <c r="N194" s="6">
        <v>16.22730733873102</v>
      </c>
      <c r="O194" s="6">
        <v>18.275128393606867</v>
      </c>
      <c r="P194" s="6">
        <v>18.380467338664594</v>
      </c>
      <c r="Q194" s="6">
        <v>18.380467338664594</v>
      </c>
      <c r="R194" s="6">
        <v>18.380467338664594</v>
      </c>
      <c r="S194" s="6">
        <v>16.322003512720343</v>
      </c>
      <c r="T194" s="6">
        <v>16.644899799142969</v>
      </c>
      <c r="U194" s="6">
        <v>18.380467338664594</v>
      </c>
      <c r="V194" s="6">
        <v>7.8163278430478274</v>
      </c>
      <c r="W194" s="6">
        <v>18.380467338664594</v>
      </c>
      <c r="X194" s="6">
        <v>18.380467338664594</v>
      </c>
      <c r="Y194" s="6">
        <v>16.389273572391723</v>
      </c>
      <c r="Z194" s="6">
        <v>6.3311876682903643</v>
      </c>
      <c r="AA194" s="6">
        <v>18.380467338664594</v>
      </c>
      <c r="AB194" s="6">
        <v>9.1835973212413027</v>
      </c>
      <c r="AC194" s="6">
        <v>9.1299836477628542</v>
      </c>
      <c r="AD194" s="6">
        <v>16.395385696648962</v>
      </c>
      <c r="AE194" s="6">
        <v>12.958800875660643</v>
      </c>
      <c r="AF194" s="6">
        <v>17.387926517656776</v>
      </c>
      <c r="AG194" s="7">
        <v>14.134403610218797</v>
      </c>
      <c r="AH194" s="6">
        <f t="shared" si="20"/>
        <v>3.8112874036387003</v>
      </c>
      <c r="AI194">
        <f t="shared" si="21"/>
        <v>2030</v>
      </c>
      <c r="AJ194" t="str">
        <f t="shared" si="22"/>
        <v>Coal</v>
      </c>
    </row>
    <row r="195" spans="1:36" x14ac:dyDescent="0.25">
      <c r="A195" s="43"/>
      <c r="B195" s="37"/>
      <c r="C195" s="40"/>
      <c r="D195" t="s">
        <v>42</v>
      </c>
      <c r="E195" s="5">
        <v>12.838389492971499</v>
      </c>
      <c r="F195" s="6">
        <v>16.85246426371387</v>
      </c>
      <c r="G195" s="6">
        <v>7.1454657187364283</v>
      </c>
      <c r="H195" s="6">
        <v>5.4903268060955508</v>
      </c>
      <c r="I195" s="6">
        <v>15.512410448781049</v>
      </c>
      <c r="J195" s="6">
        <v>11.980952652637313</v>
      </c>
      <c r="K195" s="6">
        <v>4.9264554043884399</v>
      </c>
      <c r="L195" s="6">
        <v>13.015007379275263</v>
      </c>
      <c r="M195" s="6">
        <v>6.9723411735880614</v>
      </c>
      <c r="N195" s="6">
        <v>15.450383707418586</v>
      </c>
      <c r="O195" s="6">
        <v>17.627293881501846</v>
      </c>
      <c r="P195" s="6">
        <v>16.542420604798135</v>
      </c>
      <c r="Q195" s="6">
        <v>17.388227707358801</v>
      </c>
      <c r="R195" s="6">
        <v>16.542420604798135</v>
      </c>
      <c r="S195" s="6">
        <v>15.182448701887152</v>
      </c>
      <c r="T195" s="6">
        <v>15.473055359667518</v>
      </c>
      <c r="U195" s="6">
        <v>16.542420604798135</v>
      </c>
      <c r="V195" s="6">
        <v>7.2721145963039335</v>
      </c>
      <c r="W195" s="6">
        <v>16.542420604798135</v>
      </c>
      <c r="X195" s="6">
        <v>16.542420604798135</v>
      </c>
      <c r="Y195" s="6">
        <v>15.242991755591396</v>
      </c>
      <c r="Z195" s="6">
        <v>6.3311876682903643</v>
      </c>
      <c r="AA195" s="6">
        <v>16.542420604798135</v>
      </c>
      <c r="AB195" s="6">
        <v>8.9898618027144686</v>
      </c>
      <c r="AC195" s="6">
        <v>8.9144051745716801</v>
      </c>
      <c r="AD195" s="6">
        <v>15.30487980759362</v>
      </c>
      <c r="AE195" s="6">
        <v>12.103630804691978</v>
      </c>
      <c r="AF195" s="6">
        <v>16.198166546500655</v>
      </c>
      <c r="AG195" s="7">
        <v>13.331823934379621</v>
      </c>
      <c r="AH195" s="6">
        <f t="shared" ref="AH195:AH217" si="23">E195/3.6</f>
        <v>3.5662193036031944</v>
      </c>
      <c r="AI195">
        <f t="shared" ref="AI195:AI217" si="24">IF(C195&lt;&gt;0,C195,AI194)</f>
        <v>2030</v>
      </c>
      <c r="AJ195" t="str">
        <f t="shared" ref="AJ195:AJ217" si="25">IF(A195&lt;&gt;0,A195,AJ194)</f>
        <v>Coal</v>
      </c>
    </row>
    <row r="196" spans="1:36" x14ac:dyDescent="0.25">
      <c r="A196" s="43"/>
      <c r="B196" s="37"/>
      <c r="C196" s="40"/>
      <c r="D196" t="s">
        <v>65</v>
      </c>
      <c r="E196" s="5">
        <v>14.133749262467134</v>
      </c>
      <c r="F196" s="6">
        <v>18.380467338664594</v>
      </c>
      <c r="G196" s="6">
        <v>7.425341203930369</v>
      </c>
      <c r="H196" s="6">
        <v>5.4903268060955508</v>
      </c>
      <c r="I196" s="6">
        <v>17.58717500742021</v>
      </c>
      <c r="J196" s="6">
        <v>12.967160673684701</v>
      </c>
      <c r="K196" s="6">
        <v>4.9264554043884399</v>
      </c>
      <c r="L196" s="6">
        <v>14.812463373694559</v>
      </c>
      <c r="M196" s="6">
        <v>7.0378782135187432</v>
      </c>
      <c r="N196" s="6">
        <v>17.004230970043459</v>
      </c>
      <c r="O196" s="6">
        <v>18.380467338664594</v>
      </c>
      <c r="P196" s="6">
        <v>18.380467338664594</v>
      </c>
      <c r="Q196" s="6">
        <v>18.380467338664594</v>
      </c>
      <c r="R196" s="6">
        <v>18.380467338664594</v>
      </c>
      <c r="S196" s="6">
        <v>17.461558323553536</v>
      </c>
      <c r="T196" s="6">
        <v>17.816744238618426</v>
      </c>
      <c r="U196" s="6">
        <v>18.380467338664594</v>
      </c>
      <c r="V196" s="6">
        <v>8.3605410897917221</v>
      </c>
      <c r="W196" s="6">
        <v>18.380467338664594</v>
      </c>
      <c r="X196" s="6">
        <v>18.380467338664594</v>
      </c>
      <c r="Y196" s="6">
        <v>17.535555389192051</v>
      </c>
      <c r="Z196" s="6">
        <v>6.3311876682903643</v>
      </c>
      <c r="AA196" s="6">
        <v>18.380467338664594</v>
      </c>
      <c r="AB196" s="6">
        <v>9.3773328397681368</v>
      </c>
      <c r="AC196" s="6">
        <v>9.34556212095403</v>
      </c>
      <c r="AD196" s="6">
        <v>17.485891585704305</v>
      </c>
      <c r="AE196" s="6">
        <v>13.813970946629308</v>
      </c>
      <c r="AF196" s="6">
        <v>18.380467338664594</v>
      </c>
      <c r="AG196" s="7">
        <v>14.936983286057973</v>
      </c>
      <c r="AH196" s="6">
        <f t="shared" si="23"/>
        <v>3.9260414617964261</v>
      </c>
      <c r="AI196">
        <f t="shared" si="24"/>
        <v>2030</v>
      </c>
      <c r="AJ196" t="str">
        <f t="shared" si="25"/>
        <v>Coal</v>
      </c>
    </row>
    <row r="197" spans="1:36" x14ac:dyDescent="0.25">
      <c r="A197" s="43"/>
      <c r="B197" s="37"/>
      <c r="C197" s="40">
        <v>2050</v>
      </c>
      <c r="D197" t="s">
        <v>41</v>
      </c>
      <c r="E197" s="5">
        <v>12.571885901940965</v>
      </c>
      <c r="F197" s="6">
        <v>15.832232396621595</v>
      </c>
      <c r="G197" s="6">
        <v>7.7314018275463754</v>
      </c>
      <c r="H197" s="6">
        <v>4.8967779621933296</v>
      </c>
      <c r="I197" s="6">
        <v>14.718093518410303</v>
      </c>
      <c r="J197" s="6">
        <v>12.293579406536102</v>
      </c>
      <c r="K197" s="6">
        <v>5.3419395951199951</v>
      </c>
      <c r="L197" s="6">
        <v>12.520265461753098</v>
      </c>
      <c r="M197" s="6">
        <v>6.9409188273115889</v>
      </c>
      <c r="N197" s="6">
        <v>14.818655912277801</v>
      </c>
      <c r="O197" s="6">
        <v>16.019277951394571</v>
      </c>
      <c r="P197" s="6">
        <v>16.087936401456975</v>
      </c>
      <c r="Q197" s="6">
        <v>16.087936401456975</v>
      </c>
      <c r="R197" s="6">
        <v>16.087936401456975</v>
      </c>
      <c r="S197" s="6">
        <v>14.443798890087416</v>
      </c>
      <c r="T197" s="6">
        <v>14.701702813439505</v>
      </c>
      <c r="U197" s="6">
        <v>16.087936401456975</v>
      </c>
      <c r="V197" s="6">
        <v>10.060627716051616</v>
      </c>
      <c r="W197" s="6">
        <v>16.087936401456975</v>
      </c>
      <c r="X197" s="6">
        <v>16.087936401456975</v>
      </c>
      <c r="Y197" s="6">
        <v>14.497528874119102</v>
      </c>
      <c r="Z197" s="6">
        <v>7.1225861268266604</v>
      </c>
      <c r="AA197" s="6">
        <v>16.087936401456975</v>
      </c>
      <c r="AB197" s="6">
        <v>9.1605716360489886</v>
      </c>
      <c r="AC197" s="6">
        <v>9.6112947141995466</v>
      </c>
      <c r="AD197" s="6">
        <v>14.52902974134007</v>
      </c>
      <c r="AE197" s="6">
        <v>11.55577194208958</v>
      </c>
      <c r="AF197" s="6">
        <v>15.308483071398522</v>
      </c>
      <c r="AG197" s="7">
        <v>12.72408113394742</v>
      </c>
      <c r="AH197" s="6">
        <f t="shared" si="23"/>
        <v>3.4921905283169346</v>
      </c>
      <c r="AI197">
        <f t="shared" si="24"/>
        <v>2050</v>
      </c>
      <c r="AJ197" t="str">
        <f t="shared" si="25"/>
        <v>Coal</v>
      </c>
    </row>
    <row r="198" spans="1:36" x14ac:dyDescent="0.25">
      <c r="A198" s="43"/>
      <c r="B198" s="37"/>
      <c r="C198" s="40"/>
      <c r="D198" t="s">
        <v>42</v>
      </c>
      <c r="E198" s="5">
        <v>11.866352352550386</v>
      </c>
      <c r="F198" s="6">
        <v>14.944574208407353</v>
      </c>
      <c r="G198" s="6">
        <v>7.626004094181738</v>
      </c>
      <c r="H198" s="6">
        <v>4.8967779621933296</v>
      </c>
      <c r="I198" s="6">
        <v>13.941849218017188</v>
      </c>
      <c r="J198" s="6">
        <v>11.976802813382157</v>
      </c>
      <c r="K198" s="6">
        <v>5.3419395951199951</v>
      </c>
      <c r="L198" s="6">
        <v>11.802432875089787</v>
      </c>
      <c r="M198" s="6">
        <v>6.9145693939704298</v>
      </c>
      <c r="N198" s="6">
        <v>14.360662076781354</v>
      </c>
      <c r="O198" s="6">
        <v>15.59702848351078</v>
      </c>
      <c r="P198" s="6">
        <v>14.479142761311278</v>
      </c>
      <c r="Q198" s="6">
        <v>15.50301451704261</v>
      </c>
      <c r="R198" s="6">
        <v>14.479142761311278</v>
      </c>
      <c r="S198" s="6">
        <v>13.533612960590675</v>
      </c>
      <c r="T198" s="6">
        <v>13.765726491607554</v>
      </c>
      <c r="U198" s="6">
        <v>14.479142761311278</v>
      </c>
      <c r="V198" s="6">
        <v>9.7501299958943726</v>
      </c>
      <c r="W198" s="6">
        <v>14.479142761311278</v>
      </c>
      <c r="X198" s="6">
        <v>14.479142761311278</v>
      </c>
      <c r="Y198" s="6">
        <v>13.581969946219193</v>
      </c>
      <c r="Z198" s="6">
        <v>7.1225861268266604</v>
      </c>
      <c r="AA198" s="6">
        <v>14.479142761311278</v>
      </c>
      <c r="AB198" s="6">
        <v>9.0146440974072224</v>
      </c>
      <c r="AC198" s="6">
        <v>9.4603594147061258</v>
      </c>
      <c r="AD198" s="6">
        <v>13.672643355327795</v>
      </c>
      <c r="AE198" s="6">
        <v>10.840904764478019</v>
      </c>
      <c r="AF198" s="6">
        <v>14.374151352380403</v>
      </c>
      <c r="AG198" s="7">
        <v>12.088254155637811</v>
      </c>
      <c r="AH198" s="6">
        <f t="shared" si="23"/>
        <v>3.2962089868195514</v>
      </c>
      <c r="AI198">
        <f t="shared" si="24"/>
        <v>2050</v>
      </c>
      <c r="AJ198" t="str">
        <f t="shared" si="25"/>
        <v>Coal</v>
      </c>
    </row>
    <row r="199" spans="1:36" ht="15.75" thickBot="1" x14ac:dyDescent="0.3">
      <c r="A199" s="43"/>
      <c r="B199" s="38"/>
      <c r="C199" s="41"/>
      <c r="D199" s="3" t="s">
        <v>65</v>
      </c>
      <c r="E199" s="11">
        <v>12.885070923212627</v>
      </c>
      <c r="F199" s="12">
        <v>16.087936401456975</v>
      </c>
      <c r="G199" s="12">
        <v>7.8367995609110146</v>
      </c>
      <c r="H199" s="12">
        <v>4.8967779621933296</v>
      </c>
      <c r="I199" s="12">
        <v>15.494337818803418</v>
      </c>
      <c r="J199" s="12">
        <v>12.610355999690047</v>
      </c>
      <c r="K199" s="12">
        <v>5.3419395951199951</v>
      </c>
      <c r="L199" s="12">
        <v>13.238098048416408</v>
      </c>
      <c r="M199" s="12">
        <v>6.9672682606527481</v>
      </c>
      <c r="N199" s="12">
        <v>15.27664974777425</v>
      </c>
      <c r="O199" s="12">
        <v>16.087936401456975</v>
      </c>
      <c r="P199" s="12">
        <v>16.087936401456975</v>
      </c>
      <c r="Q199" s="12">
        <v>16.087936401456975</v>
      </c>
      <c r="R199" s="12">
        <v>16.087936401456975</v>
      </c>
      <c r="S199" s="12">
        <v>15.353984819584159</v>
      </c>
      <c r="T199" s="12">
        <v>15.637679135271457</v>
      </c>
      <c r="U199" s="12">
        <v>16.087936401456975</v>
      </c>
      <c r="V199" s="12">
        <v>10.371125436208864</v>
      </c>
      <c r="W199" s="12">
        <v>16.087936401456975</v>
      </c>
      <c r="X199" s="12">
        <v>16.087936401456975</v>
      </c>
      <c r="Y199" s="12">
        <v>15.413087802019014</v>
      </c>
      <c r="Z199" s="12">
        <v>7.1225861268266604</v>
      </c>
      <c r="AA199" s="12">
        <v>16.087936401456975</v>
      </c>
      <c r="AB199" s="12">
        <v>9.3064991746907548</v>
      </c>
      <c r="AC199" s="12">
        <v>9.7622300136929692</v>
      </c>
      <c r="AD199" s="12">
        <v>15.385416127352345</v>
      </c>
      <c r="AE199" s="12">
        <v>12.270639119701139</v>
      </c>
      <c r="AF199" s="12">
        <v>16.087936401456975</v>
      </c>
      <c r="AG199" s="13">
        <v>13.359908112257031</v>
      </c>
      <c r="AH199" s="6">
        <f t="shared" si="23"/>
        <v>3.5791863675590632</v>
      </c>
      <c r="AI199">
        <f t="shared" si="24"/>
        <v>2050</v>
      </c>
      <c r="AJ199" t="str">
        <f t="shared" si="25"/>
        <v>Coal</v>
      </c>
    </row>
    <row r="200" spans="1:36" x14ac:dyDescent="0.25">
      <c r="A200" s="43"/>
      <c r="B200" s="36" t="s">
        <v>5</v>
      </c>
      <c r="C200" s="39">
        <v>2015</v>
      </c>
      <c r="D200" s="2" t="s">
        <v>41</v>
      </c>
      <c r="E200" s="8">
        <v>22.39</v>
      </c>
      <c r="F200" s="9">
        <v>31.64</v>
      </c>
      <c r="G200" s="9">
        <v>8.33</v>
      </c>
      <c r="H200" s="9">
        <v>5.94</v>
      </c>
      <c r="I200" s="9">
        <v>28.4</v>
      </c>
      <c r="J200" s="9">
        <v>18.2</v>
      </c>
      <c r="K200" s="9">
        <v>4.6100000000000003</v>
      </c>
      <c r="L200" s="9">
        <v>23.16</v>
      </c>
      <c r="M200" s="9">
        <v>7.4</v>
      </c>
      <c r="N200" s="9">
        <v>26.9</v>
      </c>
      <c r="O200" s="9">
        <v>32.049999999999997</v>
      </c>
      <c r="P200" s="9">
        <v>32.380000000000003</v>
      </c>
      <c r="Q200" s="9">
        <v>32.380000000000003</v>
      </c>
      <c r="R200" s="9">
        <v>32.380000000000003</v>
      </c>
      <c r="S200" s="9">
        <v>28.13</v>
      </c>
      <c r="T200" s="9">
        <v>28.8</v>
      </c>
      <c r="U200" s="9">
        <v>32.380000000000003</v>
      </c>
      <c r="V200" s="9">
        <v>13.75</v>
      </c>
      <c r="W200" s="9">
        <v>32.380000000000003</v>
      </c>
      <c r="X200" s="9">
        <v>32.380000000000003</v>
      </c>
      <c r="Y200" s="9">
        <v>28.27</v>
      </c>
      <c r="Z200" s="9">
        <v>5.74</v>
      </c>
      <c r="AA200" s="9">
        <v>32.380000000000003</v>
      </c>
      <c r="AB200" s="9">
        <v>11.34</v>
      </c>
      <c r="AC200" s="9">
        <v>11.09</v>
      </c>
      <c r="AD200" s="9">
        <v>28.18</v>
      </c>
      <c r="AE200" s="9">
        <v>21.53</v>
      </c>
      <c r="AF200" s="9">
        <v>30.28</v>
      </c>
      <c r="AG200" s="10">
        <v>23.22</v>
      </c>
      <c r="AH200" s="6">
        <f t="shared" si="23"/>
        <v>6.2194444444444441</v>
      </c>
      <c r="AI200">
        <f t="shared" si="24"/>
        <v>2015</v>
      </c>
      <c r="AJ200" t="str">
        <f t="shared" si="25"/>
        <v>Coal</v>
      </c>
    </row>
    <row r="201" spans="1:36" x14ac:dyDescent="0.25">
      <c r="A201" s="43"/>
      <c r="B201" s="37"/>
      <c r="C201" s="40"/>
      <c r="D201" t="s">
        <v>42</v>
      </c>
      <c r="E201" s="5">
        <v>20.62</v>
      </c>
      <c r="F201" s="6">
        <v>29.06</v>
      </c>
      <c r="G201" s="6">
        <v>8.02</v>
      </c>
      <c r="H201" s="6">
        <v>5.94</v>
      </c>
      <c r="I201" s="6">
        <v>26.14</v>
      </c>
      <c r="J201" s="6">
        <v>17.010000000000002</v>
      </c>
      <c r="K201" s="6">
        <v>4.6100000000000003</v>
      </c>
      <c r="L201" s="6">
        <v>21.31</v>
      </c>
      <c r="M201" s="6">
        <v>7.33</v>
      </c>
      <c r="N201" s="6">
        <v>24.92</v>
      </c>
      <c r="O201" s="6">
        <v>30.02</v>
      </c>
      <c r="P201" s="6">
        <v>29.14</v>
      </c>
      <c r="Q201" s="6">
        <v>29.85</v>
      </c>
      <c r="R201" s="6">
        <v>29.14</v>
      </c>
      <c r="S201" s="6">
        <v>25.78</v>
      </c>
      <c r="T201" s="6">
        <v>26.38</v>
      </c>
      <c r="U201" s="6">
        <v>29.14</v>
      </c>
      <c r="V201" s="6">
        <v>12.79</v>
      </c>
      <c r="W201" s="6">
        <v>29.14</v>
      </c>
      <c r="X201" s="6">
        <v>29.14</v>
      </c>
      <c r="Y201" s="6">
        <v>25.9</v>
      </c>
      <c r="Z201" s="6">
        <v>5.74</v>
      </c>
      <c r="AA201" s="6">
        <v>29.14</v>
      </c>
      <c r="AB201" s="6">
        <v>10.89</v>
      </c>
      <c r="AC201" s="6">
        <v>10.59</v>
      </c>
      <c r="AD201" s="6">
        <v>25.88</v>
      </c>
      <c r="AE201" s="6">
        <v>19.809999999999999</v>
      </c>
      <c r="AF201" s="6">
        <v>27.77</v>
      </c>
      <c r="AG201" s="7">
        <v>21.49</v>
      </c>
      <c r="AH201" s="6">
        <f t="shared" si="23"/>
        <v>5.7277777777777779</v>
      </c>
      <c r="AI201">
        <f t="shared" si="24"/>
        <v>2015</v>
      </c>
      <c r="AJ201" t="str">
        <f t="shared" si="25"/>
        <v>Coal</v>
      </c>
    </row>
    <row r="202" spans="1:36" x14ac:dyDescent="0.25">
      <c r="A202" s="43"/>
      <c r="B202" s="37"/>
      <c r="C202" s="40"/>
      <c r="D202" t="s">
        <v>65</v>
      </c>
      <c r="E202" s="5">
        <v>23.27</v>
      </c>
      <c r="F202" s="6">
        <v>32.380000000000003</v>
      </c>
      <c r="G202" s="6">
        <v>8.6300000000000008</v>
      </c>
      <c r="H202" s="6">
        <v>5.94</v>
      </c>
      <c r="I202" s="6">
        <v>30.65</v>
      </c>
      <c r="J202" s="6">
        <v>19.38</v>
      </c>
      <c r="K202" s="6">
        <v>4.6100000000000003</v>
      </c>
      <c r="L202" s="6">
        <v>25.02</v>
      </c>
      <c r="M202" s="6">
        <v>7.47</v>
      </c>
      <c r="N202" s="6">
        <v>28.88</v>
      </c>
      <c r="O202" s="6">
        <v>32.380000000000003</v>
      </c>
      <c r="P202" s="6">
        <v>32.380000000000003</v>
      </c>
      <c r="Q202" s="6">
        <v>32.380000000000003</v>
      </c>
      <c r="R202" s="6">
        <v>32.380000000000003</v>
      </c>
      <c r="S202" s="6">
        <v>30.48</v>
      </c>
      <c r="T202" s="6">
        <v>31.21</v>
      </c>
      <c r="U202" s="6">
        <v>32.380000000000003</v>
      </c>
      <c r="V202" s="6">
        <v>14.71</v>
      </c>
      <c r="W202" s="6">
        <v>32.380000000000003</v>
      </c>
      <c r="X202" s="6">
        <v>32.380000000000003</v>
      </c>
      <c r="Y202" s="6">
        <v>30.63</v>
      </c>
      <c r="Z202" s="6">
        <v>5.74</v>
      </c>
      <c r="AA202" s="6">
        <v>32.380000000000003</v>
      </c>
      <c r="AB202" s="6">
        <v>11.78</v>
      </c>
      <c r="AC202" s="6">
        <v>11.59</v>
      </c>
      <c r="AD202" s="6">
        <v>30.49</v>
      </c>
      <c r="AE202" s="6">
        <v>23.24</v>
      </c>
      <c r="AF202" s="6">
        <v>32.380000000000003</v>
      </c>
      <c r="AG202" s="7">
        <v>24.95</v>
      </c>
      <c r="AH202" s="6">
        <f t="shared" si="23"/>
        <v>6.4638888888888886</v>
      </c>
      <c r="AI202">
        <f t="shared" si="24"/>
        <v>2015</v>
      </c>
      <c r="AJ202" t="str">
        <f t="shared" si="25"/>
        <v>Coal</v>
      </c>
    </row>
    <row r="203" spans="1:36" x14ac:dyDescent="0.25">
      <c r="A203" s="43"/>
      <c r="B203" s="37"/>
      <c r="C203" s="40">
        <v>2030</v>
      </c>
      <c r="D203" t="s">
        <v>41</v>
      </c>
      <c r="E203" s="5">
        <v>24.5</v>
      </c>
      <c r="F203" s="6">
        <v>34.76</v>
      </c>
      <c r="G203" s="6">
        <v>9.2100000000000009</v>
      </c>
      <c r="H203" s="6">
        <v>5.49</v>
      </c>
      <c r="I203" s="6">
        <v>31.17</v>
      </c>
      <c r="J203" s="6">
        <v>20.3</v>
      </c>
      <c r="K203" s="6">
        <v>4.93</v>
      </c>
      <c r="L203" s="6">
        <v>25.41</v>
      </c>
      <c r="M203" s="6">
        <v>7.49</v>
      </c>
      <c r="N203" s="6">
        <v>29.7</v>
      </c>
      <c r="O203" s="6">
        <v>35.21</v>
      </c>
      <c r="P203" s="6">
        <v>35.590000000000003</v>
      </c>
      <c r="Q203" s="6">
        <v>35.590000000000003</v>
      </c>
      <c r="R203" s="6">
        <v>35.590000000000003</v>
      </c>
      <c r="S203" s="6">
        <v>30.9</v>
      </c>
      <c r="T203" s="6">
        <v>31.63</v>
      </c>
      <c r="U203" s="6">
        <v>35.590000000000003</v>
      </c>
      <c r="V203" s="6">
        <v>13.67</v>
      </c>
      <c r="W203" s="6">
        <v>35.590000000000003</v>
      </c>
      <c r="X203" s="6">
        <v>35.590000000000003</v>
      </c>
      <c r="Y203" s="6">
        <v>31.05</v>
      </c>
      <c r="Z203" s="6">
        <v>6.33</v>
      </c>
      <c r="AA203" s="6">
        <v>35.590000000000003</v>
      </c>
      <c r="AB203" s="6">
        <v>12.18</v>
      </c>
      <c r="AC203" s="6">
        <v>12.38</v>
      </c>
      <c r="AD203" s="6">
        <v>30.95</v>
      </c>
      <c r="AE203" s="6">
        <v>23.49</v>
      </c>
      <c r="AF203" s="6">
        <v>33.270000000000003</v>
      </c>
      <c r="AG203" s="7">
        <v>25.39</v>
      </c>
      <c r="AH203" s="6">
        <f t="shared" si="23"/>
        <v>6.8055555555555554</v>
      </c>
      <c r="AI203">
        <f t="shared" si="24"/>
        <v>2030</v>
      </c>
      <c r="AJ203" t="str">
        <f t="shared" si="25"/>
        <v>Coal</v>
      </c>
    </row>
    <row r="204" spans="1:36" x14ac:dyDescent="0.25">
      <c r="A204" s="43"/>
      <c r="B204" s="37"/>
      <c r="C204" s="40"/>
      <c r="D204" t="s">
        <v>42</v>
      </c>
      <c r="E204" s="5">
        <v>22.54</v>
      </c>
      <c r="F204" s="6">
        <v>31.9</v>
      </c>
      <c r="G204" s="6">
        <v>8.8800000000000008</v>
      </c>
      <c r="H204" s="6">
        <v>5.49</v>
      </c>
      <c r="I204" s="6">
        <v>28.67</v>
      </c>
      <c r="J204" s="6">
        <v>19.03</v>
      </c>
      <c r="K204" s="6">
        <v>4.93</v>
      </c>
      <c r="L204" s="6">
        <v>23.36</v>
      </c>
      <c r="M204" s="6">
        <v>7.41</v>
      </c>
      <c r="N204" s="6">
        <v>27.58</v>
      </c>
      <c r="O204" s="6">
        <v>32.86</v>
      </c>
      <c r="P204" s="6">
        <v>32.03</v>
      </c>
      <c r="Q204" s="6">
        <v>32.869999999999997</v>
      </c>
      <c r="R204" s="6">
        <v>32.03</v>
      </c>
      <c r="S204" s="6">
        <v>28.3</v>
      </c>
      <c r="T204" s="6">
        <v>28.96</v>
      </c>
      <c r="U204" s="6">
        <v>32.03</v>
      </c>
      <c r="V204" s="6">
        <v>12.54</v>
      </c>
      <c r="W204" s="6">
        <v>32.03</v>
      </c>
      <c r="X204" s="6">
        <v>32.03</v>
      </c>
      <c r="Y204" s="6">
        <v>28.44</v>
      </c>
      <c r="Z204" s="6">
        <v>6.33</v>
      </c>
      <c r="AA204" s="6">
        <v>32.03</v>
      </c>
      <c r="AB204" s="6">
        <v>11.68</v>
      </c>
      <c r="AC204" s="6">
        <v>11.84</v>
      </c>
      <c r="AD204" s="6">
        <v>28.41</v>
      </c>
      <c r="AE204" s="6">
        <v>21.58</v>
      </c>
      <c r="AF204" s="6">
        <v>30.49</v>
      </c>
      <c r="AG204" s="7">
        <v>23.46</v>
      </c>
      <c r="AH204" s="6">
        <f t="shared" si="23"/>
        <v>6.2611111111111111</v>
      </c>
      <c r="AI204">
        <f t="shared" si="24"/>
        <v>2030</v>
      </c>
      <c r="AJ204" t="str">
        <f t="shared" si="25"/>
        <v>Coal</v>
      </c>
    </row>
    <row r="205" spans="1:36" x14ac:dyDescent="0.25">
      <c r="A205" s="43"/>
      <c r="B205" s="37"/>
      <c r="C205" s="40"/>
      <c r="D205" t="s">
        <v>65</v>
      </c>
      <c r="E205" s="5">
        <v>25.47</v>
      </c>
      <c r="F205" s="6">
        <v>35.590000000000003</v>
      </c>
      <c r="G205" s="6">
        <v>9.5500000000000007</v>
      </c>
      <c r="H205" s="6">
        <v>5.49</v>
      </c>
      <c r="I205" s="6">
        <v>33.67</v>
      </c>
      <c r="J205" s="6">
        <v>21.58</v>
      </c>
      <c r="K205" s="6">
        <v>4.93</v>
      </c>
      <c r="L205" s="6">
        <v>27.46</v>
      </c>
      <c r="M205" s="6">
        <v>7.57</v>
      </c>
      <c r="N205" s="6">
        <v>31.82</v>
      </c>
      <c r="O205" s="6">
        <v>35.590000000000003</v>
      </c>
      <c r="P205" s="6">
        <v>35.590000000000003</v>
      </c>
      <c r="Q205" s="6">
        <v>35.590000000000003</v>
      </c>
      <c r="R205" s="6">
        <v>35.590000000000003</v>
      </c>
      <c r="S205" s="6">
        <v>33.49</v>
      </c>
      <c r="T205" s="6">
        <v>34.299999999999997</v>
      </c>
      <c r="U205" s="6">
        <v>35.590000000000003</v>
      </c>
      <c r="V205" s="6">
        <v>14.8</v>
      </c>
      <c r="W205" s="6">
        <v>35.590000000000003</v>
      </c>
      <c r="X205" s="6">
        <v>35.590000000000003</v>
      </c>
      <c r="Y205" s="6">
        <v>33.659999999999997</v>
      </c>
      <c r="Z205" s="6">
        <v>6.33</v>
      </c>
      <c r="AA205" s="6">
        <v>35.590000000000003</v>
      </c>
      <c r="AB205" s="6">
        <v>12.67</v>
      </c>
      <c r="AC205" s="6">
        <v>12.92</v>
      </c>
      <c r="AD205" s="6">
        <v>33.5</v>
      </c>
      <c r="AE205" s="6">
        <v>25.4</v>
      </c>
      <c r="AF205" s="6">
        <v>35.590000000000003</v>
      </c>
      <c r="AG205" s="7">
        <v>27.31</v>
      </c>
      <c r="AH205" s="6">
        <f t="shared" si="23"/>
        <v>7.0749999999999993</v>
      </c>
      <c r="AI205">
        <f t="shared" si="24"/>
        <v>2030</v>
      </c>
      <c r="AJ205" t="str">
        <f t="shared" si="25"/>
        <v>Coal</v>
      </c>
    </row>
    <row r="206" spans="1:36" x14ac:dyDescent="0.25">
      <c r="A206" s="43"/>
      <c r="B206" s="37"/>
      <c r="C206" s="40">
        <v>2050</v>
      </c>
      <c r="D206" t="s">
        <v>41</v>
      </c>
      <c r="E206" s="5">
        <v>25.49</v>
      </c>
      <c r="F206" s="6">
        <v>35.880000000000003</v>
      </c>
      <c r="G206" s="6">
        <v>10.039999999999999</v>
      </c>
      <c r="H206" s="6">
        <v>4.9000000000000004</v>
      </c>
      <c r="I206" s="6">
        <v>32.25</v>
      </c>
      <c r="J206" s="6">
        <v>21.68</v>
      </c>
      <c r="K206" s="6">
        <v>5.34</v>
      </c>
      <c r="L206" s="6">
        <v>26.3</v>
      </c>
      <c r="M206" s="6">
        <v>7.52</v>
      </c>
      <c r="N206" s="6">
        <v>30.97</v>
      </c>
      <c r="O206" s="6">
        <v>36.32</v>
      </c>
      <c r="P206" s="6">
        <v>36.72</v>
      </c>
      <c r="Q206" s="6">
        <v>36.72</v>
      </c>
      <c r="R206" s="6">
        <v>36.72</v>
      </c>
      <c r="S206" s="6">
        <v>31.92</v>
      </c>
      <c r="T206" s="6">
        <v>32.67</v>
      </c>
      <c r="U206" s="6">
        <v>36.72</v>
      </c>
      <c r="V206" s="6">
        <v>17.07</v>
      </c>
      <c r="W206" s="6">
        <v>36.72</v>
      </c>
      <c r="X206" s="6">
        <v>36.72</v>
      </c>
      <c r="Y206" s="6">
        <v>32.07</v>
      </c>
      <c r="Z206" s="6">
        <v>7.12</v>
      </c>
      <c r="AA206" s="6">
        <v>36.72</v>
      </c>
      <c r="AB206" s="6">
        <v>12.75</v>
      </c>
      <c r="AC206" s="6">
        <v>13.51</v>
      </c>
      <c r="AD206" s="6">
        <v>31.98</v>
      </c>
      <c r="AE206" s="6">
        <v>24.18</v>
      </c>
      <c r="AF206" s="6">
        <v>34.35</v>
      </c>
      <c r="AG206" s="7">
        <v>26.22</v>
      </c>
      <c r="AH206" s="6">
        <f t="shared" si="23"/>
        <v>7.0805555555555548</v>
      </c>
      <c r="AI206">
        <f t="shared" si="24"/>
        <v>2050</v>
      </c>
      <c r="AJ206" t="str">
        <f t="shared" si="25"/>
        <v>Coal</v>
      </c>
    </row>
    <row r="207" spans="1:36" x14ac:dyDescent="0.25">
      <c r="A207" s="43"/>
      <c r="B207" s="37"/>
      <c r="C207" s="40"/>
      <c r="D207" t="s">
        <v>42</v>
      </c>
      <c r="E207" s="5">
        <v>23.49</v>
      </c>
      <c r="F207" s="6">
        <v>32.99</v>
      </c>
      <c r="G207" s="6">
        <v>9.7100000000000009</v>
      </c>
      <c r="H207" s="6">
        <v>4.9000000000000004</v>
      </c>
      <c r="I207" s="6">
        <v>29.72</v>
      </c>
      <c r="J207" s="6">
        <v>20.420000000000002</v>
      </c>
      <c r="K207" s="6">
        <v>5.34</v>
      </c>
      <c r="L207" s="6">
        <v>24.2</v>
      </c>
      <c r="M207" s="6">
        <v>7.43</v>
      </c>
      <c r="N207" s="6">
        <v>28.9</v>
      </c>
      <c r="O207" s="6">
        <v>33.869999999999997</v>
      </c>
      <c r="P207" s="6">
        <v>33.049999999999997</v>
      </c>
      <c r="Q207" s="6">
        <v>34.07</v>
      </c>
      <c r="R207" s="6">
        <v>33.049999999999997</v>
      </c>
      <c r="S207" s="6">
        <v>29.26</v>
      </c>
      <c r="T207" s="6">
        <v>29.94</v>
      </c>
      <c r="U207" s="6">
        <v>33.049999999999997</v>
      </c>
      <c r="V207" s="6">
        <v>16.059999999999999</v>
      </c>
      <c r="W207" s="6">
        <v>33.049999999999997</v>
      </c>
      <c r="X207" s="6">
        <v>33.049999999999997</v>
      </c>
      <c r="Y207" s="6">
        <v>29.4</v>
      </c>
      <c r="Z207" s="6">
        <v>7.12</v>
      </c>
      <c r="AA207" s="6">
        <v>33.049999999999997</v>
      </c>
      <c r="AB207" s="6">
        <v>12.25</v>
      </c>
      <c r="AC207" s="6">
        <v>12.97</v>
      </c>
      <c r="AD207" s="6">
        <v>29.38</v>
      </c>
      <c r="AE207" s="6">
        <v>22.2</v>
      </c>
      <c r="AF207" s="6">
        <v>31.51</v>
      </c>
      <c r="AG207" s="7">
        <v>24.23</v>
      </c>
      <c r="AH207" s="6">
        <f t="shared" si="23"/>
        <v>6.5249999999999995</v>
      </c>
      <c r="AI207">
        <f t="shared" si="24"/>
        <v>2050</v>
      </c>
      <c r="AJ207" t="str">
        <f t="shared" si="25"/>
        <v>Coal</v>
      </c>
    </row>
    <row r="208" spans="1:36" ht="15.75" thickBot="1" x14ac:dyDescent="0.3">
      <c r="A208" s="43"/>
      <c r="B208" s="38"/>
      <c r="C208" s="41"/>
      <c r="D208" s="3" t="s">
        <v>65</v>
      </c>
      <c r="E208" s="11">
        <v>26.48</v>
      </c>
      <c r="F208" s="12">
        <v>36.72</v>
      </c>
      <c r="G208" s="12">
        <v>10.38</v>
      </c>
      <c r="H208" s="12">
        <v>4.9000000000000004</v>
      </c>
      <c r="I208" s="12">
        <v>34.78</v>
      </c>
      <c r="J208" s="12">
        <v>22.94</v>
      </c>
      <c r="K208" s="12">
        <v>5.34</v>
      </c>
      <c r="L208" s="12">
        <v>28.4</v>
      </c>
      <c r="M208" s="12">
        <v>7.6</v>
      </c>
      <c r="N208" s="12">
        <v>33.04</v>
      </c>
      <c r="O208" s="12">
        <v>36.72</v>
      </c>
      <c r="P208" s="12">
        <v>36.72</v>
      </c>
      <c r="Q208" s="12">
        <v>36.72</v>
      </c>
      <c r="R208" s="12">
        <v>36.72</v>
      </c>
      <c r="S208" s="12">
        <v>34.57</v>
      </c>
      <c r="T208" s="12">
        <v>35.4</v>
      </c>
      <c r="U208" s="12">
        <v>36.72</v>
      </c>
      <c r="V208" s="12">
        <v>18.09</v>
      </c>
      <c r="W208" s="12">
        <v>36.72</v>
      </c>
      <c r="X208" s="12">
        <v>36.72</v>
      </c>
      <c r="Y208" s="12">
        <v>34.75</v>
      </c>
      <c r="Z208" s="12">
        <v>7.12</v>
      </c>
      <c r="AA208" s="12">
        <v>36.72</v>
      </c>
      <c r="AB208" s="12">
        <v>13.25</v>
      </c>
      <c r="AC208" s="12">
        <v>14.05</v>
      </c>
      <c r="AD208" s="12">
        <v>34.58</v>
      </c>
      <c r="AE208" s="12">
        <v>26.16</v>
      </c>
      <c r="AF208" s="12">
        <v>36.72</v>
      </c>
      <c r="AG208" s="13">
        <v>28.2</v>
      </c>
      <c r="AH208" s="6">
        <f t="shared" si="23"/>
        <v>7.3555555555555552</v>
      </c>
      <c r="AI208">
        <f t="shared" si="24"/>
        <v>2050</v>
      </c>
      <c r="AJ208" t="str">
        <f t="shared" si="25"/>
        <v>Coal</v>
      </c>
    </row>
    <row r="209" spans="1:36" x14ac:dyDescent="0.25">
      <c r="A209" s="43"/>
      <c r="B209" s="36" t="s">
        <v>6</v>
      </c>
      <c r="C209" s="39">
        <v>2015</v>
      </c>
      <c r="D209" s="2" t="s">
        <v>41</v>
      </c>
      <c r="E209" s="8">
        <v>8.94</v>
      </c>
      <c r="F209" s="9">
        <v>10.76</v>
      </c>
      <c r="G209" s="9">
        <v>5.92</v>
      </c>
      <c r="H209" s="9">
        <v>5.94</v>
      </c>
      <c r="I209" s="9">
        <v>10.14</v>
      </c>
      <c r="J209" s="9">
        <v>8.42</v>
      </c>
      <c r="K209" s="9">
        <v>4.6100000000000003</v>
      </c>
      <c r="L209" s="9">
        <v>8.81</v>
      </c>
      <c r="M209" s="9">
        <v>6.8</v>
      </c>
      <c r="N209" s="9">
        <v>10.08</v>
      </c>
      <c r="O209" s="9">
        <v>10.91</v>
      </c>
      <c r="P209" s="9">
        <v>10.9</v>
      </c>
      <c r="Q209" s="9">
        <v>10.9</v>
      </c>
      <c r="R209" s="9">
        <v>10.9</v>
      </c>
      <c r="S209" s="9">
        <v>9.94</v>
      </c>
      <c r="T209" s="9">
        <v>10.09</v>
      </c>
      <c r="U209" s="9">
        <v>10.9</v>
      </c>
      <c r="V209" s="9">
        <v>6.45</v>
      </c>
      <c r="W209" s="9">
        <v>10.9</v>
      </c>
      <c r="X209" s="9">
        <v>10.9</v>
      </c>
      <c r="Y209" s="9">
        <v>9.9700000000000006</v>
      </c>
      <c r="Z209" s="9">
        <v>5.74</v>
      </c>
      <c r="AA209" s="9">
        <v>10.9</v>
      </c>
      <c r="AB209" s="9">
        <v>7.6</v>
      </c>
      <c r="AC209" s="9">
        <v>7.03</v>
      </c>
      <c r="AD209" s="9">
        <v>10.01</v>
      </c>
      <c r="AE209" s="9">
        <v>8.3800000000000008</v>
      </c>
      <c r="AF209" s="9">
        <v>10.46</v>
      </c>
      <c r="AG209" s="10">
        <v>9.18</v>
      </c>
      <c r="AH209" s="6">
        <f t="shared" si="23"/>
        <v>2.4833333333333329</v>
      </c>
      <c r="AI209">
        <f t="shared" si="24"/>
        <v>2015</v>
      </c>
      <c r="AJ209" t="str">
        <f t="shared" si="25"/>
        <v>Coal</v>
      </c>
    </row>
    <row r="210" spans="1:36" x14ac:dyDescent="0.25">
      <c r="A210" s="43"/>
      <c r="B210" s="37"/>
      <c r="C210" s="40"/>
      <c r="D210" t="s">
        <v>42</v>
      </c>
      <c r="E210" s="5">
        <v>8.51</v>
      </c>
      <c r="F210" s="6">
        <v>10.27</v>
      </c>
      <c r="G210" s="6">
        <v>5.86</v>
      </c>
      <c r="H210" s="6">
        <v>5.94</v>
      </c>
      <c r="I210" s="6">
        <v>9.7100000000000009</v>
      </c>
      <c r="J210" s="6">
        <v>8.2200000000000006</v>
      </c>
      <c r="K210" s="6">
        <v>4.6100000000000003</v>
      </c>
      <c r="L210" s="6">
        <v>8.39</v>
      </c>
      <c r="M210" s="6">
        <v>6.78</v>
      </c>
      <c r="N210" s="6">
        <v>9.7799999999999994</v>
      </c>
      <c r="O210" s="6">
        <v>11</v>
      </c>
      <c r="P210" s="6">
        <v>9.81</v>
      </c>
      <c r="Q210" s="6">
        <v>10.52</v>
      </c>
      <c r="R210" s="6">
        <v>9.81</v>
      </c>
      <c r="S210" s="6">
        <v>9.41</v>
      </c>
      <c r="T210" s="6">
        <v>9.5399999999999991</v>
      </c>
      <c r="U210" s="6">
        <v>9.81</v>
      </c>
      <c r="V210" s="6">
        <v>6.22</v>
      </c>
      <c r="W210" s="6">
        <v>9.81</v>
      </c>
      <c r="X210" s="6">
        <v>9.81</v>
      </c>
      <c r="Y210" s="6">
        <v>9.43</v>
      </c>
      <c r="Z210" s="6">
        <v>5.74</v>
      </c>
      <c r="AA210" s="6">
        <v>9.81</v>
      </c>
      <c r="AB210" s="6">
        <v>7.53</v>
      </c>
      <c r="AC210" s="6">
        <v>6.94</v>
      </c>
      <c r="AD210" s="6">
        <v>9.52</v>
      </c>
      <c r="AE210" s="6">
        <v>7.98</v>
      </c>
      <c r="AF210" s="6">
        <v>9.92</v>
      </c>
      <c r="AG210" s="7">
        <v>8.85</v>
      </c>
      <c r="AH210" s="6">
        <f t="shared" si="23"/>
        <v>2.3638888888888889</v>
      </c>
      <c r="AI210">
        <f t="shared" si="24"/>
        <v>2015</v>
      </c>
      <c r="AJ210" t="str">
        <f t="shared" si="25"/>
        <v>Coal</v>
      </c>
    </row>
    <row r="211" spans="1:36" x14ac:dyDescent="0.25">
      <c r="A211" s="43"/>
      <c r="B211" s="37"/>
      <c r="C211" s="40"/>
      <c r="D211" t="s">
        <v>65</v>
      </c>
      <c r="E211" s="5">
        <v>9.1199999999999992</v>
      </c>
      <c r="F211" s="6">
        <v>10.9</v>
      </c>
      <c r="G211" s="6">
        <v>5.98</v>
      </c>
      <c r="H211" s="6">
        <v>5.94</v>
      </c>
      <c r="I211" s="6">
        <v>10.57</v>
      </c>
      <c r="J211" s="6">
        <v>8.6300000000000008</v>
      </c>
      <c r="K211" s="6">
        <v>4.6100000000000003</v>
      </c>
      <c r="L211" s="6">
        <v>9.23</v>
      </c>
      <c r="M211" s="6">
        <v>6.81</v>
      </c>
      <c r="N211" s="6">
        <v>10.38</v>
      </c>
      <c r="O211" s="6">
        <v>10.9</v>
      </c>
      <c r="P211" s="6">
        <v>10.9</v>
      </c>
      <c r="Q211" s="6">
        <v>10.9</v>
      </c>
      <c r="R211" s="6">
        <v>10.9</v>
      </c>
      <c r="S211" s="6">
        <v>10.47</v>
      </c>
      <c r="T211" s="6">
        <v>10.64</v>
      </c>
      <c r="U211" s="6">
        <v>10.9</v>
      </c>
      <c r="V211" s="6">
        <v>6.68</v>
      </c>
      <c r="W211" s="6">
        <v>10.9</v>
      </c>
      <c r="X211" s="6">
        <v>10.9</v>
      </c>
      <c r="Y211" s="6">
        <v>10.51</v>
      </c>
      <c r="Z211" s="6">
        <v>5.74</v>
      </c>
      <c r="AA211" s="6">
        <v>10.9</v>
      </c>
      <c r="AB211" s="6">
        <v>7.67</v>
      </c>
      <c r="AC211" s="6">
        <v>7.12</v>
      </c>
      <c r="AD211" s="6">
        <v>10.5</v>
      </c>
      <c r="AE211" s="6">
        <v>8.7799999999999994</v>
      </c>
      <c r="AF211" s="6">
        <v>10.9</v>
      </c>
      <c r="AG211" s="7">
        <v>9.5</v>
      </c>
      <c r="AH211" s="6">
        <f t="shared" si="23"/>
        <v>2.5333333333333332</v>
      </c>
      <c r="AI211">
        <f t="shared" si="24"/>
        <v>2015</v>
      </c>
      <c r="AJ211" t="str">
        <f t="shared" si="25"/>
        <v>Coal</v>
      </c>
    </row>
    <row r="212" spans="1:36" x14ac:dyDescent="0.25">
      <c r="A212" s="43"/>
      <c r="B212" s="37"/>
      <c r="C212" s="40">
        <v>2030</v>
      </c>
      <c r="D212" t="s">
        <v>41</v>
      </c>
      <c r="E212" s="5">
        <v>11.07</v>
      </c>
      <c r="F212" s="6">
        <v>13.93</v>
      </c>
      <c r="G212" s="6">
        <v>6.81</v>
      </c>
      <c r="H212" s="6">
        <v>5.49</v>
      </c>
      <c r="I212" s="6">
        <v>12.96</v>
      </c>
      <c r="J212" s="6">
        <v>10.55</v>
      </c>
      <c r="K212" s="6">
        <v>4.93</v>
      </c>
      <c r="L212" s="6">
        <v>11.09</v>
      </c>
      <c r="M212" s="6">
        <v>6.89</v>
      </c>
      <c r="N212" s="6">
        <v>12.92</v>
      </c>
      <c r="O212" s="6">
        <v>14.11</v>
      </c>
      <c r="P212" s="6">
        <v>14.15</v>
      </c>
      <c r="Q212" s="6">
        <v>14.15</v>
      </c>
      <c r="R212" s="6">
        <v>14.15</v>
      </c>
      <c r="S212" s="6">
        <v>12.74</v>
      </c>
      <c r="T212" s="6">
        <v>12.96</v>
      </c>
      <c r="U212" s="6">
        <v>14.15</v>
      </c>
      <c r="V212" s="6">
        <v>6.38</v>
      </c>
      <c r="W212" s="6">
        <v>14.15</v>
      </c>
      <c r="X212" s="6">
        <v>14.15</v>
      </c>
      <c r="Y212" s="6">
        <v>12.79</v>
      </c>
      <c r="Z212" s="6">
        <v>6.33</v>
      </c>
      <c r="AA212" s="6">
        <v>14.15</v>
      </c>
      <c r="AB212" s="6">
        <v>8.4499999999999993</v>
      </c>
      <c r="AC212" s="6">
        <v>8.33</v>
      </c>
      <c r="AD212" s="6">
        <v>12.82</v>
      </c>
      <c r="AE212" s="6">
        <v>10.37</v>
      </c>
      <c r="AF212" s="6">
        <v>13.48</v>
      </c>
      <c r="AG212" s="7">
        <v>11.37</v>
      </c>
      <c r="AH212" s="6">
        <f t="shared" si="23"/>
        <v>3.0750000000000002</v>
      </c>
      <c r="AI212">
        <f t="shared" si="24"/>
        <v>2030</v>
      </c>
      <c r="AJ212" t="str">
        <f t="shared" si="25"/>
        <v>Coal</v>
      </c>
    </row>
    <row r="213" spans="1:36" x14ac:dyDescent="0.25">
      <c r="A213" s="43"/>
      <c r="B213" s="37"/>
      <c r="C213" s="40"/>
      <c r="D213" t="s">
        <v>42</v>
      </c>
      <c r="E213" s="5">
        <v>10.45</v>
      </c>
      <c r="F213" s="6">
        <v>13.15</v>
      </c>
      <c r="G213" s="6">
        <v>6.72</v>
      </c>
      <c r="H213" s="6">
        <v>5.49</v>
      </c>
      <c r="I213" s="6">
        <v>12.28</v>
      </c>
      <c r="J213" s="6">
        <v>10.25</v>
      </c>
      <c r="K213" s="6">
        <v>4.93</v>
      </c>
      <c r="L213" s="6">
        <v>10.47</v>
      </c>
      <c r="M213" s="6">
        <v>6.87</v>
      </c>
      <c r="N213" s="6">
        <v>12.47</v>
      </c>
      <c r="O213" s="6">
        <v>13.88</v>
      </c>
      <c r="P213" s="6">
        <v>12.74</v>
      </c>
      <c r="Q213" s="6">
        <v>13.58</v>
      </c>
      <c r="R213" s="6">
        <v>12.74</v>
      </c>
      <c r="S213" s="6">
        <v>11.96</v>
      </c>
      <c r="T213" s="6">
        <v>12.16</v>
      </c>
      <c r="U213" s="6">
        <v>12.74</v>
      </c>
      <c r="V213" s="6">
        <v>5.98</v>
      </c>
      <c r="W213" s="6">
        <v>12.74</v>
      </c>
      <c r="X213" s="6">
        <v>12.74</v>
      </c>
      <c r="Y213" s="6">
        <v>12</v>
      </c>
      <c r="Z213" s="6">
        <v>6.33</v>
      </c>
      <c r="AA213" s="6">
        <v>12.74</v>
      </c>
      <c r="AB213" s="6">
        <v>8.33</v>
      </c>
      <c r="AC213" s="6">
        <v>8.1999999999999993</v>
      </c>
      <c r="AD213" s="6">
        <v>12.09</v>
      </c>
      <c r="AE213" s="6">
        <v>9.77</v>
      </c>
      <c r="AF213" s="6">
        <v>12.69</v>
      </c>
      <c r="AG213" s="7">
        <v>10.84</v>
      </c>
      <c r="AH213" s="6">
        <f t="shared" si="23"/>
        <v>2.9027777777777777</v>
      </c>
      <c r="AI213">
        <f t="shared" si="24"/>
        <v>2030</v>
      </c>
      <c r="AJ213" t="str">
        <f t="shared" si="25"/>
        <v>Coal</v>
      </c>
    </row>
    <row r="214" spans="1:36" x14ac:dyDescent="0.25">
      <c r="A214" s="43"/>
      <c r="B214" s="37"/>
      <c r="C214" s="40"/>
      <c r="D214" t="s">
        <v>65</v>
      </c>
      <c r="E214" s="5">
        <v>11.35</v>
      </c>
      <c r="F214" s="6">
        <v>14.15</v>
      </c>
      <c r="G214" s="6">
        <v>6.9</v>
      </c>
      <c r="H214" s="6">
        <v>5.49</v>
      </c>
      <c r="I214" s="6">
        <v>13.63</v>
      </c>
      <c r="J214" s="6">
        <v>10.85</v>
      </c>
      <c r="K214" s="6">
        <v>4.93</v>
      </c>
      <c r="L214" s="6">
        <v>11.71</v>
      </c>
      <c r="M214" s="6">
        <v>6.91</v>
      </c>
      <c r="N214" s="6">
        <v>13.36</v>
      </c>
      <c r="O214" s="6">
        <v>14.15</v>
      </c>
      <c r="P214" s="6">
        <v>14.15</v>
      </c>
      <c r="Q214" s="6">
        <v>14.15</v>
      </c>
      <c r="R214" s="6">
        <v>14.15</v>
      </c>
      <c r="S214" s="6">
        <v>13.52</v>
      </c>
      <c r="T214" s="6">
        <v>13.77</v>
      </c>
      <c r="U214" s="6">
        <v>14.15</v>
      </c>
      <c r="V214" s="6">
        <v>6.78</v>
      </c>
      <c r="W214" s="6">
        <v>14.15</v>
      </c>
      <c r="X214" s="6">
        <v>14.15</v>
      </c>
      <c r="Y214" s="6">
        <v>13.57</v>
      </c>
      <c r="Z214" s="6">
        <v>6.33</v>
      </c>
      <c r="AA214" s="6">
        <v>14.15</v>
      </c>
      <c r="AB214" s="6">
        <v>8.57</v>
      </c>
      <c r="AC214" s="6">
        <v>8.4700000000000006</v>
      </c>
      <c r="AD214" s="6">
        <v>13.55</v>
      </c>
      <c r="AE214" s="6">
        <v>10.97</v>
      </c>
      <c r="AF214" s="6">
        <v>14.15</v>
      </c>
      <c r="AG214" s="7">
        <v>11.89</v>
      </c>
      <c r="AH214" s="6">
        <f t="shared" si="23"/>
        <v>3.1527777777777777</v>
      </c>
      <c r="AI214">
        <f t="shared" si="24"/>
        <v>2030</v>
      </c>
      <c r="AJ214" t="str">
        <f t="shared" si="25"/>
        <v>Coal</v>
      </c>
    </row>
    <row r="215" spans="1:36" x14ac:dyDescent="0.25">
      <c r="A215" s="43"/>
      <c r="B215" s="37"/>
      <c r="C215" s="40">
        <v>2050</v>
      </c>
      <c r="D215" t="s">
        <v>41</v>
      </c>
      <c r="E215" s="5">
        <v>12.08</v>
      </c>
      <c r="F215" s="6">
        <v>15.07</v>
      </c>
      <c r="G215" s="6">
        <v>7.64</v>
      </c>
      <c r="H215" s="6">
        <v>4.9000000000000004</v>
      </c>
      <c r="I215" s="6">
        <v>14.05</v>
      </c>
      <c r="J215" s="6">
        <v>11.93</v>
      </c>
      <c r="K215" s="6">
        <v>5.34</v>
      </c>
      <c r="L215" s="6">
        <v>11.99</v>
      </c>
      <c r="M215" s="6">
        <v>6.92</v>
      </c>
      <c r="N215" s="6">
        <v>14.2</v>
      </c>
      <c r="O215" s="6">
        <v>15.24</v>
      </c>
      <c r="P215" s="6">
        <v>15.3</v>
      </c>
      <c r="Q215" s="6">
        <v>15.3</v>
      </c>
      <c r="R215" s="6">
        <v>15.3</v>
      </c>
      <c r="S215" s="6">
        <v>13.78</v>
      </c>
      <c r="T215" s="6">
        <v>14.01</v>
      </c>
      <c r="U215" s="6">
        <v>15.3</v>
      </c>
      <c r="V215" s="6">
        <v>9.7899999999999991</v>
      </c>
      <c r="W215" s="6">
        <v>15.3</v>
      </c>
      <c r="X215" s="6">
        <v>15.3</v>
      </c>
      <c r="Y215" s="6">
        <v>13.83</v>
      </c>
      <c r="Z215" s="6">
        <v>7.12</v>
      </c>
      <c r="AA215" s="6">
        <v>15.3</v>
      </c>
      <c r="AB215" s="6">
        <v>9.02</v>
      </c>
      <c r="AC215" s="6">
        <v>9.4600000000000009</v>
      </c>
      <c r="AD215" s="6">
        <v>13.86</v>
      </c>
      <c r="AE215" s="6">
        <v>11.07</v>
      </c>
      <c r="AF215" s="6">
        <v>14.58</v>
      </c>
      <c r="AG215" s="7">
        <v>12.21</v>
      </c>
      <c r="AH215" s="6">
        <f t="shared" si="23"/>
        <v>3.3555555555555556</v>
      </c>
      <c r="AI215">
        <f t="shared" si="24"/>
        <v>2050</v>
      </c>
      <c r="AJ215" t="str">
        <f t="shared" si="25"/>
        <v>Coal</v>
      </c>
    </row>
    <row r="216" spans="1:36" x14ac:dyDescent="0.25">
      <c r="A216" s="43"/>
      <c r="B216" s="37"/>
      <c r="C216" s="40"/>
      <c r="D216" t="s">
        <v>42</v>
      </c>
      <c r="E216" s="5">
        <v>11.42</v>
      </c>
      <c r="F216" s="6">
        <v>14.25</v>
      </c>
      <c r="G216" s="6">
        <v>7.55</v>
      </c>
      <c r="H216" s="6">
        <v>4.9000000000000004</v>
      </c>
      <c r="I216" s="6">
        <v>13.34</v>
      </c>
      <c r="J216" s="6">
        <v>11.65</v>
      </c>
      <c r="K216" s="6">
        <v>5.34</v>
      </c>
      <c r="L216" s="6">
        <v>11.33</v>
      </c>
      <c r="M216" s="6">
        <v>6.89</v>
      </c>
      <c r="N216" s="6">
        <v>13.8</v>
      </c>
      <c r="O216" s="6">
        <v>14.9</v>
      </c>
      <c r="P216" s="6">
        <v>13.77</v>
      </c>
      <c r="Q216" s="6">
        <v>14.79</v>
      </c>
      <c r="R216" s="6">
        <v>13.77</v>
      </c>
      <c r="S216" s="6">
        <v>12.93</v>
      </c>
      <c r="T216" s="6">
        <v>13.15</v>
      </c>
      <c r="U216" s="6">
        <v>13.77</v>
      </c>
      <c r="V216" s="6">
        <v>9.51</v>
      </c>
      <c r="W216" s="6">
        <v>13.77</v>
      </c>
      <c r="X216" s="6">
        <v>13.77</v>
      </c>
      <c r="Y216" s="6">
        <v>12.98</v>
      </c>
      <c r="Z216" s="6">
        <v>7.12</v>
      </c>
      <c r="AA216" s="6">
        <v>13.77</v>
      </c>
      <c r="AB216" s="6">
        <v>8.89</v>
      </c>
      <c r="AC216" s="6">
        <v>9.33</v>
      </c>
      <c r="AD216" s="6">
        <v>13.07</v>
      </c>
      <c r="AE216" s="6">
        <v>10.41</v>
      </c>
      <c r="AF216" s="6">
        <v>13.72</v>
      </c>
      <c r="AG216" s="7">
        <v>11.62</v>
      </c>
      <c r="AH216" s="6">
        <f t="shared" si="23"/>
        <v>3.1722222222222221</v>
      </c>
      <c r="AI216">
        <f t="shared" si="24"/>
        <v>2050</v>
      </c>
      <c r="AJ216" t="str">
        <f t="shared" si="25"/>
        <v>Coal</v>
      </c>
    </row>
    <row r="217" spans="1:36" ht="15.75" thickBot="1" x14ac:dyDescent="0.3">
      <c r="A217" s="44"/>
      <c r="B217" s="38"/>
      <c r="C217" s="41"/>
      <c r="D217" s="3" t="s">
        <v>65</v>
      </c>
      <c r="E217" s="11">
        <v>12.37</v>
      </c>
      <c r="F217" s="12">
        <v>15.3</v>
      </c>
      <c r="G217" s="12">
        <v>7.74</v>
      </c>
      <c r="H217" s="12">
        <v>4.9000000000000004</v>
      </c>
      <c r="I217" s="12">
        <v>14.76</v>
      </c>
      <c r="J217" s="12">
        <v>12.22</v>
      </c>
      <c r="K217" s="12">
        <v>5.34</v>
      </c>
      <c r="L217" s="12">
        <v>12.66</v>
      </c>
      <c r="M217" s="12">
        <v>6.94</v>
      </c>
      <c r="N217" s="12">
        <v>14.6</v>
      </c>
      <c r="O217" s="12">
        <v>15.3</v>
      </c>
      <c r="P217" s="12">
        <v>15.3</v>
      </c>
      <c r="Q217" s="12">
        <v>15.3</v>
      </c>
      <c r="R217" s="12">
        <v>15.3</v>
      </c>
      <c r="S217" s="12">
        <v>14.62</v>
      </c>
      <c r="T217" s="12">
        <v>14.88</v>
      </c>
      <c r="U217" s="12">
        <v>15.3</v>
      </c>
      <c r="V217" s="12">
        <v>10.08</v>
      </c>
      <c r="W217" s="12">
        <v>15.3</v>
      </c>
      <c r="X217" s="12">
        <v>15.3</v>
      </c>
      <c r="Y217" s="12">
        <v>14.67</v>
      </c>
      <c r="Z217" s="12">
        <v>7.12</v>
      </c>
      <c r="AA217" s="12">
        <v>15.3</v>
      </c>
      <c r="AB217" s="12">
        <v>9.16</v>
      </c>
      <c r="AC217" s="12">
        <v>9.6</v>
      </c>
      <c r="AD217" s="12">
        <v>14.65</v>
      </c>
      <c r="AE217" s="12">
        <v>11.74</v>
      </c>
      <c r="AF217" s="12">
        <v>15.3</v>
      </c>
      <c r="AG217" s="13">
        <v>12.79</v>
      </c>
      <c r="AH217" s="6">
        <f t="shared" si="23"/>
        <v>3.4361111111111109</v>
      </c>
      <c r="AI217">
        <f t="shared" si="24"/>
        <v>2050</v>
      </c>
      <c r="AJ217" t="str">
        <f t="shared" si="25"/>
        <v>Coal</v>
      </c>
    </row>
  </sheetData>
  <mergeCells count="100">
    <mergeCell ref="B128:B136"/>
    <mergeCell ref="C128:C130"/>
    <mergeCell ref="C131:C133"/>
    <mergeCell ref="B56:B64"/>
    <mergeCell ref="C56:C58"/>
    <mergeCell ref="C59:C61"/>
    <mergeCell ref="C62:C64"/>
    <mergeCell ref="B65:B73"/>
    <mergeCell ref="C65:C67"/>
    <mergeCell ref="C68:C70"/>
    <mergeCell ref="C71:C73"/>
    <mergeCell ref="B110:B118"/>
    <mergeCell ref="C110:C112"/>
    <mergeCell ref="C113:C115"/>
    <mergeCell ref="C116:C118"/>
    <mergeCell ref="B119:B127"/>
    <mergeCell ref="C119:C121"/>
    <mergeCell ref="C122:C124"/>
    <mergeCell ref="C125:C127"/>
    <mergeCell ref="C35:C37"/>
    <mergeCell ref="B38:B46"/>
    <mergeCell ref="B101:B109"/>
    <mergeCell ref="C101:C103"/>
    <mergeCell ref="C104:C106"/>
    <mergeCell ref="C107:C109"/>
    <mergeCell ref="C38:C40"/>
    <mergeCell ref="C41:C43"/>
    <mergeCell ref="C44:C46"/>
    <mergeCell ref="B47:B55"/>
    <mergeCell ref="C47:C49"/>
    <mergeCell ref="C50:C52"/>
    <mergeCell ref="C53:C55"/>
    <mergeCell ref="B209:B217"/>
    <mergeCell ref="C209:C211"/>
    <mergeCell ref="C212:C214"/>
    <mergeCell ref="C215:C217"/>
    <mergeCell ref="C191:C193"/>
    <mergeCell ref="C194:C196"/>
    <mergeCell ref="C197:C199"/>
    <mergeCell ref="B200:B208"/>
    <mergeCell ref="C200:C202"/>
    <mergeCell ref="C203:C205"/>
    <mergeCell ref="C206:C208"/>
    <mergeCell ref="B191:B199"/>
    <mergeCell ref="B173:B181"/>
    <mergeCell ref="C173:C175"/>
    <mergeCell ref="C176:C178"/>
    <mergeCell ref="C179:C181"/>
    <mergeCell ref="B182:B190"/>
    <mergeCell ref="C182:C184"/>
    <mergeCell ref="C185:C187"/>
    <mergeCell ref="C188:C190"/>
    <mergeCell ref="B20:B28"/>
    <mergeCell ref="C20:C22"/>
    <mergeCell ref="C23:C25"/>
    <mergeCell ref="C26:C28"/>
    <mergeCell ref="A2:A73"/>
    <mergeCell ref="B2:B10"/>
    <mergeCell ref="C2:C4"/>
    <mergeCell ref="C5:C7"/>
    <mergeCell ref="C8:C10"/>
    <mergeCell ref="B11:B19"/>
    <mergeCell ref="C11:C13"/>
    <mergeCell ref="C14:C16"/>
    <mergeCell ref="C17:C19"/>
    <mergeCell ref="B29:B37"/>
    <mergeCell ref="C29:C31"/>
    <mergeCell ref="C32:C34"/>
    <mergeCell ref="C95:C97"/>
    <mergeCell ref="C98:C100"/>
    <mergeCell ref="A74:A145"/>
    <mergeCell ref="B74:B82"/>
    <mergeCell ref="C74:C76"/>
    <mergeCell ref="C77:C79"/>
    <mergeCell ref="C80:C82"/>
    <mergeCell ref="B83:B91"/>
    <mergeCell ref="C83:C85"/>
    <mergeCell ref="C86:C88"/>
    <mergeCell ref="C89:C91"/>
    <mergeCell ref="C134:C136"/>
    <mergeCell ref="B137:B145"/>
    <mergeCell ref="C137:C139"/>
    <mergeCell ref="C140:C142"/>
    <mergeCell ref="C143:C145"/>
    <mergeCell ref="A1:D1"/>
    <mergeCell ref="B164:B172"/>
    <mergeCell ref="C164:C166"/>
    <mergeCell ref="C167:C169"/>
    <mergeCell ref="C170:C172"/>
    <mergeCell ref="A146:A217"/>
    <mergeCell ref="B146:B154"/>
    <mergeCell ref="C146:C148"/>
    <mergeCell ref="C149:C151"/>
    <mergeCell ref="C152:C154"/>
    <mergeCell ref="B155:B163"/>
    <mergeCell ref="C155:C157"/>
    <mergeCell ref="C158:C160"/>
    <mergeCell ref="C161:C163"/>
    <mergeCell ref="B92:B100"/>
    <mergeCell ref="C92:C94"/>
  </mergeCell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97A4D-8C30-42C3-BC90-66DE8729139C}">
  <dimension ref="A1:AK7"/>
  <sheetViews>
    <sheetView tabSelected="1" topLeftCell="I1" workbookViewId="0">
      <selection activeCell="N11" sqref="N11"/>
    </sheetView>
  </sheetViews>
  <sheetFormatPr defaultRowHeight="15" x14ac:dyDescent="0.25"/>
  <cols>
    <col min="2" max="2" width="9.140625" customWidth="1"/>
  </cols>
  <sheetData>
    <row r="1" spans="1:37" x14ac:dyDescent="0.25">
      <c r="A1" t="str">
        <f>'Appendix 1'!AL6</f>
        <v>[EUR/GJ]</v>
      </c>
      <c r="B1">
        <f>'Appendix 1'!AM6</f>
        <v>2015</v>
      </c>
      <c r="C1">
        <f>'Appendix 1'!AN6</f>
        <v>2016</v>
      </c>
      <c r="D1">
        <f>'Appendix 1'!AO6</f>
        <v>2017</v>
      </c>
      <c r="E1">
        <f>'Appendix 1'!AP6</f>
        <v>2018</v>
      </c>
      <c r="F1">
        <f>'Appendix 1'!AQ6</f>
        <v>2019</v>
      </c>
      <c r="G1">
        <f>'Appendix 1'!AR6</f>
        <v>2020</v>
      </c>
      <c r="H1">
        <f>'Appendix 1'!AS6</f>
        <v>2021</v>
      </c>
      <c r="I1">
        <f>'Appendix 1'!AT6</f>
        <v>2022</v>
      </c>
      <c r="J1">
        <f>'Appendix 1'!AU6</f>
        <v>2023</v>
      </c>
      <c r="K1">
        <f>'Appendix 1'!AV6</f>
        <v>2024</v>
      </c>
      <c r="L1">
        <f>'Appendix 1'!AW6</f>
        <v>2025</v>
      </c>
      <c r="M1">
        <f>'Appendix 1'!AX6</f>
        <v>2026</v>
      </c>
      <c r="N1">
        <f>'Appendix 1'!AY6</f>
        <v>2027</v>
      </c>
      <c r="O1">
        <f>'Appendix 1'!AZ6</f>
        <v>2028</v>
      </c>
      <c r="P1">
        <f>'Appendix 1'!BA6</f>
        <v>2029</v>
      </c>
      <c r="Q1">
        <f>'Appendix 1'!BB6</f>
        <v>2030</v>
      </c>
      <c r="R1">
        <f>'Appendix 1'!BC6</f>
        <v>2031</v>
      </c>
      <c r="S1">
        <f>'Appendix 1'!BD6</f>
        <v>2032</v>
      </c>
      <c r="T1">
        <f>'Appendix 1'!BE6</f>
        <v>2033</v>
      </c>
      <c r="U1">
        <f>'Appendix 1'!BF6</f>
        <v>2034</v>
      </c>
      <c r="V1">
        <f>'Appendix 1'!BG6</f>
        <v>2035</v>
      </c>
      <c r="W1">
        <f>'Appendix 1'!BH6</f>
        <v>2036</v>
      </c>
      <c r="X1">
        <f>'Appendix 1'!BI6</f>
        <v>2037</v>
      </c>
      <c r="Y1">
        <f>'Appendix 1'!BJ6</f>
        <v>2038</v>
      </c>
      <c r="Z1">
        <f>'Appendix 1'!BK6</f>
        <v>2039</v>
      </c>
      <c r="AA1">
        <f>'Appendix 1'!BL6</f>
        <v>2040</v>
      </c>
      <c r="AB1">
        <f>'Appendix 1'!BM6</f>
        <v>2041</v>
      </c>
      <c r="AC1">
        <f>'Appendix 1'!BN6</f>
        <v>2042</v>
      </c>
      <c r="AD1">
        <f>'Appendix 1'!BO6</f>
        <v>2043</v>
      </c>
      <c r="AE1">
        <f>'Appendix 1'!BP6</f>
        <v>2044</v>
      </c>
      <c r="AF1">
        <f>'Appendix 1'!BQ6</f>
        <v>2045</v>
      </c>
      <c r="AG1">
        <f>'Appendix 1'!BR6</f>
        <v>2046</v>
      </c>
      <c r="AH1">
        <f>'Appendix 1'!BS6</f>
        <v>2047</v>
      </c>
      <c r="AI1">
        <f>'Appendix 1'!BT6</f>
        <v>2048</v>
      </c>
      <c r="AJ1">
        <f>'Appendix 1'!BU6</f>
        <v>2049</v>
      </c>
      <c r="AK1">
        <f>'Appendix 1'!BV6</f>
        <v>2050</v>
      </c>
    </row>
    <row r="2" spans="1:37" x14ac:dyDescent="0.25">
      <c r="A2" t="str">
        <f>'Appendix 1'!AL7</f>
        <v>Gas</v>
      </c>
      <c r="B2">
        <f>'Appendix 1'!AM7</f>
        <v>6.3087425396038732</v>
      </c>
      <c r="C2">
        <f>'Appendix 1'!AN7</f>
        <v>6.4530749723786203</v>
      </c>
      <c r="D2">
        <f>'Appendix 1'!AO7</f>
        <v>6.5974074051533673</v>
      </c>
      <c r="E2">
        <f>'Appendix 1'!AP7</f>
        <v>6.7417398379281144</v>
      </c>
      <c r="F2">
        <f>'Appendix 1'!AQ7</f>
        <v>6.8860722707028614</v>
      </c>
      <c r="G2">
        <f>'Appendix 1'!AR7</f>
        <v>7.0304047034776085</v>
      </c>
      <c r="H2">
        <f>'Appendix 1'!AS7</f>
        <v>7.1747371362523555</v>
      </c>
      <c r="I2">
        <f>'Appendix 1'!AT7</f>
        <v>7.3190695690271026</v>
      </c>
      <c r="J2">
        <f>'Appendix 1'!AU7</f>
        <v>7.4634020018018497</v>
      </c>
      <c r="K2">
        <f>'Appendix 1'!AV7</f>
        <v>7.6077344345765967</v>
      </c>
      <c r="L2">
        <f>'Appendix 1'!AW7</f>
        <v>7.7520668673513438</v>
      </c>
      <c r="M2">
        <f>'Appendix 1'!AX7</f>
        <v>7.8963993001260908</v>
      </c>
      <c r="N2">
        <f>'Appendix 1'!AY7</f>
        <v>8.0407317329008379</v>
      </c>
      <c r="O2">
        <f>'Appendix 1'!AZ7</f>
        <v>8.1850641656755858</v>
      </c>
      <c r="P2">
        <f>'Appendix 1'!BA7</f>
        <v>8.3293965984503338</v>
      </c>
      <c r="Q2">
        <f>'Appendix 1'!BB7</f>
        <v>8.4737290312250835</v>
      </c>
      <c r="R2">
        <f>'Appendix 1'!BC7</f>
        <v>8.5585571854080982</v>
      </c>
      <c r="S2">
        <f>'Appendix 1'!BD7</f>
        <v>8.6433853395911129</v>
      </c>
      <c r="T2">
        <f>'Appendix 1'!BE7</f>
        <v>8.7282134937741276</v>
      </c>
      <c r="U2">
        <f>'Appendix 1'!BF7</f>
        <v>8.8130416479571423</v>
      </c>
      <c r="V2">
        <f>'Appendix 1'!BG7</f>
        <v>8.897869802140157</v>
      </c>
      <c r="W2">
        <f>'Appendix 1'!BH7</f>
        <v>8.9826979563231717</v>
      </c>
      <c r="X2">
        <f>'Appendix 1'!BI7</f>
        <v>9.0675261105061864</v>
      </c>
      <c r="Y2">
        <f>'Appendix 1'!BJ7</f>
        <v>9.1523542646892011</v>
      </c>
      <c r="Z2">
        <f>'Appendix 1'!BK7</f>
        <v>9.2371824188722158</v>
      </c>
      <c r="AA2">
        <f>'Appendix 1'!BL7</f>
        <v>9.3220105730552305</v>
      </c>
      <c r="AB2">
        <f>'Appendix 1'!BM7</f>
        <v>9.4068387272382452</v>
      </c>
      <c r="AC2">
        <f>'Appendix 1'!BN7</f>
        <v>9.4916668814212599</v>
      </c>
      <c r="AD2">
        <f>'Appendix 1'!BO7</f>
        <v>9.5764950356042746</v>
      </c>
      <c r="AE2">
        <f>'Appendix 1'!BP7</f>
        <v>9.6613231897872893</v>
      </c>
      <c r="AF2">
        <f>'Appendix 1'!BQ7</f>
        <v>9.746151343970304</v>
      </c>
      <c r="AG2">
        <f>'Appendix 1'!BR7</f>
        <v>9.8309794981533187</v>
      </c>
      <c r="AH2">
        <f>'Appendix 1'!BS7</f>
        <v>9.9158076523363334</v>
      </c>
      <c r="AI2">
        <f>'Appendix 1'!BT7</f>
        <v>10.000635806519348</v>
      </c>
      <c r="AJ2">
        <f>'Appendix 1'!BU7</f>
        <v>10.085463960702363</v>
      </c>
      <c r="AK2">
        <f>'Appendix 1'!BV7</f>
        <v>10.170292114885369</v>
      </c>
    </row>
    <row r="3" spans="1:37" x14ac:dyDescent="0.25">
      <c r="A3" t="str">
        <f>'Appendix 1'!AL8</f>
        <v>Oil</v>
      </c>
      <c r="B3">
        <f>'Appendix 1'!AM8</f>
        <v>8.702727784418089</v>
      </c>
      <c r="C3">
        <f>'Appendix 1'!AN8</f>
        <v>9.0737439812123881</v>
      </c>
      <c r="D3">
        <f>'Appendix 1'!AO8</f>
        <v>9.4447601780066872</v>
      </c>
      <c r="E3">
        <f>'Appendix 1'!AP8</f>
        <v>9.8157763748009863</v>
      </c>
      <c r="F3">
        <f>'Appendix 1'!AQ8</f>
        <v>10.186792571595285</v>
      </c>
      <c r="G3">
        <f>'Appendix 1'!AR8</f>
        <v>10.557808768389584</v>
      </c>
      <c r="H3">
        <f>'Appendix 1'!AS8</f>
        <v>10.928824965183884</v>
      </c>
      <c r="I3">
        <f>'Appendix 1'!AT8</f>
        <v>11.299841161978183</v>
      </c>
      <c r="J3">
        <f>'Appendix 1'!AU8</f>
        <v>11.670857358772482</v>
      </c>
      <c r="K3">
        <f>'Appendix 1'!AV8</f>
        <v>12.041873555566781</v>
      </c>
      <c r="L3">
        <f>'Appendix 1'!AW8</f>
        <v>12.41288975236108</v>
      </c>
      <c r="M3">
        <f>'Appendix 1'!AX8</f>
        <v>12.783905949155379</v>
      </c>
      <c r="N3">
        <f>'Appendix 1'!AY8</f>
        <v>13.154922145949678</v>
      </c>
      <c r="O3">
        <f>'Appendix 1'!AZ8</f>
        <v>13.525938342743977</v>
      </c>
      <c r="P3">
        <f>'Appendix 1'!BA8</f>
        <v>13.896954539538276</v>
      </c>
      <c r="Q3">
        <f>'Appendix 1'!BB8</f>
        <v>14.267970736332574</v>
      </c>
      <c r="R3">
        <f>'Appendix 1'!BC8</f>
        <v>14.363451066520033</v>
      </c>
      <c r="S3">
        <f>'Appendix 1'!BD8</f>
        <v>14.458931396707493</v>
      </c>
      <c r="T3">
        <f>'Appendix 1'!BE8</f>
        <v>14.554411726894953</v>
      </c>
      <c r="U3">
        <f>'Appendix 1'!BF8</f>
        <v>14.649892057082413</v>
      </c>
      <c r="V3">
        <f>'Appendix 1'!BG8</f>
        <v>14.745372387269873</v>
      </c>
      <c r="W3">
        <f>'Appendix 1'!BH8</f>
        <v>14.840852717457333</v>
      </c>
      <c r="X3">
        <f>'Appendix 1'!BI8</f>
        <v>14.936333047644792</v>
      </c>
      <c r="Y3">
        <f>'Appendix 1'!BJ8</f>
        <v>15.031813377832252</v>
      </c>
      <c r="Z3">
        <f>'Appendix 1'!BK8</f>
        <v>15.127293708019712</v>
      </c>
      <c r="AA3">
        <f>'Appendix 1'!BL8</f>
        <v>15.222774038207172</v>
      </c>
      <c r="AB3">
        <f>'Appendix 1'!BM8</f>
        <v>15.318254368394632</v>
      </c>
      <c r="AC3">
        <f>'Appendix 1'!BN8</f>
        <v>15.413734698582092</v>
      </c>
      <c r="AD3">
        <f>'Appendix 1'!BO8</f>
        <v>15.509215028769551</v>
      </c>
      <c r="AE3">
        <f>'Appendix 1'!BP8</f>
        <v>15.604695358957011</v>
      </c>
      <c r="AF3">
        <f>'Appendix 1'!BQ8</f>
        <v>15.700175689144471</v>
      </c>
      <c r="AG3">
        <f>'Appendix 1'!BR8</f>
        <v>15.795656019331931</v>
      </c>
      <c r="AH3">
        <f>'Appendix 1'!BS8</f>
        <v>15.891136349519391</v>
      </c>
      <c r="AI3">
        <f>'Appendix 1'!BT8</f>
        <v>15.986616679706851</v>
      </c>
      <c r="AJ3">
        <f>'Appendix 1'!BU8</f>
        <v>16.082097009894312</v>
      </c>
      <c r="AK3">
        <f>'Appendix 1'!BV8</f>
        <v>16.177577340081772</v>
      </c>
    </row>
    <row r="4" spans="1:37" x14ac:dyDescent="0.25">
      <c r="A4" t="str">
        <f>'Appendix 1'!AL9</f>
        <v>Coal</v>
      </c>
      <c r="B4">
        <f>'Appendix 1'!AM9</f>
        <v>2.8473326469295959</v>
      </c>
      <c r="C4">
        <f>'Appendix 1'!AN9</f>
        <v>2.8817781960869651</v>
      </c>
      <c r="D4">
        <f>'Appendix 1'!AO9</f>
        <v>2.9162237452443343</v>
      </c>
      <c r="E4">
        <f>'Appendix 1'!AP9</f>
        <v>2.9506692944017034</v>
      </c>
      <c r="F4">
        <f>'Appendix 1'!AQ9</f>
        <v>2.9851148435590726</v>
      </c>
      <c r="G4">
        <f>'Appendix 1'!AR9</f>
        <v>3.0195603927164418</v>
      </c>
      <c r="H4">
        <f>'Appendix 1'!AS9</f>
        <v>3.054005941873811</v>
      </c>
      <c r="I4">
        <f>'Appendix 1'!AT9</f>
        <v>3.0884514910311802</v>
      </c>
      <c r="J4">
        <f>'Appendix 1'!AU9</f>
        <v>3.1228970401885494</v>
      </c>
      <c r="K4">
        <f>'Appendix 1'!AV9</f>
        <v>3.1573425893459186</v>
      </c>
      <c r="L4">
        <f>'Appendix 1'!AW9</f>
        <v>3.1917881385032878</v>
      </c>
      <c r="M4">
        <f>'Appendix 1'!AX9</f>
        <v>3.226233687660657</v>
      </c>
      <c r="N4">
        <f>'Appendix 1'!AY9</f>
        <v>3.2606792368180262</v>
      </c>
      <c r="O4">
        <f>'Appendix 1'!AZ9</f>
        <v>3.2951247859753954</v>
      </c>
      <c r="P4">
        <f>'Appendix 1'!BA9</f>
        <v>3.3295703351327646</v>
      </c>
      <c r="Q4">
        <f>'Appendix 1'!BB9</f>
        <v>3.3640158842901342</v>
      </c>
      <c r="R4">
        <f>'Appendix 1'!BC9</f>
        <v>3.370004202585581</v>
      </c>
      <c r="S4">
        <f>'Appendix 1'!BD9</f>
        <v>3.3759925208810273</v>
      </c>
      <c r="T4">
        <f>'Appendix 1'!BE9</f>
        <v>3.3819808391764736</v>
      </c>
      <c r="U4">
        <f>'Appendix 1'!BF9</f>
        <v>3.38796915747192</v>
      </c>
      <c r="V4">
        <f>'Appendix 1'!BG9</f>
        <v>3.3939574757673663</v>
      </c>
      <c r="W4">
        <f>'Appendix 1'!BH9</f>
        <v>3.3999457940628126</v>
      </c>
      <c r="X4">
        <f>'Appendix 1'!BI9</f>
        <v>3.4059341123582589</v>
      </c>
      <c r="Y4">
        <f>'Appendix 1'!BJ9</f>
        <v>3.4119224306537053</v>
      </c>
      <c r="Z4">
        <f>'Appendix 1'!BK9</f>
        <v>3.4179107489491516</v>
      </c>
      <c r="AA4">
        <f>'Appendix 1'!BL9</f>
        <v>3.4238990672445979</v>
      </c>
      <c r="AB4">
        <f>'Appendix 1'!BM9</f>
        <v>3.4298873855400442</v>
      </c>
      <c r="AC4">
        <f>'Appendix 1'!BN9</f>
        <v>3.4358757038354906</v>
      </c>
      <c r="AD4">
        <f>'Appendix 1'!BO9</f>
        <v>3.4418640221309369</v>
      </c>
      <c r="AE4">
        <f>'Appendix 1'!BP9</f>
        <v>3.4478523404263832</v>
      </c>
      <c r="AF4">
        <f>'Appendix 1'!BQ9</f>
        <v>3.4538406587218295</v>
      </c>
      <c r="AG4">
        <f>'Appendix 1'!BR9</f>
        <v>3.4598289770172759</v>
      </c>
      <c r="AH4">
        <f>'Appendix 1'!BS9</f>
        <v>3.4658172953127222</v>
      </c>
      <c r="AI4">
        <f>'Appendix 1'!BT9</f>
        <v>3.4718056136081685</v>
      </c>
      <c r="AJ4">
        <f>'Appendix 1'!BU9</f>
        <v>3.4777939319036149</v>
      </c>
      <c r="AK4">
        <f>'Appendix 1'!BV9</f>
        <v>3.4837822501990652</v>
      </c>
    </row>
    <row r="5" spans="1:37" x14ac:dyDescent="0.25">
      <c r="A5" t="str">
        <f>'Appendix 1'!AL10</f>
        <v>Gas, BAL</v>
      </c>
      <c r="B5">
        <f>'Appendix 1'!AM10</f>
        <v>4.03</v>
      </c>
      <c r="C5">
        <f>'Appendix 1'!AN10</f>
        <v>4.3159999999999998</v>
      </c>
      <c r="D5">
        <f>'Appendix 1'!AO10</f>
        <v>4.6019999999999994</v>
      </c>
      <c r="E5">
        <f>'Appendix 1'!AP10</f>
        <v>4.887999999999999</v>
      </c>
      <c r="F5">
        <f>'Appendix 1'!AQ10</f>
        <v>5.1739999999999986</v>
      </c>
      <c r="G5">
        <f>'Appendix 1'!AR10</f>
        <v>5.4599999999999982</v>
      </c>
      <c r="H5">
        <f>'Appendix 1'!AS10</f>
        <v>5.7459999999999978</v>
      </c>
      <c r="I5">
        <f>'Appendix 1'!AT10</f>
        <v>6.0319999999999974</v>
      </c>
      <c r="J5">
        <f>'Appendix 1'!AU10</f>
        <v>6.317999999999997</v>
      </c>
      <c r="K5">
        <f>'Appendix 1'!AV10</f>
        <v>6.6039999999999965</v>
      </c>
      <c r="L5">
        <f>'Appendix 1'!AW10</f>
        <v>6.8899999999999961</v>
      </c>
      <c r="M5">
        <f>'Appendix 1'!AX10</f>
        <v>7.1759999999999957</v>
      </c>
      <c r="N5">
        <f>'Appendix 1'!AY10</f>
        <v>7.4619999999999953</v>
      </c>
      <c r="O5">
        <f>'Appendix 1'!AZ10</f>
        <v>7.7479999999999949</v>
      </c>
      <c r="P5">
        <f>'Appendix 1'!BA10</f>
        <v>8.0339999999999954</v>
      </c>
      <c r="Q5">
        <f>'Appendix 1'!BB10</f>
        <v>8.32</v>
      </c>
      <c r="R5">
        <f>'Appendix 1'!BC10</f>
        <v>8.4169999999999998</v>
      </c>
      <c r="S5">
        <f>'Appendix 1'!BD10</f>
        <v>8.5139999999999993</v>
      </c>
      <c r="T5">
        <f>'Appendix 1'!BE10</f>
        <v>8.6109999999999989</v>
      </c>
      <c r="U5">
        <f>'Appendix 1'!BF10</f>
        <v>8.7079999999999984</v>
      </c>
      <c r="V5">
        <f>'Appendix 1'!BG10</f>
        <v>8.8049999999999979</v>
      </c>
      <c r="W5">
        <f>'Appendix 1'!BH10</f>
        <v>8.9019999999999975</v>
      </c>
      <c r="X5">
        <f>'Appendix 1'!BI10</f>
        <v>8.998999999999997</v>
      </c>
      <c r="Y5">
        <f>'Appendix 1'!BJ10</f>
        <v>9.0959999999999965</v>
      </c>
      <c r="Z5">
        <f>'Appendix 1'!BK10</f>
        <v>9.1929999999999961</v>
      </c>
      <c r="AA5">
        <f>'Appendix 1'!BL10</f>
        <v>9.2899999999999956</v>
      </c>
      <c r="AB5">
        <f>'Appendix 1'!BM10</f>
        <v>9.3869999999999951</v>
      </c>
      <c r="AC5">
        <f>'Appendix 1'!BN10</f>
        <v>9.4839999999999947</v>
      </c>
      <c r="AD5">
        <f>'Appendix 1'!BO10</f>
        <v>9.5809999999999942</v>
      </c>
      <c r="AE5">
        <f>'Appendix 1'!BP10</f>
        <v>9.6779999999999937</v>
      </c>
      <c r="AF5">
        <f>'Appendix 1'!BQ10</f>
        <v>9.7749999999999932</v>
      </c>
      <c r="AG5">
        <f>'Appendix 1'!BR10</f>
        <v>9.8719999999999928</v>
      </c>
      <c r="AH5">
        <f>'Appendix 1'!BS10</f>
        <v>9.9689999999999923</v>
      </c>
      <c r="AI5">
        <f>'Appendix 1'!BT10</f>
        <v>10.065999999999992</v>
      </c>
      <c r="AJ5">
        <f>'Appendix 1'!BU10</f>
        <v>10.162999999999991</v>
      </c>
      <c r="AK5">
        <f>'Appendix 1'!BV10</f>
        <v>10.26</v>
      </c>
    </row>
    <row r="6" spans="1:37" x14ac:dyDescent="0.25">
      <c r="A6" t="str">
        <f>'Appendix 1'!AL11</f>
        <v>Oil, BAL</v>
      </c>
      <c r="B6">
        <f>'Appendix 1'!AM11</f>
        <v>13.673333333333334</v>
      </c>
      <c r="C6">
        <f>'Appendix 1'!AN11</f>
        <v>13.679555555555556</v>
      </c>
      <c r="D6">
        <f>'Appendix 1'!AO11</f>
        <v>13.685777777777778</v>
      </c>
      <c r="E6">
        <f>'Appendix 1'!AP11</f>
        <v>13.692</v>
      </c>
      <c r="F6">
        <f>'Appendix 1'!AQ11</f>
        <v>13.698222222222222</v>
      </c>
      <c r="G6">
        <f>'Appendix 1'!AR11</f>
        <v>13.704444444444444</v>
      </c>
      <c r="H6">
        <f>'Appendix 1'!AS11</f>
        <v>13.710666666666667</v>
      </c>
      <c r="I6">
        <f>'Appendix 1'!AT11</f>
        <v>13.716888888888889</v>
      </c>
      <c r="J6">
        <f>'Appendix 1'!AU11</f>
        <v>13.723111111111111</v>
      </c>
      <c r="K6">
        <f>'Appendix 1'!AV11</f>
        <v>13.729333333333333</v>
      </c>
      <c r="L6">
        <f>'Appendix 1'!AW11</f>
        <v>13.735555555555555</v>
      </c>
      <c r="M6">
        <f>'Appendix 1'!AX11</f>
        <v>13.741777777777777</v>
      </c>
      <c r="N6">
        <f>'Appendix 1'!AY11</f>
        <v>13.747999999999999</v>
      </c>
      <c r="O6">
        <f>'Appendix 1'!AZ11</f>
        <v>13.754222222222221</v>
      </c>
      <c r="P6">
        <f>'Appendix 1'!BA11</f>
        <v>13.760444444444444</v>
      </c>
      <c r="Q6">
        <f>'Appendix 1'!BB11</f>
        <v>13.766666666666666</v>
      </c>
      <c r="R6">
        <f>'Appendix 1'!BC11</f>
        <v>13.747833333333332</v>
      </c>
      <c r="S6">
        <f>'Appendix 1'!BD11</f>
        <v>13.728999999999999</v>
      </c>
      <c r="T6">
        <f>'Appendix 1'!BE11</f>
        <v>13.710166666666666</v>
      </c>
      <c r="U6">
        <f>'Appendix 1'!BF11</f>
        <v>13.691333333333333</v>
      </c>
      <c r="V6">
        <f>'Appendix 1'!BG11</f>
        <v>13.672499999999999</v>
      </c>
      <c r="W6">
        <f>'Appendix 1'!BH11</f>
        <v>13.653666666666666</v>
      </c>
      <c r="X6">
        <f>'Appendix 1'!BI11</f>
        <v>13.634833333333333</v>
      </c>
      <c r="Y6">
        <f>'Appendix 1'!BJ11</f>
        <v>13.616</v>
      </c>
      <c r="Z6">
        <f>'Appendix 1'!BK11</f>
        <v>13.597166666666666</v>
      </c>
      <c r="AA6">
        <f>'Appendix 1'!BL11</f>
        <v>13.578333333333333</v>
      </c>
      <c r="AB6">
        <f>'Appendix 1'!BM11</f>
        <v>13.5595</v>
      </c>
      <c r="AC6">
        <f>'Appendix 1'!BN11</f>
        <v>13.540666666666667</v>
      </c>
      <c r="AD6">
        <f>'Appendix 1'!BO11</f>
        <v>13.521833333333333</v>
      </c>
      <c r="AE6">
        <f>'Appendix 1'!BP11</f>
        <v>13.503</v>
      </c>
      <c r="AF6">
        <f>'Appendix 1'!BQ11</f>
        <v>13.484166666666667</v>
      </c>
      <c r="AG6">
        <f>'Appendix 1'!BR11</f>
        <v>13.465333333333334</v>
      </c>
      <c r="AH6">
        <f>'Appendix 1'!BS11</f>
        <v>13.4465</v>
      </c>
      <c r="AI6">
        <f>'Appendix 1'!BT11</f>
        <v>13.427666666666667</v>
      </c>
      <c r="AJ6">
        <f>'Appendix 1'!BU11</f>
        <v>13.408833333333334</v>
      </c>
      <c r="AK6">
        <f>'Appendix 1'!BV11</f>
        <v>13.39</v>
      </c>
    </row>
    <row r="7" spans="1:37" x14ac:dyDescent="0.25">
      <c r="A7" t="str">
        <f>'Appendix 1'!AL12</f>
        <v>Coal, BAL</v>
      </c>
      <c r="B7">
        <f>'Appendix 1'!AM12</f>
        <v>2.1</v>
      </c>
      <c r="C7">
        <f>'Appendix 1'!AN12</f>
        <v>2.1379999999999999</v>
      </c>
      <c r="D7">
        <f>'Appendix 1'!AO12</f>
        <v>2.1759999999999997</v>
      </c>
      <c r="E7">
        <f>'Appendix 1'!AP12</f>
        <v>2.2139999999999995</v>
      </c>
      <c r="F7">
        <f>'Appendix 1'!AQ12</f>
        <v>2.2519999999999993</v>
      </c>
      <c r="G7">
        <f>'Appendix 1'!AR12</f>
        <v>2.2899999999999991</v>
      </c>
      <c r="H7">
        <f>'Appendix 1'!AS12</f>
        <v>2.327999999999999</v>
      </c>
      <c r="I7">
        <f>'Appendix 1'!AT12</f>
        <v>2.3659999999999988</v>
      </c>
      <c r="J7">
        <f>'Appendix 1'!AU12</f>
        <v>2.4039999999999986</v>
      </c>
      <c r="K7">
        <f>'Appendix 1'!AV12</f>
        <v>2.4419999999999984</v>
      </c>
      <c r="L7">
        <f>'Appendix 1'!AW12</f>
        <v>2.4799999999999982</v>
      </c>
      <c r="M7">
        <f>'Appendix 1'!AX12</f>
        <v>2.517999999999998</v>
      </c>
      <c r="N7">
        <f>'Appendix 1'!AY12</f>
        <v>2.5559999999999978</v>
      </c>
      <c r="O7">
        <f>'Appendix 1'!AZ12</f>
        <v>2.5939999999999976</v>
      </c>
      <c r="P7">
        <f>'Appendix 1'!BA12</f>
        <v>2.6319999999999975</v>
      </c>
      <c r="Q7">
        <f>'Appendix 1'!BB12</f>
        <v>2.67</v>
      </c>
      <c r="R7">
        <f>'Appendix 1'!BC12</f>
        <v>2.6764999999999999</v>
      </c>
      <c r="S7">
        <f>'Appendix 1'!BD12</f>
        <v>2.6829999999999998</v>
      </c>
      <c r="T7">
        <f>'Appendix 1'!BE12</f>
        <v>2.6894999999999998</v>
      </c>
      <c r="U7">
        <f>'Appendix 1'!BF12</f>
        <v>2.6959999999999997</v>
      </c>
      <c r="V7">
        <f>'Appendix 1'!BG12</f>
        <v>2.7024999999999997</v>
      </c>
      <c r="W7">
        <f>'Appendix 1'!BH12</f>
        <v>2.7089999999999996</v>
      </c>
      <c r="X7">
        <f>'Appendix 1'!BI12</f>
        <v>2.7154999999999996</v>
      </c>
      <c r="Y7">
        <f>'Appendix 1'!BJ12</f>
        <v>2.7219999999999995</v>
      </c>
      <c r="Z7">
        <f>'Appendix 1'!BK12</f>
        <v>2.7284999999999995</v>
      </c>
      <c r="AA7">
        <f>'Appendix 1'!BL12</f>
        <v>2.7349999999999994</v>
      </c>
      <c r="AB7">
        <f>'Appendix 1'!BM12</f>
        <v>2.7414999999999994</v>
      </c>
      <c r="AC7">
        <f>'Appendix 1'!BN12</f>
        <v>2.7479999999999993</v>
      </c>
      <c r="AD7">
        <f>'Appendix 1'!BO12</f>
        <v>2.7544999999999993</v>
      </c>
      <c r="AE7">
        <f>'Appendix 1'!BP12</f>
        <v>2.7609999999999992</v>
      </c>
      <c r="AF7">
        <f>'Appendix 1'!BQ12</f>
        <v>2.7674999999999992</v>
      </c>
      <c r="AG7">
        <f>'Appendix 1'!BR12</f>
        <v>2.7739999999999991</v>
      </c>
      <c r="AH7">
        <f>'Appendix 1'!BS12</f>
        <v>2.7804999999999991</v>
      </c>
      <c r="AI7">
        <f>'Appendix 1'!BT12</f>
        <v>2.786999999999999</v>
      </c>
      <c r="AJ7">
        <f>'Appendix 1'!BU12</f>
        <v>2.793499999999999</v>
      </c>
      <c r="AK7">
        <f>'Appendix 1'!BV12</f>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of content</vt:lpstr>
      <vt:lpstr>Appendix 1</vt:lpstr>
      <vt:lpstr>Forecast_prices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Novosel</dc:creator>
  <cp:lastModifiedBy>Frederik Skou Fertin</cp:lastModifiedBy>
  <dcterms:created xsi:type="dcterms:W3CDTF">2017-11-26T16:19:32Z</dcterms:created>
  <dcterms:modified xsi:type="dcterms:W3CDTF">2024-04-02T07:27:20Z</dcterms:modified>
  <cp:contentStatus/>
</cp:coreProperties>
</file>