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\UNI\Thesis\Papers\Heat\"/>
    </mc:Choice>
  </mc:AlternateContent>
  <xr:revisionPtr revIDLastSave="0" documentId="8_{D931809B-7F45-4411-828B-C1964FA68D2C}" xr6:coauthVersionLast="47" xr6:coauthVersionMax="47" xr10:uidLastSave="{00000000-0000-0000-0000-000000000000}"/>
  <bookViews>
    <workbookView minimized="1" xWindow="10630" yWindow="1930" windowWidth="8910" windowHeight="8610" xr2:uid="{00000000-000D-0000-FFFF-FFFF00000000}"/>
  </bookViews>
  <sheets>
    <sheet name="Heat con." sheetId="3" r:id="rId1"/>
    <sheet name="Heat con. industry" sheetId="4" r:id="rId2"/>
    <sheet name="Heat prod." sheetId="5" r:id="rId3"/>
    <sheet name="GHG emissions" sheetId="7" r:id="rId4"/>
    <sheet name="Germany temp share" sheetId="6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4" l="1"/>
  <c r="AG9" i="3" l="1"/>
  <c r="K9" i="5"/>
  <c r="AG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B2" i="4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N54" i="5"/>
  <c r="O54" i="5"/>
  <c r="P54" i="5"/>
  <c r="Q54" i="5"/>
  <c r="R54" i="5"/>
  <c r="S54" i="5"/>
  <c r="T54" i="5"/>
  <c r="U54" i="5"/>
  <c r="V54" i="5"/>
  <c r="N53" i="5"/>
  <c r="O53" i="5"/>
  <c r="P53" i="5"/>
  <c r="Q53" i="5"/>
  <c r="R53" i="5"/>
  <c r="S53" i="5"/>
  <c r="T53" i="5"/>
  <c r="U53" i="5"/>
  <c r="V53" i="5"/>
  <c r="N52" i="5"/>
  <c r="O52" i="5"/>
  <c r="P52" i="5"/>
  <c r="Q52" i="5"/>
  <c r="R52" i="5"/>
  <c r="S52" i="5"/>
  <c r="T52" i="5"/>
  <c r="U52" i="5"/>
  <c r="V52" i="5"/>
  <c r="N51" i="5"/>
  <c r="O51" i="5"/>
  <c r="P51" i="5"/>
  <c r="Q51" i="5"/>
  <c r="R51" i="5"/>
  <c r="S51" i="5"/>
  <c r="T51" i="5"/>
  <c r="U51" i="5"/>
  <c r="V51" i="5"/>
  <c r="N49" i="5"/>
  <c r="O49" i="5"/>
  <c r="P49" i="5"/>
  <c r="Q49" i="5"/>
  <c r="R49" i="5"/>
  <c r="S49" i="5"/>
  <c r="T49" i="5"/>
  <c r="U49" i="5"/>
  <c r="V49" i="5"/>
  <c r="M49" i="5"/>
  <c r="M51" i="5"/>
  <c r="M52" i="5"/>
  <c r="M53" i="5"/>
  <c r="M54" i="5"/>
  <c r="N41" i="5"/>
  <c r="O41" i="5"/>
  <c r="P41" i="5"/>
  <c r="Q41" i="5"/>
  <c r="R41" i="5"/>
  <c r="S41" i="5"/>
  <c r="T41" i="5"/>
  <c r="U41" i="5"/>
  <c r="V41" i="5"/>
  <c r="M41" i="5"/>
  <c r="N32" i="5"/>
  <c r="O32" i="5"/>
  <c r="P32" i="5"/>
  <c r="Q32" i="5"/>
  <c r="R32" i="5"/>
  <c r="S32" i="5"/>
  <c r="T32" i="5"/>
  <c r="U32" i="5"/>
  <c r="V32" i="5"/>
  <c r="M32" i="5"/>
  <c r="N31" i="5"/>
  <c r="O31" i="5"/>
  <c r="P31" i="5"/>
  <c r="Q31" i="5"/>
  <c r="R31" i="5"/>
  <c r="S31" i="5"/>
  <c r="T31" i="5"/>
  <c r="U31" i="5"/>
  <c r="V31" i="5"/>
  <c r="N30" i="5"/>
  <c r="O30" i="5"/>
  <c r="P30" i="5"/>
  <c r="Q30" i="5"/>
  <c r="R30" i="5"/>
  <c r="S30" i="5"/>
  <c r="T30" i="5"/>
  <c r="U30" i="5"/>
  <c r="V30" i="5"/>
  <c r="M31" i="5"/>
  <c r="M30" i="5"/>
  <c r="N27" i="5"/>
  <c r="O27" i="5"/>
  <c r="P27" i="5"/>
  <c r="Q27" i="5"/>
  <c r="R27" i="5"/>
  <c r="S27" i="5"/>
  <c r="T27" i="5"/>
  <c r="U27" i="5"/>
  <c r="V27" i="5"/>
  <c r="M27" i="5"/>
  <c r="N22" i="5"/>
  <c r="O22" i="5"/>
  <c r="P22" i="5"/>
  <c r="Q22" i="5"/>
  <c r="R22" i="5"/>
  <c r="S22" i="5"/>
  <c r="T22" i="5"/>
  <c r="U22" i="5"/>
  <c r="V22" i="5"/>
  <c r="M22" i="5"/>
  <c r="N13" i="5"/>
  <c r="O13" i="5"/>
  <c r="P13" i="5"/>
  <c r="Q13" i="5"/>
  <c r="R13" i="5"/>
  <c r="S13" i="5"/>
  <c r="T13" i="5"/>
  <c r="U13" i="5"/>
  <c r="V13" i="5"/>
  <c r="M13" i="5"/>
  <c r="AH4" i="4"/>
  <c r="AH35" i="3"/>
  <c r="AH14" i="3"/>
  <c r="M56" i="5"/>
  <c r="L41" i="5"/>
  <c r="L32" i="5"/>
  <c r="L27" i="5"/>
  <c r="L22" i="5"/>
  <c r="L13" i="5"/>
  <c r="AI51" i="3"/>
  <c r="AI52" i="3"/>
  <c r="AI53" i="3"/>
  <c r="AI54" i="3"/>
  <c r="AI50" i="3"/>
  <c r="AK17" i="3"/>
  <c r="AK18" i="3" s="1"/>
  <c r="AI16" i="3"/>
  <c r="AI36" i="3"/>
  <c r="AI9" i="3" s="1"/>
  <c r="B22" i="4" l="1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1" i="4"/>
  <c r="AH57" i="3"/>
  <c r="AH34" i="3"/>
  <c r="AH36" i="3"/>
  <c r="AH16" i="3"/>
</calcChain>
</file>

<file path=xl/sharedStrings.xml><?xml version="1.0" encoding="utf-8"?>
<sst xmlns="http://schemas.openxmlformats.org/spreadsheetml/2006/main" count="486" uniqueCount="173">
  <si>
    <t>Supply, transformation and consumption of derived heat [NRG_CB_H__custom_2873508]</t>
  </si>
  <si>
    <t>07/06/2022 11:00</t>
  </si>
  <si>
    <t>Time frequency</t>
  </si>
  <si>
    <t>Standard international energy product classification (SIEC)</t>
  </si>
  <si>
    <t>Unit of measure</t>
  </si>
  <si>
    <t>Geopolitical entity (reporting)</t>
  </si>
  <si>
    <t>Annual</t>
  </si>
  <si>
    <t>Heat</t>
  </si>
  <si>
    <t>Terajoule</t>
  </si>
  <si>
    <t>European Union - 27 countries (from 2020)</t>
  </si>
  <si>
    <t>Energy balance</t>
  </si>
  <si>
    <t>Imports</t>
  </si>
  <si>
    <t>Exports</t>
  </si>
  <si>
    <t>Inland demand</t>
  </si>
  <si>
    <t>Transformation input - electricity and heat generation - energy use</t>
  </si>
  <si>
    <t>Energy sector - energy use</t>
  </si>
  <si>
    <t>Energy sector - electricity and heat generation - energy use</t>
  </si>
  <si>
    <t>Energy sector - coal mines - energy use</t>
  </si>
  <si>
    <t>Energy sector - oil and natural gas extraction plants - energy use</t>
  </si>
  <si>
    <t>Energy sector - patent fuel plants - energy use</t>
  </si>
  <si>
    <t>Energy sector - coke ovens - energy use</t>
  </si>
  <si>
    <t>Energy sector - brown coal briquettes and peat briquettes plants - energy use</t>
  </si>
  <si>
    <t>Energy sector - gas works - energy use</t>
  </si>
  <si>
    <t>Energy sector - blast furnaces - energy use</t>
  </si>
  <si>
    <t>Energy sector - petroleum refineries (oil refineries) - energy use</t>
  </si>
  <si>
    <t>Energy sector - nuclear industry - energy use</t>
  </si>
  <si>
    <t>Energy sector - coal liquefaction plants - energy use</t>
  </si>
  <si>
    <t>Energy sector - liquefaction and regasification plants (LNG) - energy use</t>
  </si>
  <si>
    <t>Energy sector - gasification plants for biogas - energy use</t>
  </si>
  <si>
    <t>Energy sector - gas-to-liquids plants - energy use</t>
  </si>
  <si>
    <t>Energy sector - charcoal production plants - energy use</t>
  </si>
  <si>
    <t>Energy sector - not elsewhere specified - energy use</t>
  </si>
  <si>
    <t>Distribution losses</t>
  </si>
  <si>
    <t>Available for final consumption</t>
  </si>
  <si>
    <t>Final consumption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</si>
  <si>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</si>
  <si>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</si>
  <si>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</si>
  <si>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</si>
  <si>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</si>
  <si>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</si>
  <si>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</si>
  <si>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</si>
  <si>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</si>
  <si>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</si>
  <si>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</si>
  <si>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</si>
  <si>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</si>
  <si>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</si>
  <si>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commercial and public services - energy use</t>
  </si>
  <si>
    <t>Final consumption - other sectors - households - energy use</t>
  </si>
  <si>
    <t>Final consumption - other sectors - agriculture and forestry - energy use</t>
  </si>
  <si>
    <t>Final consumption - other sectors - fishing - energy use</t>
  </si>
  <si>
    <t>Final consumption - other sectors - not elsewhere specified - energy use</t>
  </si>
  <si>
    <t>Statistical differences</t>
  </si>
  <si>
    <t>Gross heat production</t>
  </si>
  <si>
    <t>Net heat production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</si>
  <si>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</si>
  <si>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</si>
  <si>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</si>
  <si>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</si>
  <si>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</si>
  <si>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</si>
  <si>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</si>
  <si>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</si>
  <si>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</si>
  <si>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</si>
  <si>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</si>
  <si>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</si>
  <si>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</si>
  <si>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</si>
  <si>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</si>
  <si>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</si>
  <si>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</si>
  <si>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</si>
  <si>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</si>
  <si>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</si>
  <si>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</si>
  <si>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</si>
  <si>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</si>
  <si>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</si>
  <si>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</si>
  <si>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</si>
  <si>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</si>
  <si>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</si>
  <si>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</si>
  <si>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</si>
  <si>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</si>
  <si>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07/06/2022 16:29:20 from [ESTAT]</t>
  </si>
  <si>
    <t xml:space="preserve">Dataset: </t>
  </si>
  <si>
    <t xml:space="preserve">Last updated: </t>
  </si>
  <si>
    <t>TIME</t>
  </si>
  <si>
    <t>NRG_BAL (Labels)</t>
  </si>
  <si>
    <t/>
  </si>
  <si>
    <t>:</t>
  </si>
  <si>
    <t>Special value</t>
  </si>
  <si>
    <t>not available</t>
  </si>
  <si>
    <t>* excluded so we dont count it twice</t>
  </si>
  <si>
    <t>TOTAL SECTORS</t>
  </si>
  <si>
    <t>SECTOR</t>
  </si>
  <si>
    <t>INDUSTRY SUBSECTORS</t>
  </si>
  <si>
    <t>ENERGY SUBSECTROS</t>
  </si>
  <si>
    <t>*INDUSTRY PLUS ENERGY</t>
  </si>
  <si>
    <t>Data extracted on 15/06/2022 12:02:23 from [ESTAT]</t>
  </si>
  <si>
    <t>Complete energy balances [NRG_BAL_C__custom_2909478]</t>
  </si>
  <si>
    <t>14/04/2022 11:00</t>
  </si>
  <si>
    <t>SIEC (Labels)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</si>
  <si>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</si>
  <si>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</si>
  <si>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</si>
  <si>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</si>
  <si>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</si>
  <si>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</si>
  <si>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</si>
  <si>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Coke oven coke</t>
  </si>
  <si>
    <t>Brown coal briquettes</t>
  </si>
  <si>
    <t>Coal tar</t>
  </si>
  <si>
    <t>Manufactured gases</t>
  </si>
  <si>
    <t>Coke oven gas</t>
  </si>
  <si>
    <t>Gas works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</si>
  <si>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</si>
  <si>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</si>
  <si>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</si>
  <si>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</si>
  <si>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</si>
  <si>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</si>
  <si>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Natural gas</t>
  </si>
  <si>
    <t>Oil and petroleum products (excluding biofuel portion)</t>
  </si>
  <si>
    <t>Refinery gas</t>
  </si>
  <si>
    <t>Liquefied petroleum gases</t>
  </si>
  <si>
    <t>Naphtha</t>
  </si>
  <si>
    <t>Other kerosene</t>
  </si>
  <si>
    <t>Gas oil and diesel oil (excluding biofuel portion)</t>
  </si>
  <si>
    <t>Fuel oil</t>
  </si>
  <si>
    <t>Petroleum coke</t>
  </si>
  <si>
    <t>Other oil products n.e.c.</t>
  </si>
  <si>
    <t>Renewables and biofuels</t>
  </si>
  <si>
    <t>Geothermal</t>
  </si>
  <si>
    <t>Solar thermal</t>
  </si>
  <si>
    <t>Ambient heat (heat pumps)</t>
  </si>
  <si>
    <t>Primary solid biofuels</t>
  </si>
  <si>
    <t>Pure biodiesels</t>
  </si>
  <si>
    <t>Other liquid biofuels</t>
  </si>
  <si>
    <t>Biogases</t>
  </si>
  <si>
    <t>Industrial waste (non-renewable)</t>
  </si>
  <si>
    <t>Renewable municipal waste</t>
  </si>
  <si>
    <t>Non-renewable municipal waste</t>
  </si>
  <si>
    <t>Non-renewable waste</t>
  </si>
  <si>
    <t>Nuclear heat</t>
  </si>
  <si>
    <t>Electricity</t>
  </si>
  <si>
    <t>Bioenergy</t>
  </si>
  <si>
    <t>Fossil energy</t>
  </si>
  <si>
    <t>terajulios</t>
  </si>
  <si>
    <t>Data extracted on 08/06/2022 12:43:44 from [ESTAT]</t>
  </si>
  <si>
    <t>Greenhouse gas emissions by source sector (source: EEA) [ENV_AIR_GGE__custom_2879033]</t>
  </si>
  <si>
    <t>17/08/2021 23:00</t>
  </si>
  <si>
    <t>Million tonnes</t>
  </si>
  <si>
    <t>Air pollutants and greenhouse gases</t>
  </si>
  <si>
    <t>Greenhouse gases (CO2, N2O in CO2 equivalent, CH4 in CO2 equivalent, HFC in CO2 equivalent, PFC in CO2 equivalent, SF6 in CO2 equivalent, NF3 in CO2 equivalent)</t>
  </si>
  <si>
    <t>SRC_CRF (Labels)</t>
  </si>
  <si>
    <t>Fuel combustion in energy industries</t>
  </si>
  <si>
    <t>Fuel combustion in public electricity and heat production</t>
  </si>
  <si>
    <t>Fuel combustion in petroleum refining</t>
  </si>
  <si>
    <t>Fuel combustion in manufacture of solid fuels and other energy industries</t>
  </si>
  <si>
    <t>Fuel combustion in manufacturing industries and construction</t>
  </si>
  <si>
    <t>Fuel combustion in manufacture of iron and steel</t>
  </si>
  <si>
    <t>Fuel combustion in manufacture of non-ferrous metals</t>
  </si>
  <si>
    <t>Fuel combustion in manufacture of chemicals</t>
  </si>
  <si>
    <t>Fuel combustion in manufacture of pulp, paper and printing</t>
  </si>
  <si>
    <t>Fuel combustion in manufacture of food, beverages and tobacco</t>
  </si>
  <si>
    <t>Fuel combustion in manufacture of non-metallic mineral products</t>
  </si>
  <si>
    <t>Fuel combustion in other manufacturing industries and construction</t>
  </si>
  <si>
    <t>Fuel combustion - sectoral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</si>
</sst>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00"/>
    <numFmt numFmtId="166" formatCode="#,##0.##"/>
  </numFmts>
  <fonts count="4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2" fillId="6" borderId="0" xfId="0" applyNumberFormat="1" applyFont="1" applyFill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  <xf numFmtId="2" fontId="0" fillId="0" borderId="0" xfId="0" applyNumberFormat="1"/>
    <xf numFmtId="165" fontId="0" fillId="7" borderId="0" xfId="0" applyNumberFormat="1" applyFill="1"/>
    <xf numFmtId="166" fontId="0" fillId="0" borderId="0" xfId="0" applyNumberFormat="1"/>
    <xf numFmtId="0" fontId="0" fillId="0" borderId="0" xfId="0"/>
    <xf numFmtId="164" fontId="2" fillId="7" borderId="0" xfId="0" applyNumberFormat="1" applyFont="1" applyFill="1" applyAlignment="1">
      <alignment horizontal="right" vertical="center" shrinkToFit="1"/>
    </xf>
    <xf numFmtId="0" fontId="0" fillId="0" borderId="0" xfId="0"/>
    <xf numFmtId="2" fontId="0" fillId="8" borderId="0" xfId="0" applyNumberFormat="1" applyFill="1"/>
    <xf numFmtId="166" fontId="2" fillId="7" borderId="0" xfId="0" applyNumberFormat="1" applyFont="1" applyFill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3" fontId="2" fillId="8" borderId="0" xfId="0" applyNumberFormat="1" applyFont="1" applyFill="1" applyAlignment="1">
      <alignment horizontal="right" vertical="center" shrinkToFit="1"/>
    </xf>
    <xf numFmtId="1" fontId="0" fillId="0" borderId="0" xfId="0" applyNumberFormat="1"/>
    <xf numFmtId="0" fontId="0" fillId="0" borderId="2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Heat from industry (TJ)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'Heat con. industry'!$B$3:$AF$3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'Heat con. industry'!$B$4:$AF$4</c:f>
              <c:numCache>
                <c:formatCode>#,##0</c:formatCode>
                <c:ptCount val="31"/>
                <c:pt idx="0">
                  <c:v>843374.79500000004</c:v>
                </c:pt>
                <c:pt idx="1">
                  <c:v>863809.16</c:v>
                </c:pt>
                <c:pt idx="2">
                  <c:v>880675.50899999996</c:v>
                </c:pt>
                <c:pt idx="3">
                  <c:v>777181.94499999995</c:v>
                </c:pt>
                <c:pt idx="4">
                  <c:v>625488.77300000004</c:v>
                </c:pt>
                <c:pt idx="5">
                  <c:v>530155.90800000005</c:v>
                </c:pt>
                <c:pt idx="6">
                  <c:v>567574.52099999995</c:v>
                </c:pt>
                <c:pt idx="7">
                  <c:v>472615.587</c:v>
                </c:pt>
                <c:pt idx="8">
                  <c:v>449866.29700000002</c:v>
                </c:pt>
                <c:pt idx="9">
                  <c:v>395761.87</c:v>
                </c:pt>
                <c:pt idx="10">
                  <c:v>417944.15299999999</c:v>
                </c:pt>
                <c:pt idx="11">
                  <c:v>419676.47100000002</c:v>
                </c:pt>
                <c:pt idx="12">
                  <c:v>435236.62900000002</c:v>
                </c:pt>
                <c:pt idx="13">
                  <c:v>540026.18999999994</c:v>
                </c:pt>
                <c:pt idx="14">
                  <c:v>629470.60800000001</c:v>
                </c:pt>
                <c:pt idx="15">
                  <c:v>631783.16899999999</c:v>
                </c:pt>
                <c:pt idx="16">
                  <c:v>647461.12800000003</c:v>
                </c:pt>
                <c:pt idx="17">
                  <c:v>689874.67099999997</c:v>
                </c:pt>
                <c:pt idx="18">
                  <c:v>689525.43099999998</c:v>
                </c:pt>
                <c:pt idx="19">
                  <c:v>648578.68599999999</c:v>
                </c:pt>
                <c:pt idx="20">
                  <c:v>658680.93900000001</c:v>
                </c:pt>
                <c:pt idx="21">
                  <c:v>671110.67200000002</c:v>
                </c:pt>
                <c:pt idx="22">
                  <c:v>698058.4</c:v>
                </c:pt>
                <c:pt idx="23">
                  <c:v>691364.83100000001</c:v>
                </c:pt>
                <c:pt idx="24">
                  <c:v>654454.54299999995</c:v>
                </c:pt>
                <c:pt idx="25">
                  <c:v>647162.07400000002</c:v>
                </c:pt>
                <c:pt idx="26">
                  <c:v>662896.38199999998</c:v>
                </c:pt>
                <c:pt idx="27">
                  <c:v>654110.41500000004</c:v>
                </c:pt>
                <c:pt idx="28">
                  <c:v>646573.46</c:v>
                </c:pt>
                <c:pt idx="29">
                  <c:v>656519.92200000002</c:v>
                </c:pt>
                <c:pt idx="30">
                  <c:v>616517.92200000002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1-42A0-8730-0BA326A2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44272"/>
        <c:axId val="1737243440"/>
      </c:lineChart>
      <c:catAx>
        <c:axId val="17372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43440"/>
        <c:crosses val="autoZero"/>
        <c:auto val="1"/>
        <c:lblAlgn val="ctr"/>
        <c:lblOffset val="100"/>
        <c:noMultiLvlLbl val="0"/>
      </c:catAx>
      <c:valAx>
        <c:axId val="17372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4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206375</xdr:colOff>
      <xdr:row>14</xdr:row>
      <xdr:rowOff>92526</xdr:rowOff>
    </xdr:from>
    <xdr:to>
      <xdr:col>7</xdr:col>
      <xdr:colOff>9071</xdr:colOff>
      <xdr:row>29</xdr:row>
      <xdr:rowOff>9069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0351B8-1836-17E8-67E6-79BB8676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443246</xdr:colOff>
      <xdr:row>1</xdr:row>
      <xdr:rowOff>25400</xdr:rowOff>
    </xdr:from>
    <xdr:to>
      <xdr:col>8</xdr:col>
      <xdr:colOff>570512</xdr:colOff>
      <xdr:row>18</xdr:row>
      <xdr:rowOff>59752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43BE80-9EAD-DF6B-9ADA-3713F0E71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246" y="209550"/>
          <a:ext cx="5461266" cy="3164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0"/>
  <sheetViews>
    <sheetView tabSelected="1" zoomScale="70" zoomScaleNormal="70" workbookViewId="0">
      <pane xSplit="2" ySplit="11" topLeftCell="Y15" activePane="bottomRight" state="frozen"/>
      <selection pane="topRight"/>
      <selection pane="bottomLeft"/>
      <selection pane="bottomRight" activeCell="AG9" sqref="AG9"/>
    </sheetView>
  </sheetViews>
  <sheetFormatPr defaultColWidth="8.7265625" defaultRowHeight="11.4" customHeight="1" x14ac:dyDescent="0.35"/>
  <cols>
    <col min="2" max="2" width="63.6328125" customWidth="1"/>
    <col min="3" max="33" width="10" customWidth="1"/>
    <col min="34" max="34" width="12.26953125" bestFit="1" customWidth="1"/>
    <col min="35" max="35" width="16.26953125" customWidth="1"/>
    <col min="37" max="37" width="12.36328125" bestFit="1" customWidth="1"/>
  </cols>
  <sheetData>
    <row r="1" spans="1:37" x14ac:dyDescent="0.35">
      <c r="B1" s="3" t="s">
        <v>88</v>
      </c>
    </row>
    <row r="2" spans="1:37" x14ac:dyDescent="0.35">
      <c r="B2" s="2" t="s">
        <v>89</v>
      </c>
      <c r="C2" s="1" t="s">
        <v>0</v>
      </c>
    </row>
    <row r="3" spans="1:37" x14ac:dyDescent="0.35">
      <c r="B3" s="2" t="s">
        <v>90</v>
      </c>
      <c r="C3" s="2" t="s">
        <v>1</v>
      </c>
    </row>
    <row r="4" spans="1:37" x14ac:dyDescent="0.35"/>
    <row r="5" spans="1:37" x14ac:dyDescent="0.35">
      <c r="B5" s="1" t="s">
        <v>2</v>
      </c>
      <c r="D5" s="2" t="s">
        <v>6</v>
      </c>
    </row>
    <row r="6" spans="1:37" x14ac:dyDescent="0.35">
      <c r="B6" s="1" t="s">
        <v>3</v>
      </c>
      <c r="D6" s="2" t="s">
        <v>7</v>
      </c>
    </row>
    <row r="7" spans="1:37" x14ac:dyDescent="0.35">
      <c r="B7" s="1" t="s">
        <v>4</v>
      </c>
      <c r="D7" s="2" t="s">
        <v>8</v>
      </c>
    </row>
    <row r="8" spans="1:37" x14ac:dyDescent="0.35">
      <c r="B8" s="1" t="s">
        <v>5</v>
      </c>
      <c r="D8" s="2" t="s">
        <v>9</v>
      </c>
    </row>
    <row r="9" spans="1:37" x14ac:dyDescent="0.35">
      <c r="AG9" s="30">
        <f>AG35/3600</f>
        <v>549.57687999999996</v>
      </c>
      <c r="AI9" s="30">
        <f>AG9*AI36/100</f>
        <v>175.33781365305779</v>
      </c>
    </row>
    <row r="10" spans="1:37" x14ac:dyDescent="0.35">
      <c r="B10" s="5" t="s">
        <v>91</v>
      </c>
      <c r="C10" s="4" t="s">
        <v>57</v>
      </c>
      <c r="D10" s="4" t="s">
        <v>58</v>
      </c>
      <c r="E10" s="4" t="s">
        <v>59</v>
      </c>
      <c r="F10" s="4" t="s">
        <v>60</v>
      </c>
      <c r="G10" s="4" t="s">
        <v>61</v>
      </c>
      <c r="H10" s="4" t="s">
        <v>62</v>
      </c>
      <c r="I10" s="4" t="s">
        <v>63</v>
      </c>
      <c r="J10" s="4" t="s">
        <v>64</v>
      </c>
      <c r="K10" s="4" t="s">
        <v>65</v>
      </c>
      <c r="L10" s="4" t="s">
        <v>66</v>
      </c>
      <c r="M10" s="4" t="s">
        <v>67</v>
      </c>
      <c r="N10" s="4" t="s">
        <v>68</v>
      </c>
      <c r="O10" s="4" t="s">
        <v>69</v>
      </c>
      <c r="P10" s="4" t="s">
        <v>70</v>
      </c>
      <c r="Q10" s="4" t="s">
        <v>71</v>
      </c>
      <c r="R10" s="4" t="s">
        <v>72</v>
      </c>
      <c r="S10" s="4" t="s">
        <v>73</v>
      </c>
      <c r="T10" s="4" t="s">
        <v>74</v>
      </c>
      <c r="U10" s="4" t="s">
        <v>75</v>
      </c>
      <c r="V10" s="4" t="s">
        <v>76</v>
      </c>
      <c r="W10" s="4" t="s">
        <v>77</v>
      </c>
      <c r="X10" s="4" t="s">
        <v>78</v>
      </c>
      <c r="Y10" s="4" t="s">
        <v>79</v>
      </c>
      <c r="Z10" s="4" t="s">
        <v>80</v>
      </c>
      <c r="AA10" s="4" t="s">
        <v>81</v>
      </c>
      <c r="AB10" s="4" t="s">
        <v>82</v>
      </c>
      <c r="AC10" s="4" t="s">
        <v>83</v>
      </c>
      <c r="AD10" s="4" t="s">
        <v>84</v>
      </c>
      <c r="AE10" s="4" t="s">
        <v>85</v>
      </c>
      <c r="AF10" s="4" t="s">
        <v>86</v>
      </c>
      <c r="AG10" s="4" t="s">
        <v>87</v>
      </c>
    </row>
    <row r="11" spans="1:37" x14ac:dyDescent="0.35">
      <c r="B11" s="6" t="s">
        <v>92</v>
      </c>
      <c r="C11" s="8" t="s">
        <v>93</v>
      </c>
      <c r="D11" s="8" t="s">
        <v>93</v>
      </c>
      <c r="E11" s="8" t="s">
        <v>93</v>
      </c>
      <c r="F11" s="8" t="s">
        <v>93</v>
      </c>
      <c r="G11" s="8" t="s">
        <v>93</v>
      </c>
      <c r="H11" s="8" t="s">
        <v>93</v>
      </c>
      <c r="I11" s="8" t="s">
        <v>93</v>
      </c>
      <c r="J11" s="8" t="s">
        <v>93</v>
      </c>
      <c r="K11" s="8" t="s">
        <v>93</v>
      </c>
      <c r="L11" s="8" t="s">
        <v>93</v>
      </c>
      <c r="M11" s="8" t="s">
        <v>93</v>
      </c>
      <c r="N11" s="8" t="s">
        <v>93</v>
      </c>
      <c r="O11" s="8" t="s">
        <v>93</v>
      </c>
      <c r="P11" s="8" t="s">
        <v>93</v>
      </c>
      <c r="Q11" s="8" t="s">
        <v>93</v>
      </c>
      <c r="R11" s="8" t="s">
        <v>93</v>
      </c>
      <c r="S11" s="8" t="s">
        <v>93</v>
      </c>
      <c r="T11" s="8" t="s">
        <v>93</v>
      </c>
      <c r="U11" s="8" t="s">
        <v>93</v>
      </c>
      <c r="V11" s="8" t="s">
        <v>93</v>
      </c>
      <c r="W11" s="8" t="s">
        <v>93</v>
      </c>
      <c r="X11" s="8" t="s">
        <v>93</v>
      </c>
      <c r="Y11" s="8" t="s">
        <v>93</v>
      </c>
      <c r="Z11" s="8" t="s">
        <v>93</v>
      </c>
      <c r="AA11" s="8" t="s">
        <v>93</v>
      </c>
      <c r="AB11" s="8" t="s">
        <v>93</v>
      </c>
      <c r="AC11" s="8" t="s">
        <v>93</v>
      </c>
      <c r="AD11" s="8" t="s">
        <v>93</v>
      </c>
      <c r="AE11" s="8" t="s">
        <v>93</v>
      </c>
      <c r="AF11" s="8" t="s">
        <v>93</v>
      </c>
      <c r="AG11" s="8" t="s">
        <v>93</v>
      </c>
    </row>
    <row r="12" spans="1:37" x14ac:dyDescent="0.35">
      <c r="B12" s="7" t="s">
        <v>11</v>
      </c>
      <c r="C12" s="12">
        <v>122</v>
      </c>
      <c r="D12" s="12">
        <v>122</v>
      </c>
      <c r="E12" s="12">
        <v>122</v>
      </c>
      <c r="F12" s="12">
        <v>122</v>
      </c>
      <c r="G12" s="12">
        <v>141</v>
      </c>
      <c r="H12" s="12">
        <v>141</v>
      </c>
      <c r="I12" s="12">
        <v>159</v>
      </c>
      <c r="J12" s="12">
        <v>145</v>
      </c>
      <c r="K12" s="12">
        <v>183</v>
      </c>
      <c r="L12" s="12">
        <v>146</v>
      </c>
      <c r="M12" s="12">
        <v>144</v>
      </c>
      <c r="N12" s="12">
        <v>152</v>
      </c>
      <c r="O12" s="12">
        <v>152</v>
      </c>
      <c r="P12" s="12">
        <v>152</v>
      </c>
      <c r="Q12" s="12">
        <v>155</v>
      </c>
      <c r="R12" s="12">
        <v>153</v>
      </c>
      <c r="S12" s="12">
        <v>153</v>
      </c>
      <c r="T12" s="12">
        <v>148</v>
      </c>
      <c r="U12" s="12">
        <v>153</v>
      </c>
      <c r="V12" s="12">
        <v>162</v>
      </c>
      <c r="W12" s="12">
        <v>193</v>
      </c>
      <c r="X12" s="12">
        <v>169</v>
      </c>
      <c r="Y12" s="12">
        <v>177</v>
      </c>
      <c r="Z12" s="12">
        <v>187</v>
      </c>
      <c r="AA12" s="12">
        <v>242</v>
      </c>
      <c r="AB12" s="10">
        <v>259.59100000000001</v>
      </c>
      <c r="AC12" s="10">
        <v>244.149</v>
      </c>
      <c r="AD12" s="10">
        <v>260.24700000000001</v>
      </c>
      <c r="AE12" s="10">
        <v>241.15899999999999</v>
      </c>
      <c r="AF12" s="10">
        <v>227.077</v>
      </c>
      <c r="AG12" s="10">
        <v>223.43899999999999</v>
      </c>
    </row>
    <row r="13" spans="1:37" x14ac:dyDescent="0.35">
      <c r="B13" s="7" t="s">
        <v>12</v>
      </c>
      <c r="C13" s="11">
        <v>122</v>
      </c>
      <c r="D13" s="11">
        <v>122</v>
      </c>
      <c r="E13" s="11">
        <v>122</v>
      </c>
      <c r="F13" s="11">
        <v>122</v>
      </c>
      <c r="G13" s="11">
        <v>141</v>
      </c>
      <c r="H13" s="11">
        <v>141</v>
      </c>
      <c r="I13" s="11">
        <v>159</v>
      </c>
      <c r="J13" s="11">
        <v>145</v>
      </c>
      <c r="K13" s="11">
        <v>183</v>
      </c>
      <c r="L13" s="11">
        <v>296</v>
      </c>
      <c r="M13" s="11">
        <v>283</v>
      </c>
      <c r="N13" s="11">
        <v>305</v>
      </c>
      <c r="O13" s="11">
        <v>295</v>
      </c>
      <c r="P13" s="11">
        <v>291</v>
      </c>
      <c r="Q13" s="11">
        <v>354</v>
      </c>
      <c r="R13" s="11">
        <v>381</v>
      </c>
      <c r="S13" s="11">
        <v>363</v>
      </c>
      <c r="T13" s="11">
        <v>336</v>
      </c>
      <c r="U13" s="11">
        <v>356</v>
      </c>
      <c r="V13" s="11">
        <v>338</v>
      </c>
      <c r="W13" s="11">
        <v>374</v>
      </c>
      <c r="X13" s="11">
        <v>333</v>
      </c>
      <c r="Y13" s="11">
        <v>339</v>
      </c>
      <c r="Z13" s="11">
        <v>244</v>
      </c>
      <c r="AA13" s="11">
        <v>215</v>
      </c>
      <c r="AB13" s="11">
        <v>225</v>
      </c>
      <c r="AC13" s="11">
        <v>213</v>
      </c>
      <c r="AD13" s="11">
        <v>207.77</v>
      </c>
      <c r="AE13" s="9">
        <v>75.975999999999999</v>
      </c>
      <c r="AF13" s="9">
        <v>74.084999999999994</v>
      </c>
      <c r="AG13" s="9">
        <v>68.744</v>
      </c>
    </row>
    <row r="14" spans="1:37" x14ac:dyDescent="0.35">
      <c r="B14" s="7" t="s">
        <v>13</v>
      </c>
      <c r="C14" s="12">
        <v>2597576</v>
      </c>
      <c r="D14" s="12">
        <v>2541880</v>
      </c>
      <c r="E14" s="12">
        <v>2676440</v>
      </c>
      <c r="F14" s="12">
        <v>2564638</v>
      </c>
      <c r="G14" s="12">
        <v>2297951</v>
      </c>
      <c r="H14" s="12">
        <v>2240431</v>
      </c>
      <c r="I14" s="12">
        <v>2398069</v>
      </c>
      <c r="J14" s="12">
        <v>2209126</v>
      </c>
      <c r="K14" s="12">
        <v>2174486</v>
      </c>
      <c r="L14" s="12">
        <v>2071576</v>
      </c>
      <c r="M14" s="10">
        <v>2053461.682</v>
      </c>
      <c r="N14" s="10">
        <v>2188623.8530000001</v>
      </c>
      <c r="O14" s="10">
        <v>2147856.4169999999</v>
      </c>
      <c r="P14" s="10">
        <v>2345284.8259999999</v>
      </c>
      <c r="Q14" s="10">
        <v>2515768.3190000001</v>
      </c>
      <c r="R14" s="10">
        <v>2510809.5109999999</v>
      </c>
      <c r="S14" s="10">
        <v>2476369.4079999998</v>
      </c>
      <c r="T14" s="10">
        <v>2385544.2990000001</v>
      </c>
      <c r="U14" s="10">
        <v>2391909.8990000002</v>
      </c>
      <c r="V14" s="10">
        <v>2351669.0920000002</v>
      </c>
      <c r="W14" s="10">
        <v>2568455.9470000002</v>
      </c>
      <c r="X14" s="10">
        <v>2358199.2829999998</v>
      </c>
      <c r="Y14" s="10">
        <v>2404490.0019999999</v>
      </c>
      <c r="Z14" s="12">
        <v>2393010.4300000002</v>
      </c>
      <c r="AA14" s="10">
        <v>2211993.0750000002</v>
      </c>
      <c r="AB14" s="10">
        <v>2251071.585</v>
      </c>
      <c r="AC14" s="10">
        <v>2349594.0529999998</v>
      </c>
      <c r="AD14" s="10">
        <v>2358660.807</v>
      </c>
      <c r="AE14" s="10">
        <v>2298804.1860000002</v>
      </c>
      <c r="AF14" s="12">
        <v>2274764.25</v>
      </c>
      <c r="AG14" s="10">
        <v>2187358.429</v>
      </c>
      <c r="AH14" s="14">
        <f>AG33+AG34</f>
        <v>2187358.429</v>
      </c>
    </row>
    <row r="15" spans="1:37" x14ac:dyDescent="0.35">
      <c r="B15" s="7" t="s">
        <v>14</v>
      </c>
      <c r="C15" s="11">
        <v>315</v>
      </c>
      <c r="D15" s="11">
        <v>281</v>
      </c>
      <c r="E15" s="11">
        <v>140</v>
      </c>
      <c r="F15" s="11">
        <v>2187</v>
      </c>
      <c r="G15" s="11">
        <v>448</v>
      </c>
      <c r="H15" s="11">
        <v>4019</v>
      </c>
      <c r="I15" s="11">
        <v>4334</v>
      </c>
      <c r="J15" s="11">
        <v>11144</v>
      </c>
      <c r="K15" s="11">
        <v>11896</v>
      </c>
      <c r="L15" s="11">
        <v>11668</v>
      </c>
      <c r="M15" s="11">
        <v>11606</v>
      </c>
      <c r="N15" s="11">
        <v>10113</v>
      </c>
      <c r="O15" s="11">
        <v>12605</v>
      </c>
      <c r="P15" s="11">
        <v>14721</v>
      </c>
      <c r="Q15" s="11">
        <v>20425.2</v>
      </c>
      <c r="R15" s="9">
        <v>19521.902999999998</v>
      </c>
      <c r="S15" s="9">
        <v>20701.260999999999</v>
      </c>
      <c r="T15" s="9">
        <v>20927.699000000001</v>
      </c>
      <c r="U15" s="11">
        <v>24163.93</v>
      </c>
      <c r="V15" s="9">
        <v>23545.704000000002</v>
      </c>
      <c r="W15" s="9">
        <v>28770.962</v>
      </c>
      <c r="X15" s="9">
        <v>28394.261999999999</v>
      </c>
      <c r="Y15" s="9">
        <v>32608.960999999999</v>
      </c>
      <c r="Z15" s="9">
        <v>33786.678</v>
      </c>
      <c r="AA15" s="9">
        <v>33632.419000000002</v>
      </c>
      <c r="AB15" s="9">
        <v>33188.974999999999</v>
      </c>
      <c r="AC15" s="9">
        <v>32073.928</v>
      </c>
      <c r="AD15" s="9">
        <v>33197.271000000001</v>
      </c>
      <c r="AE15" s="9">
        <v>23644.208999999999</v>
      </c>
      <c r="AF15" s="9">
        <v>21881.305</v>
      </c>
      <c r="AG15" s="9">
        <v>21516.397000000001</v>
      </c>
    </row>
    <row r="16" spans="1:37" x14ac:dyDescent="0.35">
      <c r="A16" t="s">
        <v>99</v>
      </c>
      <c r="B16" s="7" t="s">
        <v>15</v>
      </c>
      <c r="C16" s="12">
        <v>139646</v>
      </c>
      <c r="D16" s="12">
        <v>138657</v>
      </c>
      <c r="E16" s="12">
        <v>202049</v>
      </c>
      <c r="F16" s="12">
        <v>192414</v>
      </c>
      <c r="G16" s="12">
        <v>135741</v>
      </c>
      <c r="H16" s="12">
        <v>123065</v>
      </c>
      <c r="I16" s="12">
        <v>121551</v>
      </c>
      <c r="J16" s="12">
        <v>110611</v>
      </c>
      <c r="K16" s="12">
        <v>101358</v>
      </c>
      <c r="L16" s="12">
        <v>98802</v>
      </c>
      <c r="M16" s="12">
        <v>94127</v>
      </c>
      <c r="N16" s="12">
        <v>92585</v>
      </c>
      <c r="O16" s="12">
        <v>93950</v>
      </c>
      <c r="P16" s="12">
        <v>104954</v>
      </c>
      <c r="Q16" s="12">
        <v>137344.6</v>
      </c>
      <c r="R16" s="12">
        <v>134312.1</v>
      </c>
      <c r="S16" s="12">
        <v>147800.9</v>
      </c>
      <c r="T16" s="12">
        <v>146427.9</v>
      </c>
      <c r="U16" s="12">
        <v>141950.9</v>
      </c>
      <c r="V16" s="12">
        <v>140431.1</v>
      </c>
      <c r="W16" s="12">
        <v>152299.9</v>
      </c>
      <c r="X16" s="12">
        <v>171687.8</v>
      </c>
      <c r="Y16" s="12">
        <v>149725.20000000001</v>
      </c>
      <c r="Z16" s="12">
        <v>147572</v>
      </c>
      <c r="AA16" s="12">
        <v>129654.3</v>
      </c>
      <c r="AB16" s="10">
        <v>129300.80100000001</v>
      </c>
      <c r="AC16" s="10">
        <v>138495.995</v>
      </c>
      <c r="AD16" s="10">
        <v>141167.32399999999</v>
      </c>
      <c r="AE16" s="10">
        <v>137060.45699999999</v>
      </c>
      <c r="AF16" s="10">
        <v>132082.82699999999</v>
      </c>
      <c r="AG16" s="10">
        <v>136601.74600000001</v>
      </c>
      <c r="AH16" s="14">
        <f>SUM(AG18:AG32)</f>
        <v>136601.74599999998</v>
      </c>
      <c r="AI16" s="22">
        <f>AG16/AF35*100</f>
        <v>6.638278578586787</v>
      </c>
      <c r="AK16" t="s">
        <v>102</v>
      </c>
    </row>
    <row r="17" spans="1:37" x14ac:dyDescent="0.35">
      <c r="A17" t="s">
        <v>97</v>
      </c>
      <c r="B17" s="7" t="s">
        <v>16</v>
      </c>
      <c r="C17" s="11">
        <v>12941</v>
      </c>
      <c r="D17" s="11">
        <v>24232</v>
      </c>
      <c r="E17" s="11">
        <v>56421</v>
      </c>
      <c r="F17" s="11">
        <v>58926</v>
      </c>
      <c r="G17" s="11">
        <v>42473</v>
      </c>
      <c r="H17" s="11">
        <v>42336</v>
      </c>
      <c r="I17" s="11">
        <v>37818</v>
      </c>
      <c r="J17" s="11">
        <v>41505</v>
      </c>
      <c r="K17" s="11">
        <v>32504</v>
      </c>
      <c r="L17" s="11">
        <v>27886</v>
      </c>
      <c r="M17" s="11">
        <v>25899</v>
      </c>
      <c r="N17" s="11">
        <v>34878</v>
      </c>
      <c r="O17" s="11">
        <v>23055</v>
      </c>
      <c r="P17" s="11">
        <v>21751</v>
      </c>
      <c r="Q17" s="11">
        <v>25371</v>
      </c>
      <c r="R17" s="11">
        <v>25448</v>
      </c>
      <c r="S17" s="11">
        <v>29397</v>
      </c>
      <c r="T17" s="11">
        <v>28212</v>
      </c>
      <c r="U17" s="11">
        <v>21332</v>
      </c>
      <c r="V17" s="11">
        <v>26638</v>
      </c>
      <c r="W17" s="9">
        <v>54601.436999999998</v>
      </c>
      <c r="X17" s="9">
        <v>52816.500999999997</v>
      </c>
      <c r="Y17" s="9">
        <v>50641.307999999997</v>
      </c>
      <c r="Z17" s="9">
        <v>51418.286999999997</v>
      </c>
      <c r="AA17" s="9">
        <v>51366.067000000003</v>
      </c>
      <c r="AB17" s="11">
        <v>50802.48</v>
      </c>
      <c r="AC17" s="9">
        <v>49656.171999999999</v>
      </c>
      <c r="AD17" s="11">
        <v>46848.160000000003</v>
      </c>
      <c r="AE17" s="9">
        <v>50517.341</v>
      </c>
      <c r="AF17" s="9">
        <v>40909.832999999999</v>
      </c>
      <c r="AG17" s="9">
        <v>41122.103999999999</v>
      </c>
      <c r="AK17" s="15">
        <f>AF16+AF36</f>
        <v>788602.74900000007</v>
      </c>
    </row>
    <row r="18" spans="1:37" x14ac:dyDescent="0.35">
      <c r="A18" s="31" t="s">
        <v>101</v>
      </c>
      <c r="B18" s="7" t="s">
        <v>17</v>
      </c>
      <c r="C18" s="12">
        <v>26126</v>
      </c>
      <c r="D18" s="12">
        <v>27388</v>
      </c>
      <c r="E18" s="12">
        <v>27813</v>
      </c>
      <c r="F18" s="12">
        <v>17900</v>
      </c>
      <c r="G18" s="12">
        <v>14965</v>
      </c>
      <c r="H18" s="12">
        <v>14314</v>
      </c>
      <c r="I18" s="12">
        <v>17189</v>
      </c>
      <c r="J18" s="12">
        <v>17417</v>
      </c>
      <c r="K18" s="12">
        <v>16060</v>
      </c>
      <c r="L18" s="12">
        <v>15285</v>
      </c>
      <c r="M18" s="12">
        <v>13654</v>
      </c>
      <c r="N18" s="12">
        <v>14288</v>
      </c>
      <c r="O18" s="12">
        <v>13712</v>
      </c>
      <c r="P18" s="12">
        <v>12159</v>
      </c>
      <c r="Q18" s="12">
        <v>11147</v>
      </c>
      <c r="R18" s="12">
        <v>11097</v>
      </c>
      <c r="S18" s="12">
        <v>12034</v>
      </c>
      <c r="T18" s="12">
        <v>11348</v>
      </c>
      <c r="U18" s="12">
        <v>10452</v>
      </c>
      <c r="V18" s="12">
        <v>10577</v>
      </c>
      <c r="W18" s="12">
        <v>7895</v>
      </c>
      <c r="X18" s="12">
        <v>6422</v>
      </c>
      <c r="Y18" s="12">
        <v>6908</v>
      </c>
      <c r="Z18" s="12">
        <v>6683</v>
      </c>
      <c r="AA18" s="12">
        <v>5141</v>
      </c>
      <c r="AB18" s="12">
        <v>5224</v>
      </c>
      <c r="AC18" s="12">
        <v>5827</v>
      </c>
      <c r="AD18" s="10">
        <v>5133.5320000000002</v>
      </c>
      <c r="AE18" s="10">
        <v>4664.5370000000003</v>
      </c>
      <c r="AF18" s="10">
        <v>4563.2510000000002</v>
      </c>
      <c r="AG18" s="10">
        <v>4227.1540000000005</v>
      </c>
      <c r="AK18" s="20">
        <f>AK17/AF35*100</f>
        <v>38.322824480598896</v>
      </c>
    </row>
    <row r="19" spans="1:37" x14ac:dyDescent="0.35">
      <c r="A19" s="31"/>
      <c r="B19" s="7" t="s">
        <v>18</v>
      </c>
      <c r="C19" s="11">
        <v>158</v>
      </c>
      <c r="D19" s="11">
        <v>207</v>
      </c>
      <c r="E19" s="11">
        <v>18802</v>
      </c>
      <c r="F19" s="11">
        <v>21605</v>
      </c>
      <c r="G19" s="11">
        <v>1047</v>
      </c>
      <c r="H19" s="11">
        <v>95</v>
      </c>
      <c r="I19" s="11">
        <v>412</v>
      </c>
      <c r="J19" s="11">
        <v>15</v>
      </c>
      <c r="K19" s="11">
        <v>10</v>
      </c>
      <c r="L19" s="11">
        <v>802</v>
      </c>
      <c r="M19" s="11">
        <v>2112</v>
      </c>
      <c r="N19" s="11">
        <v>557</v>
      </c>
      <c r="O19" s="11">
        <v>4141</v>
      </c>
      <c r="P19" s="11">
        <v>1334</v>
      </c>
      <c r="Q19" s="11">
        <v>2544</v>
      </c>
      <c r="R19" s="11">
        <v>1741</v>
      </c>
      <c r="S19" s="11">
        <v>3066</v>
      </c>
      <c r="T19" s="11">
        <v>1729</v>
      </c>
      <c r="U19" s="11">
        <v>1065</v>
      </c>
      <c r="V19" s="11">
        <v>1039</v>
      </c>
      <c r="W19" s="11">
        <v>2438</v>
      </c>
      <c r="X19" s="11">
        <v>780</v>
      </c>
      <c r="Y19" s="11">
        <v>892</v>
      </c>
      <c r="Z19" s="11">
        <v>862</v>
      </c>
      <c r="AA19" s="11">
        <v>945</v>
      </c>
      <c r="AB19" s="9">
        <v>951.77499999999998</v>
      </c>
      <c r="AC19" s="11">
        <v>662</v>
      </c>
      <c r="AD19" s="9">
        <v>706.197</v>
      </c>
      <c r="AE19" s="9">
        <v>936.52800000000002</v>
      </c>
      <c r="AF19" s="9">
        <v>71.415999999999997</v>
      </c>
      <c r="AG19" s="9">
        <v>46.628999999999998</v>
      </c>
    </row>
    <row r="20" spans="1:37" x14ac:dyDescent="0.35">
      <c r="A20" s="31"/>
      <c r="B20" s="7" t="s">
        <v>19</v>
      </c>
      <c r="C20" s="12">
        <v>69</v>
      </c>
      <c r="D20" s="12">
        <v>4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19</v>
      </c>
      <c r="AB20" s="12">
        <v>24</v>
      </c>
      <c r="AC20" s="12">
        <v>13</v>
      </c>
      <c r="AD20" s="10">
        <v>14.664999999999999</v>
      </c>
      <c r="AE20" s="10">
        <v>31.733000000000001</v>
      </c>
      <c r="AF20" s="10">
        <v>0.69799999999999995</v>
      </c>
      <c r="AG20" s="12">
        <v>0</v>
      </c>
    </row>
    <row r="21" spans="1:37" x14ac:dyDescent="0.35">
      <c r="A21" s="31"/>
      <c r="B21" s="7" t="s">
        <v>20</v>
      </c>
      <c r="C21" s="11">
        <v>15830</v>
      </c>
      <c r="D21" s="11">
        <v>14744</v>
      </c>
      <c r="E21" s="11">
        <v>11509</v>
      </c>
      <c r="F21" s="11">
        <v>16565</v>
      </c>
      <c r="G21" s="11">
        <v>15319</v>
      </c>
      <c r="H21" s="11">
        <v>16284</v>
      </c>
      <c r="I21" s="11">
        <v>17446</v>
      </c>
      <c r="J21" s="11">
        <v>17002</v>
      </c>
      <c r="K21" s="11">
        <v>15613</v>
      </c>
      <c r="L21" s="11">
        <v>13942</v>
      </c>
      <c r="M21" s="11">
        <v>12916</v>
      </c>
      <c r="N21" s="11">
        <v>13230</v>
      </c>
      <c r="O21" s="11">
        <v>13137</v>
      </c>
      <c r="P21" s="11">
        <v>14000</v>
      </c>
      <c r="Q21" s="11">
        <v>4207</v>
      </c>
      <c r="R21" s="11">
        <v>4222</v>
      </c>
      <c r="S21" s="11">
        <v>4040</v>
      </c>
      <c r="T21" s="11">
        <v>4251</v>
      </c>
      <c r="U21" s="11">
        <v>4163</v>
      </c>
      <c r="V21" s="11">
        <v>3880</v>
      </c>
      <c r="W21" s="11">
        <v>3621</v>
      </c>
      <c r="X21" s="11">
        <v>3547</v>
      </c>
      <c r="Y21" s="11">
        <v>3555</v>
      </c>
      <c r="Z21" s="11">
        <v>3558</v>
      </c>
      <c r="AA21" s="11">
        <v>3764</v>
      </c>
      <c r="AB21" s="9">
        <v>4767.9440000000004</v>
      </c>
      <c r="AC21" s="9">
        <v>4879.9489999999996</v>
      </c>
      <c r="AD21" s="9">
        <v>4923.384</v>
      </c>
      <c r="AE21" s="9">
        <v>5547.0609999999997</v>
      </c>
      <c r="AF21" s="9">
        <v>6804.3320000000003</v>
      </c>
      <c r="AG21" s="9">
        <v>5644.7690000000002</v>
      </c>
    </row>
    <row r="22" spans="1:37" x14ac:dyDescent="0.35">
      <c r="A22" s="31"/>
      <c r="B22" s="7" t="s">
        <v>21</v>
      </c>
      <c r="C22" s="12">
        <v>6897</v>
      </c>
      <c r="D22" s="12">
        <v>6356</v>
      </c>
      <c r="E22" s="12">
        <v>6832</v>
      </c>
      <c r="F22" s="12">
        <v>7949</v>
      </c>
      <c r="G22" s="12">
        <v>5860</v>
      </c>
      <c r="H22" s="12">
        <v>5624</v>
      </c>
      <c r="I22" s="12">
        <v>6302</v>
      </c>
      <c r="J22" s="12">
        <v>5513</v>
      </c>
      <c r="K22" s="12">
        <v>5833</v>
      </c>
      <c r="L22" s="12">
        <v>5162</v>
      </c>
      <c r="M22" s="12">
        <v>4441</v>
      </c>
      <c r="N22" s="12">
        <v>4131</v>
      </c>
      <c r="O22" s="12">
        <v>4540</v>
      </c>
      <c r="P22" s="12">
        <v>6905</v>
      </c>
      <c r="Q22" s="12">
        <v>5339</v>
      </c>
      <c r="R22" s="12">
        <v>5441</v>
      </c>
      <c r="S22" s="12">
        <v>5921</v>
      </c>
      <c r="T22" s="12">
        <v>9287</v>
      </c>
      <c r="U22" s="12">
        <v>11885</v>
      </c>
      <c r="V22" s="12">
        <v>10432</v>
      </c>
      <c r="W22" s="12">
        <v>7799</v>
      </c>
      <c r="X22" s="12">
        <v>10462</v>
      </c>
      <c r="Y22" s="12">
        <v>11498</v>
      </c>
      <c r="Z22" s="12">
        <v>10811</v>
      </c>
      <c r="AA22" s="12">
        <v>12308</v>
      </c>
      <c r="AB22" s="12">
        <v>12679</v>
      </c>
      <c r="AC22" s="12">
        <v>13393</v>
      </c>
      <c r="AD22" s="10">
        <v>15369.066000000001</v>
      </c>
      <c r="AE22" s="10">
        <v>15168.069</v>
      </c>
      <c r="AF22" s="12">
        <v>13796.66</v>
      </c>
      <c r="AG22" s="10">
        <v>11616.397000000001</v>
      </c>
    </row>
    <row r="23" spans="1:37" x14ac:dyDescent="0.35">
      <c r="A23" s="31"/>
      <c r="B23" s="7" t="s">
        <v>22</v>
      </c>
      <c r="C23" s="11">
        <v>7775</v>
      </c>
      <c r="D23" s="11">
        <v>1967</v>
      </c>
      <c r="E23" s="11">
        <v>1602</v>
      </c>
      <c r="F23" s="11">
        <v>5997</v>
      </c>
      <c r="G23" s="11">
        <v>5119</v>
      </c>
      <c r="H23" s="11">
        <v>2134</v>
      </c>
      <c r="I23" s="11">
        <v>2916</v>
      </c>
      <c r="J23" s="11">
        <v>2785</v>
      </c>
      <c r="K23" s="11">
        <v>2866</v>
      </c>
      <c r="L23" s="11">
        <v>2430</v>
      </c>
      <c r="M23" s="11">
        <v>2464</v>
      </c>
      <c r="N23" s="11">
        <v>2375</v>
      </c>
      <c r="O23" s="11">
        <v>2304</v>
      </c>
      <c r="P23" s="11">
        <v>3175</v>
      </c>
      <c r="Q23" s="11">
        <v>9</v>
      </c>
      <c r="R23" s="11">
        <v>9</v>
      </c>
      <c r="S23" s="11">
        <v>9</v>
      </c>
      <c r="T23" s="11">
        <v>6</v>
      </c>
      <c r="U23" s="11">
        <v>9</v>
      </c>
      <c r="V23" s="11">
        <v>35</v>
      </c>
      <c r="W23" s="11">
        <v>47</v>
      </c>
      <c r="X23" s="11">
        <v>22</v>
      </c>
      <c r="Y23" s="11">
        <v>20</v>
      </c>
      <c r="Z23" s="11">
        <v>17</v>
      </c>
      <c r="AA23" s="11">
        <v>13</v>
      </c>
      <c r="AB23" s="11">
        <v>17</v>
      </c>
      <c r="AC23" s="11">
        <v>20</v>
      </c>
      <c r="AD23" s="9">
        <v>14.513999999999999</v>
      </c>
      <c r="AE23" s="9">
        <v>12.013999999999999</v>
      </c>
      <c r="AF23" s="9">
        <v>12.241</v>
      </c>
      <c r="AG23" s="9">
        <v>13.670999999999999</v>
      </c>
    </row>
    <row r="24" spans="1:37" x14ac:dyDescent="0.35">
      <c r="A24" s="31"/>
      <c r="B24" s="7" t="s">
        <v>23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371</v>
      </c>
      <c r="Z24" s="12">
        <v>368</v>
      </c>
      <c r="AA24" s="12">
        <v>346</v>
      </c>
      <c r="AB24" s="12">
        <v>397</v>
      </c>
      <c r="AC24" s="12">
        <v>460</v>
      </c>
      <c r="AD24" s="12">
        <v>446</v>
      </c>
      <c r="AE24" s="12">
        <v>602</v>
      </c>
      <c r="AF24" s="12">
        <v>569</v>
      </c>
      <c r="AG24" s="12">
        <v>654</v>
      </c>
    </row>
    <row r="25" spans="1:37" x14ac:dyDescent="0.35">
      <c r="A25" s="31"/>
      <c r="B25" s="7" t="s">
        <v>24</v>
      </c>
      <c r="C25" s="11">
        <v>27352</v>
      </c>
      <c r="D25" s="11">
        <v>32742</v>
      </c>
      <c r="E25" s="11">
        <v>68539</v>
      </c>
      <c r="F25" s="11">
        <v>74268</v>
      </c>
      <c r="G25" s="11">
        <v>50934</v>
      </c>
      <c r="H25" s="11">
        <v>51198</v>
      </c>
      <c r="I25" s="11">
        <v>45695</v>
      </c>
      <c r="J25" s="11">
        <v>41868</v>
      </c>
      <c r="K25" s="11">
        <v>33926</v>
      </c>
      <c r="L25" s="11">
        <v>31582</v>
      </c>
      <c r="M25" s="11">
        <v>31193</v>
      </c>
      <c r="N25" s="11">
        <v>32208</v>
      </c>
      <c r="O25" s="11">
        <v>26961</v>
      </c>
      <c r="P25" s="11">
        <v>33316</v>
      </c>
      <c r="Q25" s="11">
        <v>57415.1</v>
      </c>
      <c r="R25" s="11">
        <v>56209.8</v>
      </c>
      <c r="S25" s="11">
        <v>69884.100000000006</v>
      </c>
      <c r="T25" s="11">
        <v>67342.7</v>
      </c>
      <c r="U25" s="11">
        <v>68812.5</v>
      </c>
      <c r="V25" s="11">
        <v>89514.5</v>
      </c>
      <c r="W25" s="11">
        <v>85409.8</v>
      </c>
      <c r="X25" s="11">
        <v>93881.3</v>
      </c>
      <c r="Y25" s="11">
        <v>87437.9</v>
      </c>
      <c r="Z25" s="11">
        <v>94798.9</v>
      </c>
      <c r="AA25" s="11">
        <v>77195.399999999994</v>
      </c>
      <c r="AB25" s="9">
        <v>74693.471999999994</v>
      </c>
      <c r="AC25" s="9">
        <v>79960.093999999997</v>
      </c>
      <c r="AD25" s="9">
        <v>80013.581000000006</v>
      </c>
      <c r="AE25" s="9">
        <v>76468.168000000005</v>
      </c>
      <c r="AF25" s="9">
        <v>68009.729000000007</v>
      </c>
      <c r="AG25" s="9">
        <v>72076.520999999993</v>
      </c>
    </row>
    <row r="26" spans="1:37" x14ac:dyDescent="0.35">
      <c r="A26" s="31"/>
      <c r="B26" s="7" t="s">
        <v>25</v>
      </c>
      <c r="C26" s="12">
        <v>0</v>
      </c>
      <c r="D26" s="12">
        <v>0</v>
      </c>
      <c r="E26" s="12">
        <v>0</v>
      </c>
      <c r="F26" s="12">
        <v>1243</v>
      </c>
      <c r="G26" s="12">
        <v>1216</v>
      </c>
      <c r="H26" s="12">
        <v>919</v>
      </c>
      <c r="I26" s="12">
        <v>1085</v>
      </c>
      <c r="J26" s="12">
        <v>966</v>
      </c>
      <c r="K26" s="12">
        <v>669</v>
      </c>
      <c r="L26" s="12">
        <v>559</v>
      </c>
      <c r="M26" s="12">
        <v>633</v>
      </c>
      <c r="N26" s="12">
        <v>565</v>
      </c>
      <c r="O26" s="12">
        <v>523</v>
      </c>
      <c r="P26" s="12">
        <v>670</v>
      </c>
      <c r="Q26" s="12">
        <v>688</v>
      </c>
      <c r="R26" s="12">
        <v>591</v>
      </c>
      <c r="S26" s="12">
        <v>434</v>
      </c>
      <c r="T26" s="12">
        <v>443</v>
      </c>
      <c r="U26" s="12">
        <v>32</v>
      </c>
      <c r="V26" s="12">
        <v>15</v>
      </c>
      <c r="W26" s="12">
        <v>862</v>
      </c>
      <c r="X26" s="12">
        <v>492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1:37" x14ac:dyDescent="0.35">
      <c r="A27" s="31"/>
      <c r="B27" s="7" t="s">
        <v>26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453</v>
      </c>
      <c r="O27" s="11">
        <v>460</v>
      </c>
      <c r="P27" s="11">
        <v>404</v>
      </c>
      <c r="Q27" s="11">
        <v>296</v>
      </c>
      <c r="R27" s="11">
        <v>319</v>
      </c>
      <c r="S27" s="11">
        <v>273</v>
      </c>
      <c r="T27" s="11">
        <v>363</v>
      </c>
      <c r="U27" s="11">
        <v>356</v>
      </c>
      <c r="V27" s="11">
        <v>400</v>
      </c>
      <c r="W27" s="11">
        <v>432</v>
      </c>
      <c r="X27" s="11">
        <v>540</v>
      </c>
      <c r="Y27" s="11">
        <v>348</v>
      </c>
      <c r="Z27" s="11">
        <v>197</v>
      </c>
      <c r="AA27" s="11">
        <v>200</v>
      </c>
      <c r="AB27" s="11">
        <v>225</v>
      </c>
      <c r="AC27" s="11">
        <v>371</v>
      </c>
      <c r="AD27" s="11">
        <v>350</v>
      </c>
      <c r="AE27" s="11">
        <v>380</v>
      </c>
      <c r="AF27" s="11">
        <v>320</v>
      </c>
      <c r="AG27" s="11">
        <v>250</v>
      </c>
    </row>
    <row r="28" spans="1:37" x14ac:dyDescent="0.35">
      <c r="A28" s="31"/>
      <c r="B28" s="7" t="s">
        <v>27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944.3</v>
      </c>
      <c r="R28" s="12">
        <v>761.1</v>
      </c>
      <c r="S28" s="12">
        <v>989</v>
      </c>
      <c r="T28" s="12">
        <v>841</v>
      </c>
      <c r="U28" s="12">
        <v>801.9</v>
      </c>
      <c r="V28" s="12">
        <v>930.6</v>
      </c>
      <c r="W28" s="12">
        <v>900</v>
      </c>
      <c r="X28" s="12">
        <v>1237.4000000000001</v>
      </c>
      <c r="Y28" s="12">
        <v>719.6</v>
      </c>
      <c r="Z28" s="12">
        <v>32.299999999999997</v>
      </c>
      <c r="AA28" s="12">
        <v>2.4</v>
      </c>
      <c r="AB28" s="12">
        <v>7.7</v>
      </c>
      <c r="AC28" s="12">
        <v>25.7</v>
      </c>
      <c r="AD28" s="12">
        <v>5</v>
      </c>
      <c r="AE28" s="12">
        <v>3.3</v>
      </c>
      <c r="AF28" s="12">
        <v>2.4</v>
      </c>
      <c r="AG28" s="12">
        <v>0</v>
      </c>
    </row>
    <row r="29" spans="1:37" x14ac:dyDescent="0.35">
      <c r="A29" s="31"/>
      <c r="B29" s="7" t="s">
        <v>28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14</v>
      </c>
      <c r="X29" s="11">
        <v>4</v>
      </c>
      <c r="Y29" s="11">
        <v>16</v>
      </c>
      <c r="Z29" s="11">
        <v>31</v>
      </c>
      <c r="AA29" s="11">
        <v>57</v>
      </c>
      <c r="AB29" s="11">
        <v>99</v>
      </c>
      <c r="AC29" s="11">
        <v>137</v>
      </c>
      <c r="AD29" s="11">
        <v>110.2</v>
      </c>
      <c r="AE29" s="11">
        <v>258.3</v>
      </c>
      <c r="AF29" s="11">
        <v>280.39999999999998</v>
      </c>
      <c r="AG29" s="11">
        <v>302.5</v>
      </c>
    </row>
    <row r="30" spans="1:37" x14ac:dyDescent="0.35">
      <c r="A30" s="31"/>
      <c r="B30" s="7" t="s">
        <v>29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1:37" x14ac:dyDescent="0.35">
      <c r="A31" s="31"/>
      <c r="B31" s="7" t="s">
        <v>30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</row>
    <row r="32" spans="1:37" x14ac:dyDescent="0.35">
      <c r="A32" s="31"/>
      <c r="B32" s="7" t="s">
        <v>31</v>
      </c>
      <c r="C32" s="12">
        <v>55439</v>
      </c>
      <c r="D32" s="12">
        <v>55249</v>
      </c>
      <c r="E32" s="12">
        <v>66952</v>
      </c>
      <c r="F32" s="12">
        <v>46887</v>
      </c>
      <c r="G32" s="12">
        <v>41281</v>
      </c>
      <c r="H32" s="12">
        <v>32497</v>
      </c>
      <c r="I32" s="12">
        <v>30506</v>
      </c>
      <c r="J32" s="12">
        <v>25045</v>
      </c>
      <c r="K32" s="12">
        <v>26381</v>
      </c>
      <c r="L32" s="12">
        <v>29040</v>
      </c>
      <c r="M32" s="12">
        <v>26714</v>
      </c>
      <c r="N32" s="12">
        <v>24778</v>
      </c>
      <c r="O32" s="12">
        <v>28172</v>
      </c>
      <c r="P32" s="12">
        <v>32991</v>
      </c>
      <c r="Q32" s="12">
        <v>54755.199999999997</v>
      </c>
      <c r="R32" s="12">
        <v>53921.2</v>
      </c>
      <c r="S32" s="12">
        <v>51150.8</v>
      </c>
      <c r="T32" s="12">
        <v>50817.2</v>
      </c>
      <c r="U32" s="12">
        <v>44374.5</v>
      </c>
      <c r="V32" s="12">
        <v>23608</v>
      </c>
      <c r="W32" s="12">
        <v>42882.1</v>
      </c>
      <c r="X32" s="12">
        <v>54300.1</v>
      </c>
      <c r="Y32" s="12">
        <v>37959.699999999997</v>
      </c>
      <c r="Z32" s="12">
        <v>30213.8</v>
      </c>
      <c r="AA32" s="12">
        <v>29663.5</v>
      </c>
      <c r="AB32" s="12">
        <v>30214.91</v>
      </c>
      <c r="AC32" s="10">
        <v>32747.252</v>
      </c>
      <c r="AD32" s="10">
        <v>34081.184999999998</v>
      </c>
      <c r="AE32" s="10">
        <v>32988.747000000003</v>
      </c>
      <c r="AF32" s="12">
        <v>37652.699999999997</v>
      </c>
      <c r="AG32" s="10">
        <v>41770.105000000003</v>
      </c>
    </row>
    <row r="33" spans="1:35" x14ac:dyDescent="0.35">
      <c r="B33" s="7" t="s">
        <v>32</v>
      </c>
      <c r="C33" s="11">
        <v>141009</v>
      </c>
      <c r="D33" s="11">
        <v>139299</v>
      </c>
      <c r="E33" s="11">
        <v>154555</v>
      </c>
      <c r="F33" s="11">
        <v>154427</v>
      </c>
      <c r="G33" s="11">
        <v>141490</v>
      </c>
      <c r="H33" s="11">
        <v>167849</v>
      </c>
      <c r="I33" s="11">
        <v>184688</v>
      </c>
      <c r="J33" s="11">
        <v>183293</v>
      </c>
      <c r="K33" s="11">
        <v>172838</v>
      </c>
      <c r="L33" s="11">
        <v>164373</v>
      </c>
      <c r="M33" s="9">
        <v>159457.785</v>
      </c>
      <c r="N33" s="9">
        <v>174969.51699999999</v>
      </c>
      <c r="O33" s="9">
        <v>168881.891</v>
      </c>
      <c r="P33" s="9">
        <v>190492.20199999999</v>
      </c>
      <c r="Q33" s="9">
        <v>218014.28099999999</v>
      </c>
      <c r="R33" s="9">
        <v>218696.552</v>
      </c>
      <c r="S33" s="9">
        <v>215438.66200000001</v>
      </c>
      <c r="T33" s="9">
        <v>231090.296</v>
      </c>
      <c r="U33" s="9">
        <v>227090.508</v>
      </c>
      <c r="V33" s="9">
        <v>225167.91399999999</v>
      </c>
      <c r="W33" s="9">
        <v>250064.24900000001</v>
      </c>
      <c r="X33" s="9">
        <v>203650.20300000001</v>
      </c>
      <c r="Y33" s="9">
        <v>220662.891</v>
      </c>
      <c r="Z33" s="9">
        <v>211839.01699999999</v>
      </c>
      <c r="AA33" s="9">
        <v>207800.196</v>
      </c>
      <c r="AB33" s="9">
        <v>223393.65599999999</v>
      </c>
      <c r="AC33" s="9">
        <v>233250.856</v>
      </c>
      <c r="AD33" s="9">
        <v>232707.95199999999</v>
      </c>
      <c r="AE33" s="9">
        <v>228183.55100000001</v>
      </c>
      <c r="AF33" s="11">
        <v>215632.8</v>
      </c>
      <c r="AG33" s="9">
        <v>209477.326</v>
      </c>
    </row>
    <row r="34" spans="1:35" x14ac:dyDescent="0.35">
      <c r="B34" s="7" t="s">
        <v>33</v>
      </c>
      <c r="C34" s="12">
        <v>2456567</v>
      </c>
      <c r="D34" s="12">
        <v>2402581</v>
      </c>
      <c r="E34" s="12">
        <v>2521885</v>
      </c>
      <c r="F34" s="12">
        <v>2410211</v>
      </c>
      <c r="G34" s="12">
        <v>2156461</v>
      </c>
      <c r="H34" s="12">
        <v>2072582</v>
      </c>
      <c r="I34" s="12">
        <v>2213381</v>
      </c>
      <c r="J34" s="12">
        <v>2025833</v>
      </c>
      <c r="K34" s="12">
        <v>2001648</v>
      </c>
      <c r="L34" s="12">
        <v>1907203</v>
      </c>
      <c r="M34" s="10">
        <v>1894003.8970000001</v>
      </c>
      <c r="N34" s="10">
        <v>2013654.3359999999</v>
      </c>
      <c r="O34" s="10">
        <v>1978974.5260000001</v>
      </c>
      <c r="P34" s="10">
        <v>2154792.6239999998</v>
      </c>
      <c r="Q34" s="10">
        <v>2297754.0380000002</v>
      </c>
      <c r="R34" s="10">
        <v>2292112.9589999998</v>
      </c>
      <c r="S34" s="10">
        <v>2260930.7459999998</v>
      </c>
      <c r="T34" s="10">
        <v>2154454.003</v>
      </c>
      <c r="U34" s="10">
        <v>2164819.3909999998</v>
      </c>
      <c r="V34" s="10">
        <v>2126501.1779999998</v>
      </c>
      <c r="W34" s="10">
        <v>2318391.6979999999</v>
      </c>
      <c r="X34" s="12">
        <v>2154549.08</v>
      </c>
      <c r="Y34" s="10">
        <v>2183827.111</v>
      </c>
      <c r="Z34" s="10">
        <v>2181171.4130000002</v>
      </c>
      <c r="AA34" s="10">
        <v>2004192.879</v>
      </c>
      <c r="AB34" s="10">
        <v>2027677.929</v>
      </c>
      <c r="AC34" s="10">
        <v>2116343.1970000002</v>
      </c>
      <c r="AD34" s="10">
        <v>2125952.855</v>
      </c>
      <c r="AE34" s="10">
        <v>2070620.635</v>
      </c>
      <c r="AF34" s="12">
        <v>2059131.45</v>
      </c>
      <c r="AG34" s="10">
        <v>1977881.1029999999</v>
      </c>
      <c r="AH34" s="15">
        <f>AG35+AG55</f>
        <v>1977881.1029999999</v>
      </c>
    </row>
    <row r="35" spans="1:35" x14ac:dyDescent="0.35">
      <c r="A35" t="s">
        <v>98</v>
      </c>
      <c r="B35" s="7" t="s">
        <v>34</v>
      </c>
      <c r="C35" s="11">
        <v>2446635</v>
      </c>
      <c r="D35" s="11">
        <v>2394345</v>
      </c>
      <c r="E35" s="11">
        <v>2508431</v>
      </c>
      <c r="F35" s="11">
        <v>2391371</v>
      </c>
      <c r="G35" s="11">
        <v>2164724</v>
      </c>
      <c r="H35" s="11">
        <v>2061102</v>
      </c>
      <c r="I35" s="11">
        <v>2231240</v>
      </c>
      <c r="J35" s="11">
        <v>2022552</v>
      </c>
      <c r="K35" s="11">
        <v>1997991</v>
      </c>
      <c r="L35" s="11">
        <v>1903701</v>
      </c>
      <c r="M35" s="9">
        <v>1890023.8970000001</v>
      </c>
      <c r="N35" s="9">
        <v>2013111.3370000001</v>
      </c>
      <c r="O35" s="9">
        <v>1977681.527</v>
      </c>
      <c r="P35" s="9">
        <v>2153529.6260000002</v>
      </c>
      <c r="Q35" s="9">
        <v>2293017.0380000002</v>
      </c>
      <c r="R35" s="9">
        <v>2283360.5610000002</v>
      </c>
      <c r="S35" s="9">
        <v>2254290.446</v>
      </c>
      <c r="T35" s="11">
        <v>2152198.2000000002</v>
      </c>
      <c r="U35" s="9">
        <v>2165538.9909999999</v>
      </c>
      <c r="V35" s="9">
        <v>2124203.1770000001</v>
      </c>
      <c r="W35" s="11">
        <v>2313206.0099999998</v>
      </c>
      <c r="X35" s="9">
        <v>2155920.3739999998</v>
      </c>
      <c r="Y35" s="9">
        <v>2183723.798</v>
      </c>
      <c r="Z35" s="9">
        <v>2180909.5329999998</v>
      </c>
      <c r="AA35" s="9">
        <v>2003426.027</v>
      </c>
      <c r="AB35" s="9">
        <v>2028246.5870000001</v>
      </c>
      <c r="AC35" s="9">
        <v>2113305.4130000002</v>
      </c>
      <c r="AD35" s="9">
        <v>2123595.8790000002</v>
      </c>
      <c r="AE35" s="9">
        <v>2067383.469</v>
      </c>
      <c r="AF35" s="9">
        <v>2057788.693</v>
      </c>
      <c r="AG35" s="9">
        <v>1978476.7679999999</v>
      </c>
      <c r="AH35" s="21">
        <f>AG36+AG50+AG51+AG52+AG53+AG54+AG16</f>
        <v>1978476.7679999999</v>
      </c>
      <c r="AI35" s="15"/>
    </row>
    <row r="36" spans="1:35" x14ac:dyDescent="0.35">
      <c r="A36" t="s">
        <v>99</v>
      </c>
      <c r="B36" s="7" t="s">
        <v>35</v>
      </c>
      <c r="C36" s="10">
        <v>843374.79500000004</v>
      </c>
      <c r="D36" s="12">
        <v>863809.16</v>
      </c>
      <c r="E36" s="10">
        <v>880675.50899999996</v>
      </c>
      <c r="F36" s="10">
        <v>777181.94499999995</v>
      </c>
      <c r="G36" s="10">
        <v>625488.77300000004</v>
      </c>
      <c r="H36" s="10">
        <v>530155.90800000005</v>
      </c>
      <c r="I36" s="10">
        <v>567574.52099999995</v>
      </c>
      <c r="J36" s="10">
        <v>472615.587</v>
      </c>
      <c r="K36" s="10">
        <v>449866.29700000002</v>
      </c>
      <c r="L36" s="12">
        <v>395761.87</v>
      </c>
      <c r="M36" s="10">
        <v>417944.15299999999</v>
      </c>
      <c r="N36" s="10">
        <v>419676.47100000002</v>
      </c>
      <c r="O36" s="10">
        <v>435236.62900000002</v>
      </c>
      <c r="P36" s="12">
        <v>540026.18999999994</v>
      </c>
      <c r="Q36" s="10">
        <v>629470.60800000001</v>
      </c>
      <c r="R36" s="10">
        <v>631783.16899999999</v>
      </c>
      <c r="S36" s="10">
        <v>647461.12800000003</v>
      </c>
      <c r="T36" s="10">
        <v>689874.67099999997</v>
      </c>
      <c r="U36" s="10">
        <v>689525.43099999998</v>
      </c>
      <c r="V36" s="10">
        <v>648578.68599999999</v>
      </c>
      <c r="W36" s="10">
        <v>658680.93900000001</v>
      </c>
      <c r="X36" s="10">
        <v>671110.67200000002</v>
      </c>
      <c r="Y36" s="12">
        <v>698058.4</v>
      </c>
      <c r="Z36" s="10">
        <v>691364.83100000001</v>
      </c>
      <c r="AA36" s="10">
        <v>654454.54299999995</v>
      </c>
      <c r="AB36" s="10">
        <v>647162.07400000002</v>
      </c>
      <c r="AC36" s="10">
        <v>662896.38199999998</v>
      </c>
      <c r="AD36" s="10">
        <v>654110.41500000004</v>
      </c>
      <c r="AE36" s="12">
        <v>646573.46</v>
      </c>
      <c r="AF36" s="10">
        <v>656519.92200000002</v>
      </c>
      <c r="AG36" s="10">
        <v>616517.92200000002</v>
      </c>
      <c r="AH36" s="15">
        <f>SUM(AG37:AG49)</f>
        <v>616517.92200000002</v>
      </c>
      <c r="AI36" s="20">
        <f>AF36/AF35*100</f>
        <v>31.904146632416158</v>
      </c>
    </row>
    <row r="37" spans="1:35" x14ac:dyDescent="0.35">
      <c r="A37" s="31" t="s">
        <v>100</v>
      </c>
      <c r="B37" s="7" t="s">
        <v>36</v>
      </c>
      <c r="C37" s="9">
        <v>45907.114999999998</v>
      </c>
      <c r="D37" s="9">
        <v>36212.239000000001</v>
      </c>
      <c r="E37" s="11">
        <v>53347.47</v>
      </c>
      <c r="F37" s="9">
        <v>45947.105000000003</v>
      </c>
      <c r="G37" s="9">
        <v>34203.866000000002</v>
      </c>
      <c r="H37" s="9">
        <v>18092.634999999998</v>
      </c>
      <c r="I37" s="11">
        <v>18840</v>
      </c>
      <c r="J37" s="11">
        <v>12655</v>
      </c>
      <c r="K37" s="9">
        <v>8692.2150000000001</v>
      </c>
      <c r="L37" s="9">
        <v>13594.897999999999</v>
      </c>
      <c r="M37" s="9">
        <v>14416.065000000001</v>
      </c>
      <c r="N37" s="9">
        <v>15277.972</v>
      </c>
      <c r="O37" s="11">
        <v>14395.84</v>
      </c>
      <c r="P37" s="9">
        <v>15238.412</v>
      </c>
      <c r="Q37" s="9">
        <v>10453.253000000001</v>
      </c>
      <c r="R37" s="9">
        <v>9577.0040000000008</v>
      </c>
      <c r="S37" s="11">
        <v>8149.2</v>
      </c>
      <c r="T37" s="9">
        <v>7498.6670000000004</v>
      </c>
      <c r="U37" s="9">
        <v>7035.3059999999996</v>
      </c>
      <c r="V37" s="11">
        <v>18868.07</v>
      </c>
      <c r="W37" s="9">
        <v>12408.808999999999</v>
      </c>
      <c r="X37" s="9">
        <v>15123.273999999999</v>
      </c>
      <c r="Y37" s="9">
        <v>19800.338</v>
      </c>
      <c r="Z37" s="9">
        <v>15434.255999999999</v>
      </c>
      <c r="AA37" s="11">
        <v>16725.88</v>
      </c>
      <c r="AB37" s="9">
        <v>21204.513999999999</v>
      </c>
      <c r="AC37" s="9">
        <v>21883.655999999999</v>
      </c>
      <c r="AD37" s="9">
        <v>21729.115000000002</v>
      </c>
      <c r="AE37" s="9">
        <v>17737.725999999999</v>
      </c>
      <c r="AF37" s="9">
        <v>20736.458999999999</v>
      </c>
      <c r="AG37" s="11">
        <v>19575.09</v>
      </c>
    </row>
    <row r="38" spans="1:35" x14ac:dyDescent="0.35">
      <c r="A38" s="31"/>
      <c r="B38" s="7" t="s">
        <v>37</v>
      </c>
      <c r="C38" s="10">
        <v>237219.53099999999</v>
      </c>
      <c r="D38" s="10">
        <v>219841.772</v>
      </c>
      <c r="E38" s="10">
        <v>284120.54300000001</v>
      </c>
      <c r="F38" s="12">
        <v>262105.82</v>
      </c>
      <c r="G38" s="10">
        <v>235174.06400000001</v>
      </c>
      <c r="H38" s="10">
        <v>205430.375</v>
      </c>
      <c r="I38" s="10">
        <v>206715.28899999999</v>
      </c>
      <c r="J38" s="10">
        <v>179159.71299999999</v>
      </c>
      <c r="K38" s="10">
        <v>190106.09899999999</v>
      </c>
      <c r="L38" s="10">
        <v>196539.01199999999</v>
      </c>
      <c r="M38" s="10">
        <v>198882.21900000001</v>
      </c>
      <c r="N38" s="10">
        <v>193981.201</v>
      </c>
      <c r="O38" s="10">
        <v>199277.12100000001</v>
      </c>
      <c r="P38" s="10">
        <v>253342.73800000001</v>
      </c>
      <c r="Q38" s="10">
        <v>285176.44099999999</v>
      </c>
      <c r="R38" s="10">
        <v>299191.011</v>
      </c>
      <c r="S38" s="12">
        <v>312996.40999999997</v>
      </c>
      <c r="T38" s="12">
        <v>325526.75</v>
      </c>
      <c r="U38" s="10">
        <v>310090.70799999998</v>
      </c>
      <c r="V38" s="10">
        <v>301991.48599999998</v>
      </c>
      <c r="W38" s="10">
        <v>292045.06699999998</v>
      </c>
      <c r="X38" s="10">
        <v>343000.10700000002</v>
      </c>
      <c r="Y38" s="10">
        <v>340455.69799999997</v>
      </c>
      <c r="Z38" s="10">
        <v>356186.66899999999</v>
      </c>
      <c r="AA38" s="10">
        <v>328961.99400000001</v>
      </c>
      <c r="AB38" s="10">
        <v>314188.95500000002</v>
      </c>
      <c r="AC38" s="12">
        <v>325415.90000000002</v>
      </c>
      <c r="AD38" s="10">
        <v>317565.45899999997</v>
      </c>
      <c r="AE38" s="10">
        <v>319130.60399999999</v>
      </c>
      <c r="AF38" s="10">
        <v>325332.61700000003</v>
      </c>
      <c r="AG38" s="10">
        <v>306190.62699999998</v>
      </c>
    </row>
    <row r="39" spans="1:35" x14ac:dyDescent="0.35">
      <c r="A39" s="31"/>
      <c r="B39" s="7" t="s">
        <v>38</v>
      </c>
      <c r="C39" s="11">
        <v>5407</v>
      </c>
      <c r="D39" s="11">
        <v>5838</v>
      </c>
      <c r="E39" s="11">
        <v>6089</v>
      </c>
      <c r="F39" s="11">
        <v>5298</v>
      </c>
      <c r="G39" s="11">
        <v>6777</v>
      </c>
      <c r="H39" s="11">
        <v>4539</v>
      </c>
      <c r="I39" s="11">
        <v>4181</v>
      </c>
      <c r="J39" s="11">
        <v>4262</v>
      </c>
      <c r="K39" s="11">
        <v>4476</v>
      </c>
      <c r="L39" s="11">
        <v>3148</v>
      </c>
      <c r="M39" s="11">
        <v>3529</v>
      </c>
      <c r="N39" s="11">
        <v>3775</v>
      </c>
      <c r="O39" s="11">
        <v>3726</v>
      </c>
      <c r="P39" s="11">
        <v>4205</v>
      </c>
      <c r="Q39" s="11">
        <v>4609</v>
      </c>
      <c r="R39" s="9">
        <v>5287.759</v>
      </c>
      <c r="S39" s="9">
        <v>4997.134</v>
      </c>
      <c r="T39" s="9">
        <v>7406.201</v>
      </c>
      <c r="U39" s="9">
        <v>6558.1580000000004</v>
      </c>
      <c r="V39" s="9">
        <v>7133.3459999999995</v>
      </c>
      <c r="W39" s="9">
        <v>9238.3469999999998</v>
      </c>
      <c r="X39" s="9">
        <v>8294.2219999999998</v>
      </c>
      <c r="Y39" s="9">
        <v>8266.8220000000001</v>
      </c>
      <c r="Z39" s="9">
        <v>7003.9889999999996</v>
      </c>
      <c r="AA39" s="9">
        <v>5616.5919999999996</v>
      </c>
      <c r="AB39" s="9">
        <v>7100.7960000000003</v>
      </c>
      <c r="AC39" s="9">
        <v>7638.2960000000003</v>
      </c>
      <c r="AD39" s="9">
        <v>5528.5389999999998</v>
      </c>
      <c r="AE39" s="9">
        <v>5502.1530000000002</v>
      </c>
      <c r="AF39" s="9">
        <v>5941.9269999999997</v>
      </c>
      <c r="AG39" s="9">
        <v>6089.6440000000002</v>
      </c>
    </row>
    <row r="40" spans="1:35" x14ac:dyDescent="0.35">
      <c r="A40" s="31"/>
      <c r="B40" s="7" t="s">
        <v>39</v>
      </c>
      <c r="C40" s="10">
        <v>20973.109</v>
      </c>
      <c r="D40" s="12">
        <v>19269</v>
      </c>
      <c r="E40" s="10">
        <v>25842.996999999999</v>
      </c>
      <c r="F40" s="10">
        <v>17142.852999999999</v>
      </c>
      <c r="G40" s="10">
        <v>12266.687</v>
      </c>
      <c r="H40" s="12">
        <v>10881</v>
      </c>
      <c r="I40" s="10">
        <v>11360.456</v>
      </c>
      <c r="J40" s="10">
        <v>6379.2809999999999</v>
      </c>
      <c r="K40" s="10">
        <v>6783.875</v>
      </c>
      <c r="L40" s="12">
        <v>7614.8</v>
      </c>
      <c r="M40" s="10">
        <v>6387.6970000000001</v>
      </c>
      <c r="N40" s="10">
        <v>6944.2240000000002</v>
      </c>
      <c r="O40" s="10">
        <v>5810.6279999999997</v>
      </c>
      <c r="P40" s="10">
        <v>5884.0439999999999</v>
      </c>
      <c r="Q40" s="10">
        <v>9856.1059999999998</v>
      </c>
      <c r="R40" s="10">
        <v>9608.9969999999994</v>
      </c>
      <c r="S40" s="10">
        <v>10127.357</v>
      </c>
      <c r="T40" s="10">
        <v>9713.991</v>
      </c>
      <c r="U40" s="10">
        <v>8852.8430000000008</v>
      </c>
      <c r="V40" s="10">
        <v>7006.8220000000001</v>
      </c>
      <c r="W40" s="10">
        <v>8139.8270000000002</v>
      </c>
      <c r="X40" s="10">
        <v>9115.4509999999991</v>
      </c>
      <c r="Y40" s="10">
        <v>9117.5139999999992</v>
      </c>
      <c r="Z40" s="10">
        <v>8775.1689999999999</v>
      </c>
      <c r="AA40" s="10">
        <v>9698.5139999999992</v>
      </c>
      <c r="AB40" s="10">
        <v>11773.661</v>
      </c>
      <c r="AC40" s="10">
        <v>10748.174000000001</v>
      </c>
      <c r="AD40" s="10">
        <v>10158.880999999999</v>
      </c>
      <c r="AE40" s="10">
        <v>14994.424000000001</v>
      </c>
      <c r="AF40" s="10">
        <v>11701.748</v>
      </c>
      <c r="AG40" s="10">
        <v>11583.876</v>
      </c>
    </row>
    <row r="41" spans="1:35" x14ac:dyDescent="0.35">
      <c r="A41" s="31"/>
      <c r="B41" s="7" t="s">
        <v>40</v>
      </c>
      <c r="C41" s="9">
        <v>25903.670999999998</v>
      </c>
      <c r="D41" s="9">
        <v>30676.668000000001</v>
      </c>
      <c r="E41" s="11">
        <v>27334.94</v>
      </c>
      <c r="F41" s="9">
        <v>19653.612000000001</v>
      </c>
      <c r="G41" s="9">
        <v>18758.606</v>
      </c>
      <c r="H41" s="11">
        <v>19150.59</v>
      </c>
      <c r="I41" s="9">
        <v>21038.121999999999</v>
      </c>
      <c r="J41" s="9">
        <v>16095.654</v>
      </c>
      <c r="K41" s="9">
        <v>14168.183999999999</v>
      </c>
      <c r="L41" s="9">
        <v>14114.273999999999</v>
      </c>
      <c r="M41" s="9">
        <v>12705.696</v>
      </c>
      <c r="N41" s="9">
        <v>13634.234</v>
      </c>
      <c r="O41" s="9">
        <v>13240.218999999999</v>
      </c>
      <c r="P41" s="9">
        <v>30170.581999999999</v>
      </c>
      <c r="Q41" s="9">
        <v>35593.964999999997</v>
      </c>
      <c r="R41" s="9">
        <v>33717.881000000001</v>
      </c>
      <c r="S41" s="9">
        <v>29513.326000000001</v>
      </c>
      <c r="T41" s="11">
        <v>27756.11</v>
      </c>
      <c r="U41" s="9">
        <v>27077.557000000001</v>
      </c>
      <c r="V41" s="11">
        <v>25683.23</v>
      </c>
      <c r="W41" s="9">
        <v>31600.862000000001</v>
      </c>
      <c r="X41" s="9">
        <v>27115.223999999998</v>
      </c>
      <c r="Y41" s="9">
        <v>32404.552</v>
      </c>
      <c r="Z41" s="9">
        <v>30789.427</v>
      </c>
      <c r="AA41" s="9">
        <v>26517.541000000001</v>
      </c>
      <c r="AB41" s="9">
        <v>24561.407999999999</v>
      </c>
      <c r="AC41" s="9">
        <v>25970.954000000002</v>
      </c>
      <c r="AD41" s="9">
        <v>24861.126</v>
      </c>
      <c r="AE41" s="9">
        <v>24934.141</v>
      </c>
      <c r="AF41" s="9">
        <v>23925.179</v>
      </c>
      <c r="AG41" s="11">
        <v>22877.63</v>
      </c>
    </row>
    <row r="42" spans="1:35" x14ac:dyDescent="0.35">
      <c r="A42" s="31"/>
      <c r="B42" s="7" t="s">
        <v>41</v>
      </c>
      <c r="C42" s="10">
        <v>60483.548999999999</v>
      </c>
      <c r="D42" s="10">
        <v>69310.399000000005</v>
      </c>
      <c r="E42" s="10">
        <v>83171.108999999997</v>
      </c>
      <c r="F42" s="10">
        <v>66813.452000000005</v>
      </c>
      <c r="G42" s="10">
        <v>41255.762999999999</v>
      </c>
      <c r="H42" s="10">
        <v>23903.190999999999</v>
      </c>
      <c r="I42" s="12">
        <v>24415.22</v>
      </c>
      <c r="J42" s="10">
        <v>20141.361000000001</v>
      </c>
      <c r="K42" s="10">
        <v>17218.116999999998</v>
      </c>
      <c r="L42" s="10">
        <v>19511.013999999999</v>
      </c>
      <c r="M42" s="10">
        <v>15878.325999999999</v>
      </c>
      <c r="N42" s="10">
        <v>17515.307000000001</v>
      </c>
      <c r="O42" s="10">
        <v>14810.933999999999</v>
      </c>
      <c r="P42" s="10">
        <v>36104.154000000002</v>
      </c>
      <c r="Q42" s="10">
        <v>32237.575000000001</v>
      </c>
      <c r="R42" s="10">
        <v>31168.761999999999</v>
      </c>
      <c r="S42" s="10">
        <v>23452.276999999998</v>
      </c>
      <c r="T42" s="10">
        <v>26301.922999999999</v>
      </c>
      <c r="U42" s="10">
        <v>29352.421999999999</v>
      </c>
      <c r="V42" s="10">
        <v>28213.875</v>
      </c>
      <c r="W42" s="10">
        <v>30222.371999999999</v>
      </c>
      <c r="X42" s="10">
        <v>28127.186000000002</v>
      </c>
      <c r="Y42" s="10">
        <v>29259.154999999999</v>
      </c>
      <c r="Z42" s="10">
        <v>26413.335999999999</v>
      </c>
      <c r="AA42" s="10">
        <v>24492.214</v>
      </c>
      <c r="AB42" s="10">
        <v>22573.396000000001</v>
      </c>
      <c r="AC42" s="10">
        <v>24185.398000000001</v>
      </c>
      <c r="AD42" s="10">
        <v>24586.348999999998</v>
      </c>
      <c r="AE42" s="10">
        <v>24233.931</v>
      </c>
      <c r="AF42" s="10">
        <v>25462.201000000001</v>
      </c>
      <c r="AG42" s="12">
        <v>27530.39</v>
      </c>
    </row>
    <row r="43" spans="1:35" x14ac:dyDescent="0.35">
      <c r="A43" s="31"/>
      <c r="B43" s="7" t="s">
        <v>42</v>
      </c>
      <c r="C43" s="11">
        <v>40133.1</v>
      </c>
      <c r="D43" s="11">
        <v>34095.1</v>
      </c>
      <c r="E43" s="11">
        <v>24624.1</v>
      </c>
      <c r="F43" s="11">
        <v>10922.1</v>
      </c>
      <c r="G43" s="11">
        <v>9274.1</v>
      </c>
      <c r="H43" s="11">
        <v>5847.1</v>
      </c>
      <c r="I43" s="11">
        <v>5462.1</v>
      </c>
      <c r="J43" s="11">
        <v>6805.1</v>
      </c>
      <c r="K43" s="11">
        <v>5184.1000000000004</v>
      </c>
      <c r="L43" s="11">
        <v>4907.12</v>
      </c>
      <c r="M43" s="9">
        <v>5232.098</v>
      </c>
      <c r="N43" s="9">
        <v>4881.0990000000002</v>
      </c>
      <c r="O43" s="9">
        <v>3767.0889999999999</v>
      </c>
      <c r="P43" s="9">
        <v>3961.0880000000002</v>
      </c>
      <c r="Q43" s="9">
        <v>5345.0829999999996</v>
      </c>
      <c r="R43" s="9">
        <v>4265.2669999999998</v>
      </c>
      <c r="S43" s="11">
        <v>4844.7</v>
      </c>
      <c r="T43" s="9">
        <v>5038.7449999999999</v>
      </c>
      <c r="U43" s="9">
        <v>8357.0130000000008</v>
      </c>
      <c r="V43" s="9">
        <v>2906.3760000000002</v>
      </c>
      <c r="W43" s="9">
        <v>7616.2129999999997</v>
      </c>
      <c r="X43" s="9">
        <v>5250.7160000000003</v>
      </c>
      <c r="Y43" s="9">
        <v>5797.3140000000003</v>
      </c>
      <c r="Z43" s="9">
        <v>5637.0389999999998</v>
      </c>
      <c r="AA43" s="9">
        <v>3920.884</v>
      </c>
      <c r="AB43" s="9">
        <v>5453.5709999999999</v>
      </c>
      <c r="AC43" s="9">
        <v>5460.9340000000002</v>
      </c>
      <c r="AD43" s="9">
        <v>5398.2550000000001</v>
      </c>
      <c r="AE43" s="9">
        <v>5942.8940000000002</v>
      </c>
      <c r="AF43" s="9">
        <v>6162.0569999999998</v>
      </c>
      <c r="AG43" s="9">
        <v>6139.5630000000001</v>
      </c>
    </row>
    <row r="44" spans="1:35" x14ac:dyDescent="0.35">
      <c r="A44" s="31"/>
      <c r="B44" s="7" t="s">
        <v>43</v>
      </c>
      <c r="C44" s="12">
        <v>82976.070000000007</v>
      </c>
      <c r="D44" s="10">
        <v>77557.788</v>
      </c>
      <c r="E44" s="10">
        <v>106829.011</v>
      </c>
      <c r="F44" s="10">
        <v>80269.058000000005</v>
      </c>
      <c r="G44" s="10">
        <v>51207.307000000001</v>
      </c>
      <c r="H44" s="10">
        <v>40419.428</v>
      </c>
      <c r="I44" s="10">
        <v>42900.379000000001</v>
      </c>
      <c r="J44" s="10">
        <v>29800.934000000001</v>
      </c>
      <c r="K44" s="10">
        <v>36778.148999999998</v>
      </c>
      <c r="L44" s="10">
        <v>28240.435000000001</v>
      </c>
      <c r="M44" s="10">
        <v>29050.315999999999</v>
      </c>
      <c r="N44" s="10">
        <v>28164.830999999998</v>
      </c>
      <c r="O44" s="10">
        <v>30827.671999999999</v>
      </c>
      <c r="P44" s="10">
        <v>30453.725999999999</v>
      </c>
      <c r="Q44" s="10">
        <v>42243.767999999996</v>
      </c>
      <c r="R44" s="10">
        <v>38733.021000000001</v>
      </c>
      <c r="S44" s="12">
        <v>36593.870000000003</v>
      </c>
      <c r="T44" s="10">
        <v>43845.046999999999</v>
      </c>
      <c r="U44" s="12">
        <v>42940.25</v>
      </c>
      <c r="V44" s="10">
        <v>39476.195</v>
      </c>
      <c r="W44" s="12">
        <v>38284.870000000003</v>
      </c>
      <c r="X44" s="10">
        <v>49218.084000000003</v>
      </c>
      <c r="Y44" s="12">
        <v>53735.19</v>
      </c>
      <c r="Z44" s="10">
        <v>52316.732000000004</v>
      </c>
      <c r="AA44" s="12">
        <v>57400.23</v>
      </c>
      <c r="AB44" s="10">
        <v>57548.775999999998</v>
      </c>
      <c r="AC44" s="10">
        <v>61530.317999999999</v>
      </c>
      <c r="AD44" s="10">
        <v>63793.116000000002</v>
      </c>
      <c r="AE44" s="10">
        <v>62052.214</v>
      </c>
      <c r="AF44" s="10">
        <v>59149.574999999997</v>
      </c>
      <c r="AG44" s="10">
        <v>63631.798000000003</v>
      </c>
    </row>
    <row r="45" spans="1:35" x14ac:dyDescent="0.35">
      <c r="A45" s="31"/>
      <c r="B45" s="7" t="s">
        <v>44</v>
      </c>
      <c r="C45" s="9">
        <v>36628.932000000001</v>
      </c>
      <c r="D45" s="9">
        <v>43589.889000000003</v>
      </c>
      <c r="E45" s="9">
        <v>51524.847999999998</v>
      </c>
      <c r="F45" s="9">
        <v>48038.141000000003</v>
      </c>
      <c r="G45" s="9">
        <v>39578.154999999999</v>
      </c>
      <c r="H45" s="9">
        <v>20291.197</v>
      </c>
      <c r="I45" s="9">
        <v>22537.487000000001</v>
      </c>
      <c r="J45" s="9">
        <v>18073.012999999999</v>
      </c>
      <c r="K45" s="9">
        <v>15604.762000000001</v>
      </c>
      <c r="L45" s="11">
        <v>16728</v>
      </c>
      <c r="M45" s="11">
        <v>18610</v>
      </c>
      <c r="N45" s="11">
        <v>19732</v>
      </c>
      <c r="O45" s="11">
        <v>19834.8</v>
      </c>
      <c r="P45" s="9">
        <v>30206.258999999998</v>
      </c>
      <c r="Q45" s="9">
        <v>63499.904999999999</v>
      </c>
      <c r="R45" s="9">
        <v>64587.144999999997</v>
      </c>
      <c r="S45" s="9">
        <v>68249.182000000001</v>
      </c>
      <c r="T45" s="9">
        <v>95277.508000000002</v>
      </c>
      <c r="U45" s="11">
        <v>91862.65</v>
      </c>
      <c r="V45" s="9">
        <v>75404.775999999998</v>
      </c>
      <c r="W45" s="9">
        <v>83732.486000000004</v>
      </c>
      <c r="X45" s="11">
        <v>109537.14</v>
      </c>
      <c r="Y45" s="9">
        <v>117858.099</v>
      </c>
      <c r="Z45" s="9">
        <v>110044.671</v>
      </c>
      <c r="AA45" s="11">
        <v>109528.16</v>
      </c>
      <c r="AB45" s="9">
        <v>112076.079</v>
      </c>
      <c r="AC45" s="11">
        <v>109228.59</v>
      </c>
      <c r="AD45" s="9">
        <v>104617.216</v>
      </c>
      <c r="AE45" s="9">
        <v>95886.649000000005</v>
      </c>
      <c r="AF45" s="9">
        <v>91943.452000000005</v>
      </c>
      <c r="AG45" s="9">
        <v>88328.323999999993</v>
      </c>
    </row>
    <row r="46" spans="1:35" x14ac:dyDescent="0.35">
      <c r="A46" s="31"/>
      <c r="B46" s="7" t="s">
        <v>45</v>
      </c>
      <c r="C46" s="10">
        <v>15439.703</v>
      </c>
      <c r="D46" s="10">
        <v>14808.255999999999</v>
      </c>
      <c r="E46" s="10">
        <v>28091.358</v>
      </c>
      <c r="F46" s="10">
        <v>17979.545999999998</v>
      </c>
      <c r="G46" s="12">
        <v>10420.39</v>
      </c>
      <c r="H46" s="10">
        <v>5503.9409999999998</v>
      </c>
      <c r="I46" s="10">
        <v>4592.3620000000001</v>
      </c>
      <c r="J46" s="10">
        <v>3041.835</v>
      </c>
      <c r="K46" s="10">
        <v>1990.405</v>
      </c>
      <c r="L46" s="10">
        <v>2852.8429999999998</v>
      </c>
      <c r="M46" s="10">
        <v>2830.953</v>
      </c>
      <c r="N46" s="10">
        <v>2565.3339999999998</v>
      </c>
      <c r="O46" s="10">
        <v>2522.8829999999998</v>
      </c>
      <c r="P46" s="10">
        <v>3791.877</v>
      </c>
      <c r="Q46" s="10">
        <v>5789.1890000000003</v>
      </c>
      <c r="R46" s="10">
        <v>6804.076</v>
      </c>
      <c r="S46" s="10">
        <v>8258.1290000000008</v>
      </c>
      <c r="T46" s="10">
        <v>19255.012999999999</v>
      </c>
      <c r="U46" s="10">
        <v>18267.010999999999</v>
      </c>
      <c r="V46" s="10">
        <v>17293.941999999999</v>
      </c>
      <c r="W46" s="10">
        <v>19110.561000000002</v>
      </c>
      <c r="X46" s="10">
        <v>19737.056</v>
      </c>
      <c r="Y46" s="10">
        <v>22825.061000000002</v>
      </c>
      <c r="Z46" s="10">
        <v>22982.806</v>
      </c>
      <c r="AA46" s="10">
        <v>20262.198</v>
      </c>
      <c r="AB46" s="10">
        <v>19852.223000000002</v>
      </c>
      <c r="AC46" s="10">
        <v>21198.149000000001</v>
      </c>
      <c r="AD46" s="10">
        <v>25259.226999999999</v>
      </c>
      <c r="AE46" s="10">
        <v>26350.178</v>
      </c>
      <c r="AF46" s="10">
        <v>25685.442999999999</v>
      </c>
      <c r="AG46" s="10">
        <v>31044.559000000001</v>
      </c>
    </row>
    <row r="47" spans="1:35" x14ac:dyDescent="0.35">
      <c r="A47" s="31"/>
      <c r="B47" s="7" t="s">
        <v>46</v>
      </c>
      <c r="C47" s="11">
        <v>14524</v>
      </c>
      <c r="D47" s="11">
        <v>11924</v>
      </c>
      <c r="E47" s="11">
        <v>11235</v>
      </c>
      <c r="F47" s="11">
        <v>7271</v>
      </c>
      <c r="G47" s="11">
        <v>4191</v>
      </c>
      <c r="H47" s="11">
        <v>3513</v>
      </c>
      <c r="I47" s="11">
        <v>3675</v>
      </c>
      <c r="J47" s="11">
        <v>3531</v>
      </c>
      <c r="K47" s="11">
        <v>2840</v>
      </c>
      <c r="L47" s="11">
        <v>2941</v>
      </c>
      <c r="M47" s="11">
        <v>2341</v>
      </c>
      <c r="N47" s="11">
        <v>2239</v>
      </c>
      <c r="O47" s="11">
        <v>2502</v>
      </c>
      <c r="P47" s="11">
        <v>3295</v>
      </c>
      <c r="Q47" s="11">
        <v>3090</v>
      </c>
      <c r="R47" s="9">
        <v>3351.663</v>
      </c>
      <c r="S47" s="9">
        <v>3377.627</v>
      </c>
      <c r="T47" s="9">
        <v>3085.4679999999998</v>
      </c>
      <c r="U47" s="9">
        <v>2997.2190000000001</v>
      </c>
      <c r="V47" s="9">
        <v>2969.279</v>
      </c>
      <c r="W47" s="9">
        <v>2231.1889999999999</v>
      </c>
      <c r="X47" s="9">
        <v>2070.5140000000001</v>
      </c>
      <c r="Y47" s="9">
        <v>1984.7280000000001</v>
      </c>
      <c r="Z47" s="9">
        <v>1795.2570000000001</v>
      </c>
      <c r="AA47" s="9">
        <v>1723.7639999999999</v>
      </c>
      <c r="AB47" s="9">
        <v>1549.3969999999999</v>
      </c>
      <c r="AC47" s="9">
        <v>1376.9780000000001</v>
      </c>
      <c r="AD47" s="9">
        <v>1347.2180000000001</v>
      </c>
      <c r="AE47" s="9">
        <v>1365.3679999999999</v>
      </c>
      <c r="AF47" s="9">
        <v>1419.4570000000001</v>
      </c>
      <c r="AG47" s="9">
        <v>1568.2170000000001</v>
      </c>
    </row>
    <row r="48" spans="1:35" x14ac:dyDescent="0.35">
      <c r="A48" s="31"/>
      <c r="B48" s="7" t="s">
        <v>47</v>
      </c>
      <c r="C48" s="10">
        <v>40352.317999999999</v>
      </c>
      <c r="D48" s="10">
        <v>37336.264000000003</v>
      </c>
      <c r="E48" s="10">
        <v>53756.260999999999</v>
      </c>
      <c r="F48" s="10">
        <v>39587.298999999999</v>
      </c>
      <c r="G48" s="10">
        <v>27427.376</v>
      </c>
      <c r="H48" s="10">
        <v>18371.491999999998</v>
      </c>
      <c r="I48" s="10">
        <v>17402.647000000001</v>
      </c>
      <c r="J48" s="10">
        <v>14142.841</v>
      </c>
      <c r="K48" s="10">
        <v>17648.072</v>
      </c>
      <c r="L48" s="10">
        <v>11364.458000000001</v>
      </c>
      <c r="M48" s="10">
        <v>10331.766</v>
      </c>
      <c r="N48" s="10">
        <v>10833.950999999999</v>
      </c>
      <c r="O48" s="10">
        <v>9677.509</v>
      </c>
      <c r="P48" s="10">
        <v>11448.065000000001</v>
      </c>
      <c r="Q48" s="10">
        <v>13698.643</v>
      </c>
      <c r="R48" s="10">
        <v>13530.582</v>
      </c>
      <c r="S48" s="12">
        <v>11236.25</v>
      </c>
      <c r="T48" s="10">
        <v>9598.9069999999992</v>
      </c>
      <c r="U48" s="10">
        <v>9574.5730000000003</v>
      </c>
      <c r="V48" s="10">
        <v>6863.8320000000003</v>
      </c>
      <c r="W48" s="10">
        <v>9506.4179999999997</v>
      </c>
      <c r="X48" s="12">
        <v>9028.82</v>
      </c>
      <c r="Y48" s="10">
        <v>9776.2219999999998</v>
      </c>
      <c r="Z48" s="10">
        <v>6773.2830000000004</v>
      </c>
      <c r="AA48" s="10">
        <v>6685.2849999999999</v>
      </c>
      <c r="AB48" s="12">
        <v>7721.09</v>
      </c>
      <c r="AC48" s="12">
        <v>6169.36</v>
      </c>
      <c r="AD48" s="10">
        <v>6136.3729999999996</v>
      </c>
      <c r="AE48" s="12">
        <v>6578.14</v>
      </c>
      <c r="AF48" s="10">
        <v>6323.1289999999999</v>
      </c>
      <c r="AG48" s="10">
        <v>5189.9369999999999</v>
      </c>
    </row>
    <row r="49" spans="1:35" x14ac:dyDescent="0.35">
      <c r="A49" s="31"/>
      <c r="B49" s="7" t="s">
        <v>48</v>
      </c>
      <c r="C49" s="9">
        <v>217426.69699999999</v>
      </c>
      <c r="D49" s="9">
        <v>263349.78499999997</v>
      </c>
      <c r="E49" s="9">
        <v>124708.872</v>
      </c>
      <c r="F49" s="9">
        <v>156153.959</v>
      </c>
      <c r="G49" s="9">
        <v>134954.459</v>
      </c>
      <c r="H49" s="9">
        <v>154212.959</v>
      </c>
      <c r="I49" s="9">
        <v>184454.459</v>
      </c>
      <c r="J49" s="9">
        <v>158527.85500000001</v>
      </c>
      <c r="K49" s="9">
        <v>128376.319</v>
      </c>
      <c r="L49" s="9">
        <v>74206.016000000003</v>
      </c>
      <c r="M49" s="9">
        <v>97749.017000000007</v>
      </c>
      <c r="N49" s="9">
        <v>100132.318</v>
      </c>
      <c r="O49" s="9">
        <v>114843.93399999999</v>
      </c>
      <c r="P49" s="9">
        <v>111925.245</v>
      </c>
      <c r="Q49" s="11">
        <v>117877.68</v>
      </c>
      <c r="R49" s="9">
        <v>111960.001</v>
      </c>
      <c r="S49" s="9">
        <v>125665.666</v>
      </c>
      <c r="T49" s="9">
        <v>109570.341</v>
      </c>
      <c r="U49" s="9">
        <v>126559.72100000001</v>
      </c>
      <c r="V49" s="9">
        <v>114767.45699999999</v>
      </c>
      <c r="W49" s="9">
        <v>114543.91800000001</v>
      </c>
      <c r="X49" s="9">
        <v>45492.877999999997</v>
      </c>
      <c r="Y49" s="9">
        <v>46777.707000000002</v>
      </c>
      <c r="Z49" s="9">
        <v>47212.197</v>
      </c>
      <c r="AA49" s="9">
        <v>42921.286999999997</v>
      </c>
      <c r="AB49" s="9">
        <v>41558.207999999999</v>
      </c>
      <c r="AC49" s="9">
        <v>42089.675000000003</v>
      </c>
      <c r="AD49" s="9">
        <v>43129.540999999997</v>
      </c>
      <c r="AE49" s="9">
        <v>41865.038</v>
      </c>
      <c r="AF49" s="9">
        <v>52736.678</v>
      </c>
      <c r="AG49" s="9">
        <v>26768.267</v>
      </c>
    </row>
    <row r="50" spans="1:35" x14ac:dyDescent="0.35">
      <c r="A50" t="s">
        <v>99</v>
      </c>
      <c r="B50" s="7" t="s">
        <v>49</v>
      </c>
      <c r="C50" s="10">
        <v>201358.20499999999</v>
      </c>
      <c r="D50" s="12">
        <v>219305.84</v>
      </c>
      <c r="E50" s="10">
        <v>225149.49100000001</v>
      </c>
      <c r="F50" s="10">
        <v>201418.05499999999</v>
      </c>
      <c r="G50" s="10">
        <v>206328.22700000001</v>
      </c>
      <c r="H50" s="10">
        <v>209822.092</v>
      </c>
      <c r="I50" s="10">
        <v>244975.47899999999</v>
      </c>
      <c r="J50" s="10">
        <v>217686.413</v>
      </c>
      <c r="K50" s="10">
        <v>220693.70300000001</v>
      </c>
      <c r="L50" s="12">
        <v>209438.13</v>
      </c>
      <c r="M50" s="10">
        <v>226271.74400000001</v>
      </c>
      <c r="N50" s="10">
        <v>244875.86600000001</v>
      </c>
      <c r="O50" s="10">
        <v>255870.89799999999</v>
      </c>
      <c r="P50" s="10">
        <v>369291.43599999999</v>
      </c>
      <c r="Q50" s="12">
        <v>393203.33</v>
      </c>
      <c r="R50" s="12">
        <v>395364.52</v>
      </c>
      <c r="S50" s="10">
        <v>388076.136</v>
      </c>
      <c r="T50" s="10">
        <v>389939.65899999999</v>
      </c>
      <c r="U50" s="10">
        <v>419860.68400000001</v>
      </c>
      <c r="V50" s="10">
        <v>421421.533</v>
      </c>
      <c r="W50" s="10">
        <v>492118.07500000001</v>
      </c>
      <c r="X50" s="10">
        <v>407752.63199999998</v>
      </c>
      <c r="Y50" s="10">
        <v>419351.40899999999</v>
      </c>
      <c r="Z50" s="10">
        <v>379317.11599999998</v>
      </c>
      <c r="AA50" s="10">
        <v>356403.44400000002</v>
      </c>
      <c r="AB50" s="10">
        <v>352891.41100000002</v>
      </c>
      <c r="AC50" s="10">
        <v>370879.16100000002</v>
      </c>
      <c r="AD50" s="10">
        <v>386374.92599999998</v>
      </c>
      <c r="AE50" s="10">
        <v>387592.65399999998</v>
      </c>
      <c r="AF50" s="10">
        <v>383623.62400000001</v>
      </c>
      <c r="AG50" s="10">
        <v>361987.011</v>
      </c>
      <c r="AI50" s="20">
        <f>AF50/$AF$35*100</f>
        <v>18.642517830182285</v>
      </c>
    </row>
    <row r="51" spans="1:35" x14ac:dyDescent="0.35">
      <c r="A51" t="s">
        <v>99</v>
      </c>
      <c r="B51" s="7" t="s">
        <v>50</v>
      </c>
      <c r="C51" s="11">
        <v>1150549</v>
      </c>
      <c r="D51" s="11">
        <v>1052697</v>
      </c>
      <c r="E51" s="11">
        <v>1074468</v>
      </c>
      <c r="F51" s="11">
        <v>1111958</v>
      </c>
      <c r="G51" s="11">
        <v>1101365</v>
      </c>
      <c r="H51" s="11">
        <v>1091658</v>
      </c>
      <c r="I51" s="11">
        <v>1168934</v>
      </c>
      <c r="J51" s="11">
        <v>1125703</v>
      </c>
      <c r="K51" s="11">
        <v>1129093</v>
      </c>
      <c r="L51" s="11">
        <v>1102107</v>
      </c>
      <c r="M51" s="11">
        <v>973429</v>
      </c>
      <c r="N51" s="11">
        <v>1056323</v>
      </c>
      <c r="O51" s="11">
        <v>996306</v>
      </c>
      <c r="P51" s="11">
        <v>952050</v>
      </c>
      <c r="Q51" s="11">
        <v>947515.3</v>
      </c>
      <c r="R51" s="9">
        <v>931736.23400000005</v>
      </c>
      <c r="S51" s="9">
        <v>892351.18099999998</v>
      </c>
      <c r="T51" s="9">
        <v>906843.35199999996</v>
      </c>
      <c r="U51" s="9">
        <v>896527.17599999998</v>
      </c>
      <c r="V51" s="9">
        <v>894717.848</v>
      </c>
      <c r="W51" s="9">
        <v>991792.65300000005</v>
      </c>
      <c r="X51" s="9">
        <v>890430.94400000002</v>
      </c>
      <c r="Y51" s="9">
        <v>900980.03099999996</v>
      </c>
      <c r="Z51" s="9">
        <v>947694.17200000002</v>
      </c>
      <c r="AA51" s="11">
        <v>845192.73</v>
      </c>
      <c r="AB51" s="9">
        <v>882787.68299999996</v>
      </c>
      <c r="AC51" s="9">
        <v>924744.22600000002</v>
      </c>
      <c r="AD51" s="9">
        <v>927433.01500000001</v>
      </c>
      <c r="AE51" s="9">
        <v>883452.36300000001</v>
      </c>
      <c r="AF51" s="9">
        <v>873296.05099999998</v>
      </c>
      <c r="AG51" s="9">
        <v>851166.73300000001</v>
      </c>
      <c r="AH51" s="20"/>
      <c r="AI51" s="20">
        <f>AF51/$AF$35*100</f>
        <v>42.438567865140854</v>
      </c>
    </row>
    <row r="52" spans="1:35" x14ac:dyDescent="0.35">
      <c r="A52" t="s">
        <v>99</v>
      </c>
      <c r="B52" s="7" t="s">
        <v>51</v>
      </c>
      <c r="C52" s="12">
        <v>60327</v>
      </c>
      <c r="D52" s="12">
        <v>60518</v>
      </c>
      <c r="E52" s="12">
        <v>44086</v>
      </c>
      <c r="F52" s="12">
        <v>26057</v>
      </c>
      <c r="G52" s="12">
        <v>21315</v>
      </c>
      <c r="H52" s="12">
        <v>25784</v>
      </c>
      <c r="I52" s="12">
        <v>30416</v>
      </c>
      <c r="J52" s="12">
        <v>26840</v>
      </c>
      <c r="K52" s="12">
        <v>26468</v>
      </c>
      <c r="L52" s="12">
        <v>24560</v>
      </c>
      <c r="M52" s="12">
        <v>22832</v>
      </c>
      <c r="N52" s="12">
        <v>21674</v>
      </c>
      <c r="O52" s="12">
        <v>19649</v>
      </c>
      <c r="P52" s="12">
        <v>18561</v>
      </c>
      <c r="Q52" s="12">
        <v>16073.2</v>
      </c>
      <c r="R52" s="10">
        <v>15783.538</v>
      </c>
      <c r="S52" s="10">
        <v>14783.101000000001</v>
      </c>
      <c r="T52" s="10">
        <v>13757.618</v>
      </c>
      <c r="U52" s="12">
        <v>12215.8</v>
      </c>
      <c r="V52" s="12">
        <v>12301.01</v>
      </c>
      <c r="W52" s="10">
        <v>12695.442999999999</v>
      </c>
      <c r="X52" s="10">
        <v>12046.325999999999</v>
      </c>
      <c r="Y52" s="10">
        <v>11870.758</v>
      </c>
      <c r="Z52" s="10">
        <v>11652.414000000001</v>
      </c>
      <c r="AA52" s="12">
        <v>11749.01</v>
      </c>
      <c r="AB52" s="12">
        <v>10049.56</v>
      </c>
      <c r="AC52" s="10">
        <v>10702.598</v>
      </c>
      <c r="AD52" s="10">
        <v>10639.035</v>
      </c>
      <c r="AE52" s="10">
        <v>10243.721</v>
      </c>
      <c r="AF52" s="12">
        <v>10186.42</v>
      </c>
      <c r="AG52" s="10">
        <v>10310.944</v>
      </c>
      <c r="AI52" s="20">
        <f>AF52/$AF$35*100</f>
        <v>0.49501778460787765</v>
      </c>
    </row>
    <row r="53" spans="1:35" x14ac:dyDescent="0.35">
      <c r="A53" t="s">
        <v>99</v>
      </c>
      <c r="B53" s="7" t="s">
        <v>52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2</v>
      </c>
      <c r="M53" s="11">
        <v>2</v>
      </c>
      <c r="N53" s="11">
        <v>2</v>
      </c>
      <c r="O53" s="11">
        <v>1</v>
      </c>
      <c r="P53" s="11">
        <v>17</v>
      </c>
      <c r="Q53" s="11">
        <v>27</v>
      </c>
      <c r="R53" s="11">
        <v>29</v>
      </c>
      <c r="S53" s="11">
        <v>32</v>
      </c>
      <c r="T53" s="11">
        <v>15</v>
      </c>
      <c r="U53" s="11">
        <v>13</v>
      </c>
      <c r="V53" s="11">
        <v>13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9">
        <v>2.9000000000000001E-2</v>
      </c>
      <c r="AE53" s="11">
        <v>0</v>
      </c>
      <c r="AF53" s="9">
        <v>0.57299999999999995</v>
      </c>
      <c r="AG53" s="9">
        <v>0.63500000000000001</v>
      </c>
      <c r="AI53" s="20">
        <f>AF53/$AF$35*100</f>
        <v>2.7845424651674866E-5</v>
      </c>
    </row>
    <row r="54" spans="1:35" x14ac:dyDescent="0.35">
      <c r="A54" t="s">
        <v>99</v>
      </c>
      <c r="B54" s="7" t="s">
        <v>53</v>
      </c>
      <c r="C54" s="12">
        <v>51380</v>
      </c>
      <c r="D54" s="12">
        <v>59358</v>
      </c>
      <c r="E54" s="12">
        <v>82003</v>
      </c>
      <c r="F54" s="12">
        <v>82342</v>
      </c>
      <c r="G54" s="12">
        <v>74486</v>
      </c>
      <c r="H54" s="12">
        <v>80617</v>
      </c>
      <c r="I54" s="12">
        <v>97789</v>
      </c>
      <c r="J54" s="12">
        <v>69096</v>
      </c>
      <c r="K54" s="12">
        <v>70512</v>
      </c>
      <c r="L54" s="12">
        <v>73030</v>
      </c>
      <c r="M54" s="12">
        <v>155418</v>
      </c>
      <c r="N54" s="12">
        <v>177975</v>
      </c>
      <c r="O54" s="12">
        <v>176668</v>
      </c>
      <c r="P54" s="12">
        <v>168630</v>
      </c>
      <c r="Q54" s="12">
        <v>169383</v>
      </c>
      <c r="R54" s="12">
        <v>174352</v>
      </c>
      <c r="S54" s="12">
        <v>163786</v>
      </c>
      <c r="T54" s="12">
        <v>5340</v>
      </c>
      <c r="U54" s="12">
        <v>5446</v>
      </c>
      <c r="V54" s="12">
        <v>6740</v>
      </c>
      <c r="W54" s="12">
        <v>5619</v>
      </c>
      <c r="X54" s="12">
        <v>2892</v>
      </c>
      <c r="Y54" s="12">
        <v>3738</v>
      </c>
      <c r="Z54" s="12">
        <v>3309</v>
      </c>
      <c r="AA54" s="12">
        <v>5972</v>
      </c>
      <c r="AB54" s="10">
        <v>6055.058</v>
      </c>
      <c r="AC54" s="10">
        <v>5587.0510000000004</v>
      </c>
      <c r="AD54" s="10">
        <v>3871.1350000000002</v>
      </c>
      <c r="AE54" s="10">
        <v>2460.8139999999999</v>
      </c>
      <c r="AF54" s="10">
        <v>2079.2759999999998</v>
      </c>
      <c r="AG54" s="10">
        <v>1891.777</v>
      </c>
      <c r="AI54" s="20">
        <f>AF54/$AF$35*100</f>
        <v>0.10104419404543788</v>
      </c>
    </row>
    <row r="55" spans="1:35" x14ac:dyDescent="0.35">
      <c r="B55" s="7" t="s">
        <v>54</v>
      </c>
      <c r="C55" s="11">
        <v>9932</v>
      </c>
      <c r="D55" s="11">
        <v>8236</v>
      </c>
      <c r="E55" s="11">
        <v>13454</v>
      </c>
      <c r="F55" s="11">
        <v>18840</v>
      </c>
      <c r="G55" s="11">
        <v>-8263</v>
      </c>
      <c r="H55" s="11">
        <v>11480</v>
      </c>
      <c r="I55" s="11">
        <v>-17859</v>
      </c>
      <c r="J55" s="11">
        <v>3281</v>
      </c>
      <c r="K55" s="11">
        <v>3657</v>
      </c>
      <c r="L55" s="11">
        <v>3502</v>
      </c>
      <c r="M55" s="11">
        <v>3980</v>
      </c>
      <c r="N55" s="9">
        <v>542.99900000000002</v>
      </c>
      <c r="O55" s="9">
        <v>1292.999</v>
      </c>
      <c r="P55" s="9">
        <v>1262.998</v>
      </c>
      <c r="Q55" s="11">
        <v>4737</v>
      </c>
      <c r="R55" s="9">
        <v>8752.3979999999992</v>
      </c>
      <c r="S55" s="11">
        <v>6640.3</v>
      </c>
      <c r="T55" s="9">
        <v>2255.8029999999999</v>
      </c>
      <c r="U55" s="11">
        <v>-719.6</v>
      </c>
      <c r="V55" s="9">
        <v>2298.0010000000002</v>
      </c>
      <c r="W55" s="9">
        <v>5185.6880000000001</v>
      </c>
      <c r="X55" s="9">
        <v>-1371.2940000000001</v>
      </c>
      <c r="Y55" s="9">
        <v>103.313</v>
      </c>
      <c r="Z55" s="11">
        <v>261.88</v>
      </c>
      <c r="AA55" s="9">
        <v>766.85199999999998</v>
      </c>
      <c r="AB55" s="9">
        <v>-568.65800000000002</v>
      </c>
      <c r="AC55" s="9">
        <v>3037.7840000000001</v>
      </c>
      <c r="AD55" s="9">
        <v>2356.9760000000001</v>
      </c>
      <c r="AE55" s="9">
        <v>3237.1660000000002</v>
      </c>
      <c r="AF55" s="9">
        <v>1342.7570000000001</v>
      </c>
      <c r="AG55" s="9">
        <v>-595.66499999999996</v>
      </c>
      <c r="AH55" s="15"/>
    </row>
    <row r="56" spans="1:35" x14ac:dyDescent="0.35">
      <c r="B56" s="7" t="s">
        <v>55</v>
      </c>
      <c r="C56" s="12">
        <v>2610832</v>
      </c>
      <c r="D56" s="12">
        <v>2566393</v>
      </c>
      <c r="E56" s="12">
        <v>2733001</v>
      </c>
      <c r="F56" s="12">
        <v>2625751</v>
      </c>
      <c r="G56" s="12">
        <v>2340872</v>
      </c>
      <c r="H56" s="12">
        <v>2286786</v>
      </c>
      <c r="I56" s="12">
        <v>2440221</v>
      </c>
      <c r="J56" s="12">
        <v>2261775</v>
      </c>
      <c r="K56" s="12">
        <v>2218886</v>
      </c>
      <c r="L56" s="12">
        <v>2111280</v>
      </c>
      <c r="M56" s="10">
        <v>2091105.682</v>
      </c>
      <c r="N56" s="10">
        <v>2233767.8530000001</v>
      </c>
      <c r="O56" s="10">
        <v>2183659.4169999999</v>
      </c>
      <c r="P56" s="10">
        <v>2381895.8259999999</v>
      </c>
      <c r="Q56" s="10">
        <v>2561763.5189999999</v>
      </c>
      <c r="R56" s="10">
        <v>2556007.4139999999</v>
      </c>
      <c r="S56" s="10">
        <v>2526677.6690000002</v>
      </c>
      <c r="T56" s="10">
        <v>2434871.9980000001</v>
      </c>
      <c r="U56" s="10">
        <v>2437608.8289999999</v>
      </c>
      <c r="V56" s="10">
        <v>2402028.7960000001</v>
      </c>
      <c r="W56" s="10">
        <v>2652009.3459999999</v>
      </c>
      <c r="X56" s="10">
        <v>2439574.0460000001</v>
      </c>
      <c r="Y56" s="10">
        <v>2487902.2710000002</v>
      </c>
      <c r="Z56" s="10">
        <v>2478272.395</v>
      </c>
      <c r="AA56" s="10">
        <v>2296964.5610000002</v>
      </c>
      <c r="AB56" s="10">
        <v>2335028.449</v>
      </c>
      <c r="AC56" s="10">
        <v>2431293.0040000002</v>
      </c>
      <c r="AD56" s="10">
        <v>2438653.7609999999</v>
      </c>
      <c r="AE56" s="10">
        <v>2372800.5529999998</v>
      </c>
      <c r="AF56" s="10">
        <v>2337402.3960000002</v>
      </c>
      <c r="AG56" s="10">
        <v>2249842.2349999999</v>
      </c>
    </row>
    <row r="57" spans="1:35" x14ac:dyDescent="0.35">
      <c r="B57" s="7" t="s">
        <v>56</v>
      </c>
      <c r="C57" s="11">
        <v>2597891</v>
      </c>
      <c r="D57" s="11">
        <v>2542161</v>
      </c>
      <c r="E57" s="11">
        <v>2676580</v>
      </c>
      <c r="F57" s="11">
        <v>2566825</v>
      </c>
      <c r="G57" s="11">
        <v>2298399</v>
      </c>
      <c r="H57" s="11">
        <v>2244450</v>
      </c>
      <c r="I57" s="11">
        <v>2402403</v>
      </c>
      <c r="J57" s="11">
        <v>2220270</v>
      </c>
      <c r="K57" s="11">
        <v>2186382</v>
      </c>
      <c r="L57" s="11">
        <v>2083394</v>
      </c>
      <c r="M57" s="9">
        <v>2065206.682</v>
      </c>
      <c r="N57" s="9">
        <v>2198889.8530000001</v>
      </c>
      <c r="O57" s="9">
        <v>2160604.4169999999</v>
      </c>
      <c r="P57" s="9">
        <v>2360144.8259999999</v>
      </c>
      <c r="Q57" s="9">
        <v>2536392.5189999999</v>
      </c>
      <c r="R57" s="9">
        <v>2530559.4139999999</v>
      </c>
      <c r="S57" s="9">
        <v>2497280.6690000002</v>
      </c>
      <c r="T57" s="9">
        <v>2406659.9980000001</v>
      </c>
      <c r="U57" s="9">
        <v>2416276.8289999999</v>
      </c>
      <c r="V57" s="9">
        <v>2375390.7960000001</v>
      </c>
      <c r="W57" s="9">
        <v>2597407.909</v>
      </c>
      <c r="X57" s="9">
        <v>2386757.5449999999</v>
      </c>
      <c r="Y57" s="9">
        <v>2437260.963</v>
      </c>
      <c r="Z57" s="9">
        <v>2426854.108</v>
      </c>
      <c r="AA57" s="9">
        <v>2245598.4939999999</v>
      </c>
      <c r="AB57" s="9">
        <v>2284225.969</v>
      </c>
      <c r="AC57" s="9">
        <v>2381636.8319999999</v>
      </c>
      <c r="AD57" s="9">
        <v>2391805.6009999998</v>
      </c>
      <c r="AE57" s="9">
        <v>2322283.2119999998</v>
      </c>
      <c r="AF57" s="9">
        <v>2296492.5630000001</v>
      </c>
      <c r="AG57" s="9">
        <v>2208720.1310000001</v>
      </c>
      <c r="AH57" s="16">
        <f>AG14+AG15</f>
        <v>2208874.8259999999</v>
      </c>
    </row>
    <row r="59" spans="1:35" x14ac:dyDescent="0.35">
      <c r="B59" s="1" t="s">
        <v>95</v>
      </c>
    </row>
    <row r="60" spans="1:35" x14ac:dyDescent="0.35">
      <c r="B60" s="1" t="s">
        <v>94</v>
      </c>
      <c r="C60" s="2" t="s">
        <v>96</v>
      </c>
    </row>
  </sheetData>
  <mergeCells count="2">
    <mergeCell ref="A37:A49"/>
    <mergeCell ref="A18:A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BE34-33D0-45F6-ADB1-13D68F5CF167}">
  <dimension ref="A1:AH34"/>
  <sheetViews>
    <sheetView topLeftCell="A3" zoomScale="70" zoomScaleNormal="70" workbookViewId="0">
      <selection activeCell="AF4" sqref="AF4"/>
    </sheetView>
  </sheetViews>
  <sheetFormatPr defaultColWidth="10.90625" defaultRowHeight="14.5" x14ac:dyDescent="0.35"/>
  <cols>
    <col min="1" max="1" width="68.6328125" customWidth="1"/>
  </cols>
  <sheetData>
    <row r="1" spans="1:34" x14ac:dyDescent="0.35">
      <c r="B1" t="s">
        <v>152</v>
      </c>
    </row>
    <row r="2" spans="1:34" x14ac:dyDescent="0.35">
      <c r="B2" s="20">
        <f>B4/3600</f>
        <v>234.27077638888889</v>
      </c>
      <c r="C2" s="20">
        <f t="shared" ref="C2:AE2" si="0">C4/3600</f>
        <v>239.94698888888891</v>
      </c>
      <c r="D2" s="20">
        <f t="shared" si="0"/>
        <v>244.63208583333332</v>
      </c>
      <c r="E2" s="20">
        <f t="shared" si="0"/>
        <v>215.88387361111108</v>
      </c>
      <c r="F2" s="20">
        <f t="shared" si="0"/>
        <v>173.74688138888891</v>
      </c>
      <c r="G2" s="20">
        <f t="shared" si="0"/>
        <v>147.26553000000001</v>
      </c>
      <c r="H2" s="20">
        <f t="shared" si="0"/>
        <v>157.65958916666665</v>
      </c>
      <c r="I2" s="20">
        <f t="shared" si="0"/>
        <v>131.2821075</v>
      </c>
      <c r="J2" s="20">
        <f t="shared" si="0"/>
        <v>124.96286027777778</v>
      </c>
      <c r="K2" s="20">
        <f t="shared" si="0"/>
        <v>109.93385277777777</v>
      </c>
      <c r="L2" s="20">
        <f t="shared" si="0"/>
        <v>116.09559805555556</v>
      </c>
      <c r="M2" s="20">
        <f t="shared" si="0"/>
        <v>116.57679750000001</v>
      </c>
      <c r="N2" s="20">
        <f t="shared" si="0"/>
        <v>120.89906361111112</v>
      </c>
      <c r="O2" s="20">
        <f t="shared" si="0"/>
        <v>150.00727499999999</v>
      </c>
      <c r="P2" s="20">
        <f t="shared" si="0"/>
        <v>174.85294666666667</v>
      </c>
      <c r="Q2" s="20">
        <f t="shared" si="0"/>
        <v>175.49532472222222</v>
      </c>
      <c r="R2" s="20">
        <f t="shared" si="0"/>
        <v>179.85031333333333</v>
      </c>
      <c r="S2" s="20">
        <f t="shared" si="0"/>
        <v>191.63185305555555</v>
      </c>
      <c r="T2" s="20">
        <f t="shared" si="0"/>
        <v>191.53484194444445</v>
      </c>
      <c r="U2" s="20">
        <f t="shared" si="0"/>
        <v>180.16074611111111</v>
      </c>
      <c r="V2" s="20">
        <f t="shared" si="0"/>
        <v>182.9669275</v>
      </c>
      <c r="W2" s="20">
        <f t="shared" si="0"/>
        <v>186.41963111111113</v>
      </c>
      <c r="X2" s="20">
        <f t="shared" si="0"/>
        <v>193.90511111111113</v>
      </c>
      <c r="Y2" s="20">
        <f t="shared" si="0"/>
        <v>192.0457863888889</v>
      </c>
      <c r="Z2" s="20">
        <f t="shared" si="0"/>
        <v>181.79292861111111</v>
      </c>
      <c r="AA2" s="20">
        <f t="shared" si="0"/>
        <v>179.7672427777778</v>
      </c>
      <c r="AB2" s="20">
        <f t="shared" si="0"/>
        <v>184.13788388888889</v>
      </c>
      <c r="AC2" s="20">
        <f t="shared" si="0"/>
        <v>181.6973375</v>
      </c>
      <c r="AD2" s="20">
        <f t="shared" si="0"/>
        <v>179.60373888888887</v>
      </c>
      <c r="AE2" s="20">
        <f t="shared" si="0"/>
        <v>182.36664500000001</v>
      </c>
      <c r="AF2" s="20">
        <f>AF4/3600</f>
        <v>171.25497833333333</v>
      </c>
      <c r="AG2" s="20">
        <f>_xlfn.STDEV.S(P2:AF2)</f>
        <v>6.4474663877427334</v>
      </c>
    </row>
    <row r="3" spans="1:34" s="13" customFormat="1" x14ac:dyDescent="0.35">
      <c r="A3" s="5" t="s">
        <v>91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  <c r="G3" s="4" t="s">
        <v>62</v>
      </c>
      <c r="H3" s="4" t="s">
        <v>63</v>
      </c>
      <c r="I3" s="4" t="s">
        <v>64</v>
      </c>
      <c r="J3" s="4" t="s">
        <v>65</v>
      </c>
      <c r="K3" s="4" t="s">
        <v>66</v>
      </c>
      <c r="L3" s="4" t="s">
        <v>67</v>
      </c>
      <c r="M3" s="4" t="s">
        <v>68</v>
      </c>
      <c r="N3" s="4" t="s">
        <v>69</v>
      </c>
      <c r="O3" s="4" t="s">
        <v>70</v>
      </c>
      <c r="P3" s="4" t="s">
        <v>71</v>
      </c>
      <c r="Q3" s="4" t="s">
        <v>72</v>
      </c>
      <c r="R3" s="4" t="s">
        <v>73</v>
      </c>
      <c r="S3" s="4" t="s">
        <v>74</v>
      </c>
      <c r="T3" s="4" t="s">
        <v>75</v>
      </c>
      <c r="U3" s="4" t="s">
        <v>76</v>
      </c>
      <c r="V3" s="4" t="s">
        <v>77</v>
      </c>
      <c r="W3" s="4" t="s">
        <v>78</v>
      </c>
      <c r="X3" s="4" t="s">
        <v>79</v>
      </c>
      <c r="Y3" s="4" t="s">
        <v>80</v>
      </c>
      <c r="Z3" s="4" t="s">
        <v>81</v>
      </c>
      <c r="AA3" s="4" t="s">
        <v>82</v>
      </c>
      <c r="AB3" s="4" t="s">
        <v>83</v>
      </c>
      <c r="AC3" s="4" t="s">
        <v>84</v>
      </c>
      <c r="AD3" s="4" t="s">
        <v>85</v>
      </c>
      <c r="AE3" s="4" t="s">
        <v>86</v>
      </c>
      <c r="AF3" s="4" t="s">
        <v>87</v>
      </c>
    </row>
    <row r="4" spans="1:34" x14ac:dyDescent="0.35">
      <c r="A4" s="7" t="s">
        <v>35</v>
      </c>
      <c r="B4" s="18">
        <v>843374.79500000004</v>
      </c>
      <c r="C4" s="18">
        <v>863809.16</v>
      </c>
      <c r="D4" s="18">
        <v>880675.50899999996</v>
      </c>
      <c r="E4" s="18">
        <v>777181.94499999995</v>
      </c>
      <c r="F4" s="18">
        <v>625488.77300000004</v>
      </c>
      <c r="G4" s="18">
        <v>530155.90800000005</v>
      </c>
      <c r="H4" s="18">
        <v>567574.52099999995</v>
      </c>
      <c r="I4" s="18">
        <v>472615.587</v>
      </c>
      <c r="J4" s="18">
        <v>449866.29700000002</v>
      </c>
      <c r="K4" s="18">
        <v>395761.87</v>
      </c>
      <c r="L4" s="18">
        <v>417944.15299999999</v>
      </c>
      <c r="M4" s="18">
        <v>419676.47100000002</v>
      </c>
      <c r="N4" s="18">
        <v>435236.62900000002</v>
      </c>
      <c r="O4" s="18">
        <v>540026.18999999994</v>
      </c>
      <c r="P4" s="18">
        <v>629470.60800000001</v>
      </c>
      <c r="Q4" s="18">
        <v>631783.16899999999</v>
      </c>
      <c r="R4" s="18">
        <v>647461.12800000003</v>
      </c>
      <c r="S4" s="18">
        <v>689874.67099999997</v>
      </c>
      <c r="T4" s="18">
        <v>689525.43099999998</v>
      </c>
      <c r="U4" s="18">
        <v>648578.68599999999</v>
      </c>
      <c r="V4" s="18">
        <v>658680.93900000001</v>
      </c>
      <c r="W4" s="18">
        <v>671110.67200000002</v>
      </c>
      <c r="X4" s="18">
        <v>698058.4</v>
      </c>
      <c r="Y4" s="18">
        <v>691364.83100000001</v>
      </c>
      <c r="Z4" s="18">
        <v>654454.54299999995</v>
      </c>
      <c r="AA4" s="18">
        <v>647162.07400000002</v>
      </c>
      <c r="AB4" s="18">
        <v>662896.38199999998</v>
      </c>
      <c r="AC4" s="18">
        <v>654110.41500000004</v>
      </c>
      <c r="AD4" s="18">
        <v>646573.46</v>
      </c>
      <c r="AE4" s="18">
        <v>656519.92200000002</v>
      </c>
      <c r="AF4" s="18">
        <v>616517.92200000002</v>
      </c>
      <c r="AH4" s="20">
        <f>AE4/3600</f>
        <v>182.36664500000001</v>
      </c>
    </row>
    <row r="5" spans="1:34" x14ac:dyDescent="0.35">
      <c r="A5" s="7" t="s">
        <v>36</v>
      </c>
      <c r="B5" s="19">
        <v>45907.114999999998</v>
      </c>
      <c r="C5" s="19">
        <v>36212.239000000001</v>
      </c>
      <c r="D5" s="19">
        <v>53347.47</v>
      </c>
      <c r="E5" s="19">
        <v>45947.105000000003</v>
      </c>
      <c r="F5" s="19">
        <v>34203.866000000002</v>
      </c>
      <c r="G5" s="19">
        <v>18092.634999999998</v>
      </c>
      <c r="H5" s="19">
        <v>18840</v>
      </c>
      <c r="I5" s="19">
        <v>12655</v>
      </c>
      <c r="J5" s="19">
        <v>8692.2150000000001</v>
      </c>
      <c r="K5" s="19">
        <v>13594.897999999999</v>
      </c>
      <c r="L5" s="19">
        <v>14416.065000000001</v>
      </c>
      <c r="M5" s="19">
        <v>15277.972</v>
      </c>
      <c r="N5" s="19">
        <v>14395.84</v>
      </c>
      <c r="O5" s="19">
        <v>15238.412</v>
      </c>
      <c r="P5" s="19">
        <v>10453.253000000001</v>
      </c>
      <c r="Q5" s="19">
        <v>9577.0040000000008</v>
      </c>
      <c r="R5" s="19">
        <v>8149.2</v>
      </c>
      <c r="S5" s="19">
        <v>7498.6670000000004</v>
      </c>
      <c r="T5" s="19">
        <v>7035.3059999999996</v>
      </c>
      <c r="U5" s="19">
        <v>18868.07</v>
      </c>
      <c r="V5" s="19">
        <v>12408.808999999999</v>
      </c>
      <c r="W5" s="19">
        <v>15123.273999999999</v>
      </c>
      <c r="X5" s="19">
        <v>19800.338</v>
      </c>
      <c r="Y5" s="19">
        <v>15434.255999999999</v>
      </c>
      <c r="Z5" s="19">
        <v>16725.88</v>
      </c>
      <c r="AA5" s="19">
        <v>21204.513999999999</v>
      </c>
      <c r="AB5" s="19">
        <v>21883.655999999999</v>
      </c>
      <c r="AC5" s="19">
        <v>21729.115000000002</v>
      </c>
      <c r="AD5" s="19">
        <v>17737.725999999999</v>
      </c>
      <c r="AE5" s="19">
        <v>20736.458999999999</v>
      </c>
      <c r="AF5" s="19">
        <v>19575.09</v>
      </c>
    </row>
    <row r="6" spans="1:34" x14ac:dyDescent="0.35">
      <c r="A6" s="7" t="s">
        <v>37</v>
      </c>
      <c r="B6" s="18">
        <v>237219.53099999999</v>
      </c>
      <c r="C6" s="18">
        <v>219841.772</v>
      </c>
      <c r="D6" s="18">
        <v>284120.54300000001</v>
      </c>
      <c r="E6" s="18">
        <v>262105.82</v>
      </c>
      <c r="F6" s="18">
        <v>235174.06400000001</v>
      </c>
      <c r="G6" s="18">
        <v>205430.375</v>
      </c>
      <c r="H6" s="18">
        <v>206715.28899999999</v>
      </c>
      <c r="I6" s="18">
        <v>179159.71299999999</v>
      </c>
      <c r="J6" s="18">
        <v>190106.09899999999</v>
      </c>
      <c r="K6" s="18">
        <v>196539.01199999999</v>
      </c>
      <c r="L6" s="18">
        <v>198882.21900000001</v>
      </c>
      <c r="M6" s="18">
        <v>193981.201</v>
      </c>
      <c r="N6" s="18">
        <v>199277.12100000001</v>
      </c>
      <c r="O6" s="18">
        <v>253342.73800000001</v>
      </c>
      <c r="P6" s="18">
        <v>285176.44099999999</v>
      </c>
      <c r="Q6" s="18">
        <v>299191.011</v>
      </c>
      <c r="R6" s="18">
        <v>312996.40999999997</v>
      </c>
      <c r="S6" s="18">
        <v>325526.75</v>
      </c>
      <c r="T6" s="18">
        <v>310090.70799999998</v>
      </c>
      <c r="U6" s="18">
        <v>301991.48599999998</v>
      </c>
      <c r="V6" s="18">
        <v>292045.06699999998</v>
      </c>
      <c r="W6" s="18">
        <v>343000.10700000002</v>
      </c>
      <c r="X6" s="18">
        <v>340455.69799999997</v>
      </c>
      <c r="Y6" s="18">
        <v>356186.66899999999</v>
      </c>
      <c r="Z6" s="18">
        <v>328961.99400000001</v>
      </c>
      <c r="AA6" s="18">
        <v>314188.95500000002</v>
      </c>
      <c r="AB6" s="18">
        <v>325415.90000000002</v>
      </c>
      <c r="AC6" s="18">
        <v>317565.45899999997</v>
      </c>
      <c r="AD6" s="18">
        <v>319130.60399999999</v>
      </c>
      <c r="AE6" s="18">
        <v>325332.61700000003</v>
      </c>
      <c r="AF6" s="18">
        <v>306190.62699999998</v>
      </c>
    </row>
    <row r="7" spans="1:34" x14ac:dyDescent="0.35">
      <c r="A7" s="7" t="s">
        <v>38</v>
      </c>
      <c r="B7" s="19">
        <v>5407</v>
      </c>
      <c r="C7" s="19">
        <v>5838</v>
      </c>
      <c r="D7" s="19">
        <v>6089</v>
      </c>
      <c r="E7" s="19">
        <v>5298</v>
      </c>
      <c r="F7" s="19">
        <v>6777</v>
      </c>
      <c r="G7" s="19">
        <v>4539</v>
      </c>
      <c r="H7" s="19">
        <v>4181</v>
      </c>
      <c r="I7" s="19">
        <v>4262</v>
      </c>
      <c r="J7" s="19">
        <v>4476</v>
      </c>
      <c r="K7" s="19">
        <v>3148</v>
      </c>
      <c r="L7" s="19">
        <v>3529</v>
      </c>
      <c r="M7" s="19">
        <v>3775</v>
      </c>
      <c r="N7" s="19">
        <v>3726</v>
      </c>
      <c r="O7" s="19">
        <v>4205</v>
      </c>
      <c r="P7" s="19">
        <v>4609</v>
      </c>
      <c r="Q7" s="19">
        <v>5287.759</v>
      </c>
      <c r="R7" s="19">
        <v>4997.134</v>
      </c>
      <c r="S7" s="19">
        <v>7406.201</v>
      </c>
      <c r="T7" s="19">
        <v>6558.1580000000004</v>
      </c>
      <c r="U7" s="19">
        <v>7133.3459999999995</v>
      </c>
      <c r="V7" s="19">
        <v>9238.3469999999998</v>
      </c>
      <c r="W7" s="19">
        <v>8294.2219999999998</v>
      </c>
      <c r="X7" s="19">
        <v>8266.8220000000001</v>
      </c>
      <c r="Y7" s="19">
        <v>7003.9889999999996</v>
      </c>
      <c r="Z7" s="19">
        <v>5616.5919999999996</v>
      </c>
      <c r="AA7" s="19">
        <v>7100.7960000000003</v>
      </c>
      <c r="AB7" s="19">
        <v>7638.2960000000003</v>
      </c>
      <c r="AC7" s="19">
        <v>5528.5389999999998</v>
      </c>
      <c r="AD7" s="19">
        <v>5502.1530000000002</v>
      </c>
      <c r="AE7" s="19">
        <v>5941.9269999999997</v>
      </c>
      <c r="AF7" s="19">
        <v>6089.6440000000002</v>
      </c>
    </row>
    <row r="8" spans="1:34" x14ac:dyDescent="0.35">
      <c r="A8" s="7" t="s">
        <v>39</v>
      </c>
      <c r="B8" s="18">
        <v>20973.109</v>
      </c>
      <c r="C8" s="18">
        <v>19269</v>
      </c>
      <c r="D8" s="18">
        <v>25842.996999999999</v>
      </c>
      <c r="E8" s="18">
        <v>17142.852999999999</v>
      </c>
      <c r="F8" s="18">
        <v>12266.687</v>
      </c>
      <c r="G8" s="18">
        <v>10881</v>
      </c>
      <c r="H8" s="18">
        <v>11360.456</v>
      </c>
      <c r="I8" s="18">
        <v>6379.2809999999999</v>
      </c>
      <c r="J8" s="18">
        <v>6783.875</v>
      </c>
      <c r="K8" s="18">
        <v>7614.8</v>
      </c>
      <c r="L8" s="18">
        <v>6387.6970000000001</v>
      </c>
      <c r="M8" s="18">
        <v>6944.2240000000002</v>
      </c>
      <c r="N8" s="18">
        <v>5810.6279999999997</v>
      </c>
      <c r="O8" s="18">
        <v>5884.0439999999999</v>
      </c>
      <c r="P8" s="18">
        <v>9856.1059999999998</v>
      </c>
      <c r="Q8" s="18">
        <v>9608.9969999999994</v>
      </c>
      <c r="R8" s="18">
        <v>10127.357</v>
      </c>
      <c r="S8" s="18">
        <v>9713.991</v>
      </c>
      <c r="T8" s="18">
        <v>8852.8430000000008</v>
      </c>
      <c r="U8" s="18">
        <v>7006.8220000000001</v>
      </c>
      <c r="V8" s="18">
        <v>8139.8270000000002</v>
      </c>
      <c r="W8" s="18">
        <v>9115.4509999999991</v>
      </c>
      <c r="X8" s="18">
        <v>9117.5139999999992</v>
      </c>
      <c r="Y8" s="18">
        <v>8775.1689999999999</v>
      </c>
      <c r="Z8" s="18">
        <v>9698.5139999999992</v>
      </c>
      <c r="AA8" s="18">
        <v>11773.661</v>
      </c>
      <c r="AB8" s="18">
        <v>10748.174000000001</v>
      </c>
      <c r="AC8" s="18">
        <v>10158.880999999999</v>
      </c>
      <c r="AD8" s="18">
        <v>14994.424000000001</v>
      </c>
      <c r="AE8" s="18">
        <v>11701.748</v>
      </c>
      <c r="AF8" s="18">
        <v>11583.876</v>
      </c>
    </row>
    <row r="9" spans="1:34" x14ac:dyDescent="0.35">
      <c r="A9" s="7" t="s">
        <v>40</v>
      </c>
      <c r="B9" s="19">
        <v>25903.670999999998</v>
      </c>
      <c r="C9" s="19">
        <v>30676.668000000001</v>
      </c>
      <c r="D9" s="19">
        <v>27334.94</v>
      </c>
      <c r="E9" s="19">
        <v>19653.612000000001</v>
      </c>
      <c r="F9" s="19">
        <v>18758.606</v>
      </c>
      <c r="G9" s="19">
        <v>19150.59</v>
      </c>
      <c r="H9" s="19">
        <v>21038.121999999999</v>
      </c>
      <c r="I9" s="19">
        <v>16095.654</v>
      </c>
      <c r="J9" s="19">
        <v>14168.183999999999</v>
      </c>
      <c r="K9" s="19">
        <v>14114.273999999999</v>
      </c>
      <c r="L9" s="19">
        <v>12705.696</v>
      </c>
      <c r="M9" s="19">
        <v>13634.234</v>
      </c>
      <c r="N9" s="19">
        <v>13240.218999999999</v>
      </c>
      <c r="O9" s="19">
        <v>30170.581999999999</v>
      </c>
      <c r="P9" s="19">
        <v>35593.964999999997</v>
      </c>
      <c r="Q9" s="19">
        <v>33717.881000000001</v>
      </c>
      <c r="R9" s="19">
        <v>29513.326000000001</v>
      </c>
      <c r="S9" s="19">
        <v>27756.11</v>
      </c>
      <c r="T9" s="19">
        <v>27077.557000000001</v>
      </c>
      <c r="U9" s="19">
        <v>25683.23</v>
      </c>
      <c r="V9" s="19">
        <v>31600.862000000001</v>
      </c>
      <c r="W9" s="19">
        <v>27115.223999999998</v>
      </c>
      <c r="X9" s="19">
        <v>32404.552</v>
      </c>
      <c r="Y9" s="19">
        <v>30789.427</v>
      </c>
      <c r="Z9" s="19">
        <v>26517.541000000001</v>
      </c>
      <c r="AA9" s="19">
        <v>24561.407999999999</v>
      </c>
      <c r="AB9" s="19">
        <v>25970.954000000002</v>
      </c>
      <c r="AC9" s="19">
        <v>24861.126</v>
      </c>
      <c r="AD9" s="19">
        <v>24934.141</v>
      </c>
      <c r="AE9" s="19">
        <v>23925.179</v>
      </c>
      <c r="AF9" s="19">
        <v>22877.63</v>
      </c>
    </row>
    <row r="10" spans="1:34" x14ac:dyDescent="0.35">
      <c r="A10" s="7" t="s">
        <v>41</v>
      </c>
      <c r="B10" s="18">
        <v>60483.548999999999</v>
      </c>
      <c r="C10" s="18">
        <v>69310.399000000005</v>
      </c>
      <c r="D10" s="18">
        <v>83171.108999999997</v>
      </c>
      <c r="E10" s="18">
        <v>66813.452000000005</v>
      </c>
      <c r="F10" s="18">
        <v>41255.762999999999</v>
      </c>
      <c r="G10" s="18">
        <v>23903.190999999999</v>
      </c>
      <c r="H10" s="18">
        <v>24415.22</v>
      </c>
      <c r="I10" s="18">
        <v>20141.361000000001</v>
      </c>
      <c r="J10" s="18">
        <v>17218.116999999998</v>
      </c>
      <c r="K10" s="18">
        <v>19511.013999999999</v>
      </c>
      <c r="L10" s="18">
        <v>15878.325999999999</v>
      </c>
      <c r="M10" s="18">
        <v>17515.307000000001</v>
      </c>
      <c r="N10" s="18">
        <v>14810.933999999999</v>
      </c>
      <c r="O10" s="18">
        <v>36104.154000000002</v>
      </c>
      <c r="P10" s="18">
        <v>32237.575000000001</v>
      </c>
      <c r="Q10" s="18">
        <v>31168.761999999999</v>
      </c>
      <c r="R10" s="18">
        <v>23452.276999999998</v>
      </c>
      <c r="S10" s="18">
        <v>26301.922999999999</v>
      </c>
      <c r="T10" s="18">
        <v>29352.421999999999</v>
      </c>
      <c r="U10" s="18">
        <v>28213.875</v>
      </c>
      <c r="V10" s="18">
        <v>30222.371999999999</v>
      </c>
      <c r="W10" s="18">
        <v>28127.186000000002</v>
      </c>
      <c r="X10" s="18">
        <v>29259.154999999999</v>
      </c>
      <c r="Y10" s="18">
        <v>26413.335999999999</v>
      </c>
      <c r="Z10" s="18">
        <v>24492.214</v>
      </c>
      <c r="AA10" s="18">
        <v>22573.396000000001</v>
      </c>
      <c r="AB10" s="18">
        <v>24185.398000000001</v>
      </c>
      <c r="AC10" s="18">
        <v>24586.348999999998</v>
      </c>
      <c r="AD10" s="18">
        <v>24233.931</v>
      </c>
      <c r="AE10" s="18">
        <v>25462.201000000001</v>
      </c>
      <c r="AF10" s="18">
        <v>27530.39</v>
      </c>
    </row>
    <row r="11" spans="1:34" x14ac:dyDescent="0.35">
      <c r="A11" s="7" t="s">
        <v>42</v>
      </c>
      <c r="B11" s="19">
        <v>40133.1</v>
      </c>
      <c r="C11" s="19">
        <v>34095.1</v>
      </c>
      <c r="D11" s="19">
        <v>24624.1</v>
      </c>
      <c r="E11" s="19">
        <v>10922.1</v>
      </c>
      <c r="F11" s="19">
        <v>9274.1</v>
      </c>
      <c r="G11" s="19">
        <v>5847.1</v>
      </c>
      <c r="H11" s="19">
        <v>5462.1</v>
      </c>
      <c r="I11" s="19">
        <v>6805.1</v>
      </c>
      <c r="J11" s="19">
        <v>5184.1000000000004</v>
      </c>
      <c r="K11" s="19">
        <v>4907.12</v>
      </c>
      <c r="L11" s="19">
        <v>5232.098</v>
      </c>
      <c r="M11" s="19">
        <v>4881.0990000000002</v>
      </c>
      <c r="N11" s="19">
        <v>3767.0889999999999</v>
      </c>
      <c r="O11" s="19">
        <v>3961.0880000000002</v>
      </c>
      <c r="P11" s="19">
        <v>5345.0829999999996</v>
      </c>
      <c r="Q11" s="19">
        <v>4265.2669999999998</v>
      </c>
      <c r="R11" s="19">
        <v>4844.7</v>
      </c>
      <c r="S11" s="19">
        <v>5038.7449999999999</v>
      </c>
      <c r="T11" s="19">
        <v>8357.0130000000008</v>
      </c>
      <c r="U11" s="19">
        <v>2906.3760000000002</v>
      </c>
      <c r="V11" s="19">
        <v>7616.2129999999997</v>
      </c>
      <c r="W11" s="19">
        <v>5250.7160000000003</v>
      </c>
      <c r="X11" s="19">
        <v>5797.3140000000003</v>
      </c>
      <c r="Y11" s="19">
        <v>5637.0389999999998</v>
      </c>
      <c r="Z11" s="19">
        <v>3920.884</v>
      </c>
      <c r="AA11" s="19">
        <v>5453.5709999999999</v>
      </c>
      <c r="AB11" s="19">
        <v>5460.9340000000002</v>
      </c>
      <c r="AC11" s="19">
        <v>5398.2550000000001</v>
      </c>
      <c r="AD11" s="19">
        <v>5942.8940000000002</v>
      </c>
      <c r="AE11" s="19">
        <v>6162.0569999999998</v>
      </c>
      <c r="AF11" s="19">
        <v>6139.5630000000001</v>
      </c>
    </row>
    <row r="12" spans="1:34" x14ac:dyDescent="0.35">
      <c r="A12" s="7" t="s">
        <v>43</v>
      </c>
      <c r="B12" s="18">
        <v>82976.070000000007</v>
      </c>
      <c r="C12" s="18">
        <v>77557.788</v>
      </c>
      <c r="D12" s="18">
        <v>106829.011</v>
      </c>
      <c r="E12" s="18">
        <v>80269.058000000005</v>
      </c>
      <c r="F12" s="18">
        <v>51207.307000000001</v>
      </c>
      <c r="G12" s="18">
        <v>40419.428</v>
      </c>
      <c r="H12" s="18">
        <v>42900.379000000001</v>
      </c>
      <c r="I12" s="18">
        <v>29800.934000000001</v>
      </c>
      <c r="J12" s="18">
        <v>36778.148999999998</v>
      </c>
      <c r="K12" s="18">
        <v>28240.435000000001</v>
      </c>
      <c r="L12" s="18">
        <v>29050.315999999999</v>
      </c>
      <c r="M12" s="18">
        <v>28164.830999999998</v>
      </c>
      <c r="N12" s="18">
        <v>30827.671999999999</v>
      </c>
      <c r="O12" s="18">
        <v>30453.725999999999</v>
      </c>
      <c r="P12" s="18">
        <v>42243.767999999996</v>
      </c>
      <c r="Q12" s="18">
        <v>38733.021000000001</v>
      </c>
      <c r="R12" s="18">
        <v>36593.870000000003</v>
      </c>
      <c r="S12" s="18">
        <v>43845.046999999999</v>
      </c>
      <c r="T12" s="18">
        <v>42940.25</v>
      </c>
      <c r="U12" s="18">
        <v>39476.195</v>
      </c>
      <c r="V12" s="18">
        <v>38284.870000000003</v>
      </c>
      <c r="W12" s="18">
        <v>49218.084000000003</v>
      </c>
      <c r="X12" s="18">
        <v>53735.19</v>
      </c>
      <c r="Y12" s="18">
        <v>52316.732000000004</v>
      </c>
      <c r="Z12" s="18">
        <v>57400.23</v>
      </c>
      <c r="AA12" s="18">
        <v>57548.775999999998</v>
      </c>
      <c r="AB12" s="18">
        <v>61530.317999999999</v>
      </c>
      <c r="AC12" s="18">
        <v>63793.116000000002</v>
      </c>
      <c r="AD12" s="18">
        <v>62052.214</v>
      </c>
      <c r="AE12" s="18">
        <v>59149.574999999997</v>
      </c>
      <c r="AF12" s="18">
        <v>63631.798000000003</v>
      </c>
    </row>
    <row r="13" spans="1:34" x14ac:dyDescent="0.35">
      <c r="A13" s="7" t="s">
        <v>44</v>
      </c>
      <c r="B13" s="19">
        <v>36628.932000000001</v>
      </c>
      <c r="C13" s="19">
        <v>43589.889000000003</v>
      </c>
      <c r="D13" s="19">
        <v>51524.847999999998</v>
      </c>
      <c r="E13" s="19">
        <v>48038.141000000003</v>
      </c>
      <c r="F13" s="19">
        <v>39578.154999999999</v>
      </c>
      <c r="G13" s="19">
        <v>20291.197</v>
      </c>
      <c r="H13" s="19">
        <v>22537.487000000001</v>
      </c>
      <c r="I13" s="19">
        <v>18073.012999999999</v>
      </c>
      <c r="J13" s="19">
        <v>15604.762000000001</v>
      </c>
      <c r="K13" s="19">
        <v>16728</v>
      </c>
      <c r="L13" s="19">
        <v>18610</v>
      </c>
      <c r="M13" s="19">
        <v>19732</v>
      </c>
      <c r="N13" s="19">
        <v>19834.8</v>
      </c>
      <c r="O13" s="19">
        <v>30206.258999999998</v>
      </c>
      <c r="P13" s="19">
        <v>63499.904999999999</v>
      </c>
      <c r="Q13" s="19">
        <v>64587.144999999997</v>
      </c>
      <c r="R13" s="19">
        <v>68249.182000000001</v>
      </c>
      <c r="S13" s="19">
        <v>95277.508000000002</v>
      </c>
      <c r="T13" s="19">
        <v>91862.65</v>
      </c>
      <c r="U13" s="19">
        <v>75404.775999999998</v>
      </c>
      <c r="V13" s="19">
        <v>83732.486000000004</v>
      </c>
      <c r="W13" s="19">
        <v>109537.14</v>
      </c>
      <c r="X13" s="19">
        <v>117858.099</v>
      </c>
      <c r="Y13" s="19">
        <v>110044.671</v>
      </c>
      <c r="Z13" s="19">
        <v>109528.16</v>
      </c>
      <c r="AA13" s="19">
        <v>112076.079</v>
      </c>
      <c r="AB13" s="19">
        <v>109228.59</v>
      </c>
      <c r="AC13" s="19">
        <v>104617.216</v>
      </c>
      <c r="AD13" s="19">
        <v>95886.649000000005</v>
      </c>
      <c r="AE13" s="19">
        <v>91943.452000000005</v>
      </c>
      <c r="AF13" s="19">
        <v>88328.323999999993</v>
      </c>
    </row>
    <row r="14" spans="1:34" x14ac:dyDescent="0.35">
      <c r="A14" s="7" t="s">
        <v>45</v>
      </c>
      <c r="B14" s="18">
        <v>15439.703</v>
      </c>
      <c r="C14" s="18">
        <v>14808.255999999999</v>
      </c>
      <c r="D14" s="18">
        <v>28091.358</v>
      </c>
      <c r="E14" s="18">
        <v>17979.545999999998</v>
      </c>
      <c r="F14" s="18">
        <v>10420.39</v>
      </c>
      <c r="G14" s="18">
        <v>5503.9409999999998</v>
      </c>
      <c r="H14" s="18">
        <v>4592.3620000000001</v>
      </c>
      <c r="I14" s="18">
        <v>3041.835</v>
      </c>
      <c r="J14" s="18">
        <v>1990.405</v>
      </c>
      <c r="K14" s="18">
        <v>2852.8429999999998</v>
      </c>
      <c r="L14" s="18">
        <v>2830.953</v>
      </c>
      <c r="M14" s="18">
        <v>2565.3339999999998</v>
      </c>
      <c r="N14" s="18">
        <v>2522.8829999999998</v>
      </c>
      <c r="O14" s="18">
        <v>3791.877</v>
      </c>
      <c r="P14" s="18">
        <v>5789.1890000000003</v>
      </c>
      <c r="Q14" s="18">
        <v>6804.076</v>
      </c>
      <c r="R14" s="18">
        <v>8258.1290000000008</v>
      </c>
      <c r="S14" s="18">
        <v>19255.012999999999</v>
      </c>
      <c r="T14" s="18">
        <v>18267.010999999999</v>
      </c>
      <c r="U14" s="18">
        <v>17293.941999999999</v>
      </c>
      <c r="V14" s="18">
        <v>19110.561000000002</v>
      </c>
      <c r="W14" s="18">
        <v>19737.056</v>
      </c>
      <c r="X14" s="18">
        <v>22825.061000000002</v>
      </c>
      <c r="Y14" s="18">
        <v>22982.806</v>
      </c>
      <c r="Z14" s="18">
        <v>20262.198</v>
      </c>
      <c r="AA14" s="18">
        <v>19852.223000000002</v>
      </c>
      <c r="AB14" s="18">
        <v>21198.149000000001</v>
      </c>
      <c r="AC14" s="18">
        <v>25259.226999999999</v>
      </c>
      <c r="AD14" s="18">
        <v>26350.178</v>
      </c>
      <c r="AE14" s="18">
        <v>25685.442999999999</v>
      </c>
      <c r="AF14" s="18">
        <v>31044.559000000001</v>
      </c>
    </row>
    <row r="15" spans="1:34" x14ac:dyDescent="0.35">
      <c r="A15" s="7" t="s">
        <v>46</v>
      </c>
      <c r="B15" s="19">
        <v>14524</v>
      </c>
      <c r="C15" s="19">
        <v>11924</v>
      </c>
      <c r="D15" s="19">
        <v>11235</v>
      </c>
      <c r="E15" s="19">
        <v>7271</v>
      </c>
      <c r="F15" s="19">
        <v>4191</v>
      </c>
      <c r="G15" s="19">
        <v>3513</v>
      </c>
      <c r="H15" s="19">
        <v>3675</v>
      </c>
      <c r="I15" s="19">
        <v>3531</v>
      </c>
      <c r="J15" s="19">
        <v>2840</v>
      </c>
      <c r="K15" s="19">
        <v>2941</v>
      </c>
      <c r="L15" s="19">
        <v>2341</v>
      </c>
      <c r="M15" s="19">
        <v>2239</v>
      </c>
      <c r="N15" s="19">
        <v>2502</v>
      </c>
      <c r="O15" s="19">
        <v>3295</v>
      </c>
      <c r="P15" s="19">
        <v>3090</v>
      </c>
      <c r="Q15" s="19">
        <v>3351.663</v>
      </c>
      <c r="R15" s="19">
        <v>3377.627</v>
      </c>
      <c r="S15" s="19">
        <v>3085.4679999999998</v>
      </c>
      <c r="T15" s="19">
        <v>2997.2190000000001</v>
      </c>
      <c r="U15" s="19">
        <v>2969.279</v>
      </c>
      <c r="V15" s="19">
        <v>2231.1889999999999</v>
      </c>
      <c r="W15" s="19">
        <v>2070.5140000000001</v>
      </c>
      <c r="X15" s="19">
        <v>1984.7280000000001</v>
      </c>
      <c r="Y15" s="19">
        <v>1795.2570000000001</v>
      </c>
      <c r="Z15" s="19">
        <v>1723.7639999999999</v>
      </c>
      <c r="AA15" s="19">
        <v>1549.3969999999999</v>
      </c>
      <c r="AB15" s="19">
        <v>1376.9780000000001</v>
      </c>
      <c r="AC15" s="19">
        <v>1347.2180000000001</v>
      </c>
      <c r="AD15" s="19">
        <v>1365.3679999999999</v>
      </c>
      <c r="AE15" s="19">
        <v>1419.4570000000001</v>
      </c>
      <c r="AF15" s="19">
        <v>1568.2170000000001</v>
      </c>
    </row>
    <row r="16" spans="1:34" x14ac:dyDescent="0.35">
      <c r="A16" s="7" t="s">
        <v>47</v>
      </c>
      <c r="B16" s="18">
        <v>40352.317999999999</v>
      </c>
      <c r="C16" s="18">
        <v>37336.264000000003</v>
      </c>
      <c r="D16" s="18">
        <v>53756.260999999999</v>
      </c>
      <c r="E16" s="18">
        <v>39587.298999999999</v>
      </c>
      <c r="F16" s="18">
        <v>27427.376</v>
      </c>
      <c r="G16" s="18">
        <v>18371.491999999998</v>
      </c>
      <c r="H16" s="18">
        <v>17402.647000000001</v>
      </c>
      <c r="I16" s="18">
        <v>14142.841</v>
      </c>
      <c r="J16" s="18">
        <v>17648.072</v>
      </c>
      <c r="K16" s="18">
        <v>11364.458000000001</v>
      </c>
      <c r="L16" s="18">
        <v>10331.766</v>
      </c>
      <c r="M16" s="18">
        <v>10833.950999999999</v>
      </c>
      <c r="N16" s="18">
        <v>9677.509</v>
      </c>
      <c r="O16" s="18">
        <v>11448.065000000001</v>
      </c>
      <c r="P16" s="18">
        <v>13698.643</v>
      </c>
      <c r="Q16" s="18">
        <v>13530.582</v>
      </c>
      <c r="R16" s="18">
        <v>11236.25</v>
      </c>
      <c r="S16" s="18">
        <v>9598.9069999999992</v>
      </c>
      <c r="T16" s="18">
        <v>9574.5730000000003</v>
      </c>
      <c r="U16" s="18">
        <v>6863.8320000000003</v>
      </c>
      <c r="V16" s="18">
        <v>9506.4179999999997</v>
      </c>
      <c r="W16" s="18">
        <v>9028.82</v>
      </c>
      <c r="X16" s="18">
        <v>9776.2219999999998</v>
      </c>
      <c r="Y16" s="18">
        <v>6773.2830000000004</v>
      </c>
      <c r="Z16" s="18">
        <v>6685.2849999999999</v>
      </c>
      <c r="AA16" s="18">
        <v>7721.09</v>
      </c>
      <c r="AB16" s="18">
        <v>6169.36</v>
      </c>
      <c r="AC16" s="18">
        <v>6136.3729999999996</v>
      </c>
      <c r="AD16" s="18">
        <v>6578.14</v>
      </c>
      <c r="AE16" s="18">
        <v>6323.1289999999999</v>
      </c>
      <c r="AF16" s="18">
        <v>5189.9369999999999</v>
      </c>
    </row>
    <row r="17" spans="1:32" x14ac:dyDescent="0.35">
      <c r="A17" s="7" t="s">
        <v>48</v>
      </c>
      <c r="B17" s="19">
        <v>217426.69699999999</v>
      </c>
      <c r="C17" s="19">
        <v>263349.78499999997</v>
      </c>
      <c r="D17" s="19">
        <v>124708.872</v>
      </c>
      <c r="E17" s="19">
        <v>156153.959</v>
      </c>
      <c r="F17" s="19">
        <v>134954.459</v>
      </c>
      <c r="G17" s="19">
        <v>154212.959</v>
      </c>
      <c r="H17" s="19">
        <v>184454.459</v>
      </c>
      <c r="I17" s="19">
        <v>158527.85500000001</v>
      </c>
      <c r="J17" s="19">
        <v>128376.319</v>
      </c>
      <c r="K17" s="19">
        <v>74206.016000000003</v>
      </c>
      <c r="L17" s="19">
        <v>97749.017000000007</v>
      </c>
      <c r="M17" s="19">
        <v>100132.318</v>
      </c>
      <c r="N17" s="19">
        <v>114843.93399999999</v>
      </c>
      <c r="O17" s="19">
        <v>111925.245</v>
      </c>
      <c r="P17" s="19">
        <v>117877.68</v>
      </c>
      <c r="Q17" s="19">
        <v>111960.001</v>
      </c>
      <c r="R17" s="19">
        <v>125665.666</v>
      </c>
      <c r="S17" s="19">
        <v>109570.341</v>
      </c>
      <c r="T17" s="19">
        <v>126559.72100000001</v>
      </c>
      <c r="U17" s="19">
        <v>114767.45699999999</v>
      </c>
      <c r="V17" s="19">
        <v>114543.91800000001</v>
      </c>
      <c r="W17" s="19">
        <v>45492.877999999997</v>
      </c>
      <c r="X17" s="19">
        <v>46777.707000000002</v>
      </c>
      <c r="Y17" s="19">
        <v>47212.197</v>
      </c>
      <c r="Z17" s="19">
        <v>42921.286999999997</v>
      </c>
      <c r="AA17" s="19">
        <v>41558.207999999999</v>
      </c>
      <c r="AB17" s="19">
        <v>42089.675000000003</v>
      </c>
      <c r="AC17" s="19">
        <v>43129.540999999997</v>
      </c>
      <c r="AD17" s="19">
        <v>41865.038</v>
      </c>
      <c r="AE17" s="19">
        <v>52736.678</v>
      </c>
      <c r="AF17" s="19">
        <v>26768.267</v>
      </c>
    </row>
    <row r="20" spans="1:32" s="13" customFormat="1" x14ac:dyDescent="0.35">
      <c r="A20" s="5" t="s">
        <v>91</v>
      </c>
      <c r="B20" s="4" t="s">
        <v>57</v>
      </c>
      <c r="C20" s="4" t="s">
        <v>58</v>
      </c>
      <c r="D20" s="4" t="s">
        <v>59</v>
      </c>
      <c r="E20" s="4" t="s">
        <v>60</v>
      </c>
      <c r="F20" s="4" t="s">
        <v>61</v>
      </c>
      <c r="G20" s="4" t="s">
        <v>62</v>
      </c>
      <c r="H20" s="4" t="s">
        <v>63</v>
      </c>
      <c r="I20" s="4" t="s">
        <v>64</v>
      </c>
      <c r="J20" s="4" t="s">
        <v>65</v>
      </c>
      <c r="K20" s="4" t="s">
        <v>66</v>
      </c>
      <c r="L20" s="4" t="s">
        <v>67</v>
      </c>
      <c r="M20" s="4" t="s">
        <v>68</v>
      </c>
      <c r="N20" s="4" t="s">
        <v>69</v>
      </c>
      <c r="O20" s="4" t="s">
        <v>70</v>
      </c>
      <c r="P20" s="4" t="s">
        <v>71</v>
      </c>
      <c r="Q20" s="4" t="s">
        <v>72</v>
      </c>
      <c r="R20" s="4" t="s">
        <v>73</v>
      </c>
      <c r="S20" s="4" t="s">
        <v>74</v>
      </c>
      <c r="T20" s="4" t="s">
        <v>75</v>
      </c>
      <c r="U20" s="4" t="s">
        <v>76</v>
      </c>
      <c r="V20" s="4" t="s">
        <v>77</v>
      </c>
      <c r="W20" s="4" t="s">
        <v>78</v>
      </c>
      <c r="X20" s="4" t="s">
        <v>79</v>
      </c>
      <c r="Y20" s="4" t="s">
        <v>80</v>
      </c>
      <c r="Z20" s="4" t="s">
        <v>81</v>
      </c>
      <c r="AA20" s="4" t="s">
        <v>82</v>
      </c>
      <c r="AB20" s="4" t="s">
        <v>83</v>
      </c>
      <c r="AC20" s="4" t="s">
        <v>84</v>
      </c>
      <c r="AD20" s="4" t="s">
        <v>85</v>
      </c>
      <c r="AE20" s="4" t="s">
        <v>86</v>
      </c>
      <c r="AF20" s="4" t="s">
        <v>87</v>
      </c>
    </row>
    <row r="21" spans="1:32" s="13" customFormat="1" x14ac:dyDescent="0.35">
      <c r="A21" s="7" t="s">
        <v>35</v>
      </c>
      <c r="B21" s="17">
        <f>B4/B$4*100</f>
        <v>100</v>
      </c>
      <c r="C21" s="17">
        <f t="shared" ref="C21:AF21" si="1">C4/C$4*100</f>
        <v>100</v>
      </c>
      <c r="D21" s="17">
        <f t="shared" si="1"/>
        <v>100</v>
      </c>
      <c r="E21" s="17">
        <f t="shared" si="1"/>
        <v>100</v>
      </c>
      <c r="F21" s="17">
        <f t="shared" si="1"/>
        <v>100</v>
      </c>
      <c r="G21" s="17">
        <f t="shared" si="1"/>
        <v>100</v>
      </c>
      <c r="H21" s="17">
        <f t="shared" si="1"/>
        <v>100</v>
      </c>
      <c r="I21" s="17">
        <f t="shared" si="1"/>
        <v>100</v>
      </c>
      <c r="J21" s="17">
        <f t="shared" si="1"/>
        <v>100</v>
      </c>
      <c r="K21" s="17">
        <f t="shared" si="1"/>
        <v>100</v>
      </c>
      <c r="L21" s="17">
        <f t="shared" si="1"/>
        <v>100</v>
      </c>
      <c r="M21" s="17">
        <f t="shared" si="1"/>
        <v>100</v>
      </c>
      <c r="N21" s="17">
        <f t="shared" si="1"/>
        <v>100</v>
      </c>
      <c r="O21" s="17">
        <f t="shared" si="1"/>
        <v>100</v>
      </c>
      <c r="P21" s="17">
        <f t="shared" si="1"/>
        <v>100</v>
      </c>
      <c r="Q21" s="17">
        <f t="shared" si="1"/>
        <v>100</v>
      </c>
      <c r="R21" s="17">
        <f t="shared" si="1"/>
        <v>100</v>
      </c>
      <c r="S21" s="17">
        <f t="shared" si="1"/>
        <v>100</v>
      </c>
      <c r="T21" s="17">
        <f t="shared" si="1"/>
        <v>100</v>
      </c>
      <c r="U21" s="17">
        <f t="shared" si="1"/>
        <v>100</v>
      </c>
      <c r="V21" s="17">
        <f t="shared" si="1"/>
        <v>100</v>
      </c>
      <c r="W21" s="17">
        <f t="shared" si="1"/>
        <v>100</v>
      </c>
      <c r="X21" s="17">
        <f t="shared" si="1"/>
        <v>100</v>
      </c>
      <c r="Y21" s="17">
        <f t="shared" si="1"/>
        <v>100</v>
      </c>
      <c r="Z21" s="17">
        <f t="shared" si="1"/>
        <v>100</v>
      </c>
      <c r="AA21" s="17">
        <f t="shared" si="1"/>
        <v>100</v>
      </c>
      <c r="AB21" s="17">
        <f t="shared" si="1"/>
        <v>100</v>
      </c>
      <c r="AC21" s="17">
        <f t="shared" si="1"/>
        <v>100</v>
      </c>
      <c r="AD21" s="17">
        <f t="shared" si="1"/>
        <v>100</v>
      </c>
      <c r="AE21" s="17">
        <f t="shared" si="1"/>
        <v>100</v>
      </c>
      <c r="AF21" s="17">
        <f t="shared" si="1"/>
        <v>100</v>
      </c>
    </row>
    <row r="22" spans="1:32" s="13" customFormat="1" x14ac:dyDescent="0.35">
      <c r="A22" s="7" t="s">
        <v>36</v>
      </c>
      <c r="B22" s="17">
        <f t="shared" ref="B22:AF22" si="2">B5/B$4*100</f>
        <v>5.4432638101308202</v>
      </c>
      <c r="C22" s="17">
        <f t="shared" si="2"/>
        <v>4.1921573278986761</v>
      </c>
      <c r="D22" s="17">
        <f t="shared" si="2"/>
        <v>6.0575625704154792</v>
      </c>
      <c r="E22" s="17">
        <f t="shared" si="2"/>
        <v>5.9120139493204524</v>
      </c>
      <c r="F22" s="17">
        <f t="shared" si="2"/>
        <v>5.4683421152308993</v>
      </c>
      <c r="G22" s="17">
        <f t="shared" si="2"/>
        <v>3.4127008163040213</v>
      </c>
      <c r="H22" s="17">
        <f t="shared" si="2"/>
        <v>3.3193879046589556</v>
      </c>
      <c r="I22" s="17">
        <f t="shared" si="2"/>
        <v>2.6776518481604796</v>
      </c>
      <c r="J22" s="17">
        <f t="shared" si="2"/>
        <v>1.932177417593921</v>
      </c>
      <c r="K22" s="17">
        <f t="shared" si="2"/>
        <v>3.4351207204473737</v>
      </c>
      <c r="L22" s="17">
        <f t="shared" si="2"/>
        <v>3.4492802199819268</v>
      </c>
      <c r="M22" s="17">
        <f t="shared" si="2"/>
        <v>3.6404166198776484</v>
      </c>
      <c r="N22" s="17">
        <f t="shared" si="2"/>
        <v>3.3075892608294231</v>
      </c>
      <c r="O22" s="17">
        <f t="shared" si="2"/>
        <v>2.8217912912705216</v>
      </c>
      <c r="P22" s="17">
        <f t="shared" si="2"/>
        <v>1.6606419532776659</v>
      </c>
      <c r="Q22" s="17">
        <f t="shared" si="2"/>
        <v>1.5158688090976986</v>
      </c>
      <c r="R22" s="17">
        <f t="shared" si="2"/>
        <v>1.258639267684345</v>
      </c>
      <c r="S22" s="17">
        <f t="shared" si="2"/>
        <v>1.0869607647908559</v>
      </c>
      <c r="T22" s="17">
        <f t="shared" si="2"/>
        <v>1.02031131611736</v>
      </c>
      <c r="U22" s="17">
        <f t="shared" si="2"/>
        <v>2.9091412356402966</v>
      </c>
      <c r="V22" s="17">
        <f t="shared" si="2"/>
        <v>1.8838876708408896</v>
      </c>
      <c r="W22" s="17">
        <f t="shared" si="2"/>
        <v>2.253469454587961</v>
      </c>
      <c r="X22" s="17">
        <f t="shared" si="2"/>
        <v>2.8364873196855735</v>
      </c>
      <c r="Y22" s="17">
        <f t="shared" si="2"/>
        <v>2.2324329077710923</v>
      </c>
      <c r="Z22" s="17">
        <f t="shared" si="2"/>
        <v>2.5556977453818366</v>
      </c>
      <c r="AA22" s="17">
        <f t="shared" si="2"/>
        <v>3.2765384208840391</v>
      </c>
      <c r="AB22" s="17">
        <f t="shared" si="2"/>
        <v>3.3012181985328746</v>
      </c>
      <c r="AC22" s="17">
        <f t="shared" si="2"/>
        <v>3.321933805319397</v>
      </c>
      <c r="AD22" s="17">
        <f t="shared" si="2"/>
        <v>2.7433427286050374</v>
      </c>
      <c r="AE22" s="17">
        <f t="shared" si="2"/>
        <v>3.1585422323254342</v>
      </c>
      <c r="AF22" s="17">
        <f t="shared" si="2"/>
        <v>3.1751047782192456</v>
      </c>
    </row>
    <row r="23" spans="1:32" s="13" customFormat="1" x14ac:dyDescent="0.35">
      <c r="A23" s="7" t="s">
        <v>37</v>
      </c>
      <c r="B23" s="17">
        <f t="shared" ref="B23:AF23" si="3">B6/B$4*100</f>
        <v>28.127415285158001</v>
      </c>
      <c r="C23" s="17">
        <f t="shared" si="3"/>
        <v>25.450270983465838</v>
      </c>
      <c r="D23" s="17">
        <f t="shared" si="3"/>
        <v>32.261660520413088</v>
      </c>
      <c r="E23" s="17">
        <f t="shared" si="3"/>
        <v>33.725155568301325</v>
      </c>
      <c r="F23" s="17">
        <f t="shared" si="3"/>
        <v>37.598446870924093</v>
      </c>
      <c r="G23" s="17">
        <f t="shared" si="3"/>
        <v>38.749049458862203</v>
      </c>
      <c r="H23" s="17">
        <f t="shared" si="3"/>
        <v>36.420819002902356</v>
      </c>
      <c r="I23" s="17">
        <f t="shared" si="3"/>
        <v>37.90812616597006</v>
      </c>
      <c r="J23" s="17">
        <f t="shared" si="3"/>
        <v>42.258355486452452</v>
      </c>
      <c r="K23" s="17">
        <f t="shared" si="3"/>
        <v>49.660926657739921</v>
      </c>
      <c r="L23" s="17">
        <f t="shared" si="3"/>
        <v>47.585835947799474</v>
      </c>
      <c r="M23" s="17">
        <f t="shared" si="3"/>
        <v>46.221605070635469</v>
      </c>
      <c r="N23" s="17">
        <f t="shared" si="3"/>
        <v>45.785926027838983</v>
      </c>
      <c r="O23" s="17">
        <f t="shared" si="3"/>
        <v>46.913046569093261</v>
      </c>
      <c r="P23" s="17">
        <f t="shared" si="3"/>
        <v>45.304171056704838</v>
      </c>
      <c r="Q23" s="17">
        <f t="shared" si="3"/>
        <v>47.356597275860636</v>
      </c>
      <c r="R23" s="17">
        <f t="shared" si="3"/>
        <v>48.342116069090089</v>
      </c>
      <c r="S23" s="17">
        <f t="shared" si="3"/>
        <v>47.18636060780959</v>
      </c>
      <c r="T23" s="17">
        <f t="shared" si="3"/>
        <v>44.971612946934222</v>
      </c>
      <c r="U23" s="17">
        <f t="shared" si="3"/>
        <v>46.562042897598396</v>
      </c>
      <c r="V23" s="17">
        <f t="shared" si="3"/>
        <v>44.337865225518534</v>
      </c>
      <c r="W23" s="17">
        <f t="shared" si="3"/>
        <v>51.109320907953013</v>
      </c>
      <c r="X23" s="17">
        <f t="shared" si="3"/>
        <v>48.771807344485786</v>
      </c>
      <c r="Y23" s="17">
        <f t="shared" si="3"/>
        <v>51.519350280633525</v>
      </c>
      <c r="Z23" s="17">
        <f t="shared" si="3"/>
        <v>50.265063864030665</v>
      </c>
      <c r="AA23" s="17">
        <f t="shared" si="3"/>
        <v>48.54872799607228</v>
      </c>
      <c r="AB23" s="17">
        <f t="shared" si="3"/>
        <v>49.090009967802182</v>
      </c>
      <c r="AC23" s="17">
        <f t="shared" si="3"/>
        <v>48.549213056025096</v>
      </c>
      <c r="AD23" s="17">
        <f t="shared" si="3"/>
        <v>49.357207454818827</v>
      </c>
      <c r="AE23" s="17">
        <f t="shared" si="3"/>
        <v>49.554111931427428</v>
      </c>
      <c r="AF23" s="17">
        <f t="shared" si="3"/>
        <v>49.664513564619448</v>
      </c>
    </row>
    <row r="24" spans="1:32" s="13" customFormat="1" x14ac:dyDescent="0.35">
      <c r="A24" s="7" t="s">
        <v>38</v>
      </c>
      <c r="B24" s="17">
        <f t="shared" ref="B24:AF24" si="4">B7/B$4*100</f>
        <v>0.64111472527466273</v>
      </c>
      <c r="C24" s="17">
        <f t="shared" si="4"/>
        <v>0.67584372455601183</v>
      </c>
      <c r="D24" s="17">
        <f t="shared" si="4"/>
        <v>0.69140108221176844</v>
      </c>
      <c r="E24" s="17">
        <f t="shared" si="4"/>
        <v>0.68169365411596128</v>
      </c>
      <c r="F24" s="17">
        <f t="shared" si="4"/>
        <v>1.0834726844889346</v>
      </c>
      <c r="G24" s="17">
        <f t="shared" si="4"/>
        <v>0.85616324019160039</v>
      </c>
      <c r="H24" s="17">
        <f t="shared" si="4"/>
        <v>0.73664335612415566</v>
      </c>
      <c r="I24" s="17">
        <f t="shared" si="4"/>
        <v>0.90178997841643338</v>
      </c>
      <c r="J24" s="17">
        <f t="shared" si="4"/>
        <v>0.99496228765054606</v>
      </c>
      <c r="K24" s="17">
        <f t="shared" si="4"/>
        <v>0.7954278162269649</v>
      </c>
      <c r="L24" s="17">
        <f t="shared" si="4"/>
        <v>0.84437118564020197</v>
      </c>
      <c r="M24" s="17">
        <f t="shared" si="4"/>
        <v>0.89950241694631472</v>
      </c>
      <c r="N24" s="17">
        <f t="shared" si="4"/>
        <v>0.85608603498305291</v>
      </c>
      <c r="O24" s="17">
        <f t="shared" si="4"/>
        <v>0.77866593840569109</v>
      </c>
      <c r="P24" s="17">
        <f t="shared" si="4"/>
        <v>0.73220257489766705</v>
      </c>
      <c r="Q24" s="17">
        <f t="shared" si="4"/>
        <v>0.8369578772365176</v>
      </c>
      <c r="R24" s="17">
        <f t="shared" si="4"/>
        <v>0.77180448121049205</v>
      </c>
      <c r="S24" s="17">
        <f t="shared" si="4"/>
        <v>1.0735574606999885</v>
      </c>
      <c r="T24" s="17">
        <f t="shared" si="4"/>
        <v>0.95111183796207222</v>
      </c>
      <c r="U24" s="17">
        <f t="shared" si="4"/>
        <v>1.0998428030365464</v>
      </c>
      <c r="V24" s="17">
        <f t="shared" si="4"/>
        <v>1.4025526553152616</v>
      </c>
      <c r="W24" s="17">
        <f t="shared" si="4"/>
        <v>1.2358948152742233</v>
      </c>
      <c r="X24" s="17">
        <f t="shared" si="4"/>
        <v>1.1842593685571292</v>
      </c>
      <c r="Y24" s="17">
        <f t="shared" si="4"/>
        <v>1.0130670068752745</v>
      </c>
      <c r="Z24" s="17">
        <f t="shared" si="4"/>
        <v>0.8582096434465426</v>
      </c>
      <c r="AA24" s="17">
        <f t="shared" si="4"/>
        <v>1.0972206631502945</v>
      </c>
      <c r="AB24" s="17">
        <f t="shared" si="4"/>
        <v>1.1522609275607725</v>
      </c>
      <c r="AC24" s="17">
        <f t="shared" si="4"/>
        <v>0.84519965944893261</v>
      </c>
      <c r="AD24" s="17">
        <f t="shared" si="4"/>
        <v>0.85097105594157862</v>
      </c>
      <c r="AE24" s="17">
        <f t="shared" si="4"/>
        <v>0.9050642335267931</v>
      </c>
      <c r="AF24" s="17">
        <f t="shared" si="4"/>
        <v>0.98774809015203302</v>
      </c>
    </row>
    <row r="25" spans="1:32" s="13" customFormat="1" x14ac:dyDescent="0.35">
      <c r="A25" s="7" t="s">
        <v>39</v>
      </c>
      <c r="B25" s="17">
        <f t="shared" ref="B25:AF25" si="5">B8/B$4*100</f>
        <v>2.4868076594582127</v>
      </c>
      <c r="C25" s="17">
        <f t="shared" si="5"/>
        <v>2.2307010497550177</v>
      </c>
      <c r="D25" s="17">
        <f t="shared" si="5"/>
        <v>2.9344516494326629</v>
      </c>
      <c r="E25" s="17">
        <f t="shared" si="5"/>
        <v>2.205770876470889</v>
      </c>
      <c r="F25" s="17">
        <f t="shared" si="5"/>
        <v>1.9611362392910607</v>
      </c>
      <c r="G25" s="17">
        <f t="shared" si="5"/>
        <v>2.0524151171017411</v>
      </c>
      <c r="H25" s="17">
        <f t="shared" si="5"/>
        <v>2.0015796304570199</v>
      </c>
      <c r="I25" s="17">
        <f t="shared" si="5"/>
        <v>1.349782185664562</v>
      </c>
      <c r="J25" s="17">
        <f t="shared" si="5"/>
        <v>1.5079758242036077</v>
      </c>
      <c r="K25" s="17">
        <f t="shared" si="5"/>
        <v>1.9240863198872595</v>
      </c>
      <c r="L25" s="17">
        <f t="shared" si="5"/>
        <v>1.5283613741570876</v>
      </c>
      <c r="M25" s="17">
        <f t="shared" si="5"/>
        <v>1.654661264057379</v>
      </c>
      <c r="N25" s="17">
        <f t="shared" si="5"/>
        <v>1.3350503181109785</v>
      </c>
      <c r="O25" s="17">
        <f t="shared" si="5"/>
        <v>1.0895849329085319</v>
      </c>
      <c r="P25" s="17">
        <f t="shared" si="5"/>
        <v>1.5657769997102073</v>
      </c>
      <c r="Q25" s="17">
        <f t="shared" si="5"/>
        <v>1.5209327300075637</v>
      </c>
      <c r="R25" s="17">
        <f t="shared" si="5"/>
        <v>1.5641644821648659</v>
      </c>
      <c r="S25" s="17">
        <f t="shared" si="5"/>
        <v>1.4080805410523616</v>
      </c>
      <c r="T25" s="17">
        <f t="shared" si="5"/>
        <v>1.2839037694608253</v>
      </c>
      <c r="U25" s="17">
        <f t="shared" si="5"/>
        <v>1.0803349156003563</v>
      </c>
      <c r="V25" s="17">
        <f t="shared" si="5"/>
        <v>1.2357769168723431</v>
      </c>
      <c r="W25" s="17">
        <f t="shared" si="5"/>
        <v>1.3582634549432406</v>
      </c>
      <c r="X25" s="17">
        <f t="shared" si="5"/>
        <v>1.3061248170640163</v>
      </c>
      <c r="Y25" s="17">
        <f t="shared" si="5"/>
        <v>1.269253020479429</v>
      </c>
      <c r="Z25" s="17">
        <f t="shared" si="5"/>
        <v>1.4819232448967812</v>
      </c>
      <c r="AA25" s="17">
        <f t="shared" si="5"/>
        <v>1.8192754911036397</v>
      </c>
      <c r="AB25" s="17">
        <f t="shared" si="5"/>
        <v>1.6213957855030201</v>
      </c>
      <c r="AC25" s="17">
        <f t="shared" si="5"/>
        <v>1.5530835111377945</v>
      </c>
      <c r="AD25" s="17">
        <f t="shared" si="5"/>
        <v>2.3190596162112813</v>
      </c>
      <c r="AE25" s="17">
        <f t="shared" si="5"/>
        <v>1.7823903902797331</v>
      </c>
      <c r="AF25" s="17">
        <f t="shared" si="5"/>
        <v>1.8789195880018552</v>
      </c>
    </row>
    <row r="26" spans="1:32" s="13" customFormat="1" x14ac:dyDescent="0.35">
      <c r="A26" s="7" t="s">
        <v>40</v>
      </c>
      <c r="B26" s="17">
        <f t="shared" ref="B26:AF26" si="6">B9/B$4*100</f>
        <v>3.0714305375939057</v>
      </c>
      <c r="C26" s="17">
        <f t="shared" si="6"/>
        <v>3.5513246930606757</v>
      </c>
      <c r="D26" s="17">
        <f t="shared" si="6"/>
        <v>3.1038605843642237</v>
      </c>
      <c r="E26" s="17">
        <f t="shared" si="6"/>
        <v>2.5288302342124021</v>
      </c>
      <c r="F26" s="17">
        <f t="shared" si="6"/>
        <v>2.9990316069190261</v>
      </c>
      <c r="G26" s="17">
        <f t="shared" si="6"/>
        <v>3.6122562648118217</v>
      </c>
      <c r="H26" s="17">
        <f t="shared" si="6"/>
        <v>3.7066713218439205</v>
      </c>
      <c r="I26" s="17">
        <f t="shared" si="6"/>
        <v>3.4056544986528348</v>
      </c>
      <c r="J26" s="17">
        <f t="shared" si="6"/>
        <v>3.1494210823266005</v>
      </c>
      <c r="K26" s="17">
        <f t="shared" si="6"/>
        <v>3.5663551923281545</v>
      </c>
      <c r="L26" s="17">
        <f t="shared" si="6"/>
        <v>3.0400463575811765</v>
      </c>
      <c r="M26" s="17">
        <f t="shared" si="6"/>
        <v>3.2487487248242708</v>
      </c>
      <c r="N26" s="17">
        <f t="shared" si="6"/>
        <v>3.0420736945832743</v>
      </c>
      <c r="O26" s="17">
        <f t="shared" si="6"/>
        <v>5.5868738514330207</v>
      </c>
      <c r="P26" s="17">
        <f t="shared" si="6"/>
        <v>5.6545872909128745</v>
      </c>
      <c r="Q26" s="17">
        <f t="shared" si="6"/>
        <v>5.3369387876174974</v>
      </c>
      <c r="R26" s="17">
        <f t="shared" si="6"/>
        <v>4.558316279336541</v>
      </c>
      <c r="S26" s="17">
        <f t="shared" si="6"/>
        <v>4.0233554248000507</v>
      </c>
      <c r="T26" s="17">
        <f t="shared" si="6"/>
        <v>3.9269845291608978</v>
      </c>
      <c r="U26" s="17">
        <f t="shared" si="6"/>
        <v>3.9599250722216919</v>
      </c>
      <c r="V26" s="17">
        <f t="shared" si="6"/>
        <v>4.7975977637937994</v>
      </c>
      <c r="W26" s="17">
        <f t="shared" si="6"/>
        <v>4.0403505906399886</v>
      </c>
      <c r="X26" s="17">
        <f t="shared" si="6"/>
        <v>4.6420975666219322</v>
      </c>
      <c r="Y26" s="17">
        <f t="shared" si="6"/>
        <v>4.4534268477998413</v>
      </c>
      <c r="Z26" s="17">
        <f t="shared" si="6"/>
        <v>4.0518537587720598</v>
      </c>
      <c r="AA26" s="17">
        <f t="shared" si="6"/>
        <v>3.79524835999583</v>
      </c>
      <c r="AB26" s="17">
        <f t="shared" si="6"/>
        <v>3.9177999315132785</v>
      </c>
      <c r="AC26" s="17">
        <f t="shared" si="6"/>
        <v>3.8007537305456291</v>
      </c>
      <c r="AD26" s="17">
        <f t="shared" si="6"/>
        <v>3.8563508313502388</v>
      </c>
      <c r="AE26" s="17">
        <f t="shared" si="6"/>
        <v>3.6442426495018077</v>
      </c>
      <c r="AF26" s="17">
        <f t="shared" si="6"/>
        <v>3.710781014408207</v>
      </c>
    </row>
    <row r="27" spans="1:32" s="13" customFormat="1" x14ac:dyDescent="0.35">
      <c r="A27" s="7" t="s">
        <v>41</v>
      </c>
      <c r="B27" s="17">
        <f t="shared" ref="B27:AF27" si="7">B10/B$4*100</f>
        <v>7.1716097467674489</v>
      </c>
      <c r="C27" s="17">
        <f t="shared" si="7"/>
        <v>8.023809217304434</v>
      </c>
      <c r="D27" s="17">
        <f t="shared" si="7"/>
        <v>9.4440129366649632</v>
      </c>
      <c r="E27" s="17">
        <f t="shared" si="7"/>
        <v>8.5968867946359726</v>
      </c>
      <c r="F27" s="17">
        <f t="shared" si="7"/>
        <v>6.5957639498670897</v>
      </c>
      <c r="G27" s="17">
        <f t="shared" si="7"/>
        <v>4.508709728459726</v>
      </c>
      <c r="H27" s="17">
        <f t="shared" si="7"/>
        <v>4.3016765370269336</v>
      </c>
      <c r="I27" s="17">
        <f t="shared" si="7"/>
        <v>4.2616793762242127</v>
      </c>
      <c r="J27" s="17">
        <f t="shared" si="7"/>
        <v>3.827385406468891</v>
      </c>
      <c r="K27" s="17">
        <f t="shared" si="7"/>
        <v>4.9299883285875925</v>
      </c>
      <c r="L27" s="17">
        <f t="shared" si="7"/>
        <v>3.7991501701903219</v>
      </c>
      <c r="M27" s="17">
        <f t="shared" si="7"/>
        <v>4.17352608743224</v>
      </c>
      <c r="N27" s="17">
        <f t="shared" si="7"/>
        <v>3.4029612889038345</v>
      </c>
      <c r="O27" s="17">
        <f t="shared" si="7"/>
        <v>6.6856301913801639</v>
      </c>
      <c r="P27" s="17">
        <f t="shared" si="7"/>
        <v>5.12137891591596</v>
      </c>
      <c r="Q27" s="17">
        <f t="shared" si="7"/>
        <v>4.933458744925824</v>
      </c>
      <c r="R27" s="17">
        <f t="shared" si="7"/>
        <v>3.622190736368037</v>
      </c>
      <c r="S27" s="17">
        <f t="shared" si="7"/>
        <v>3.8125653985635313</v>
      </c>
      <c r="T27" s="17">
        <f t="shared" si="7"/>
        <v>4.2569020199053398</v>
      </c>
      <c r="U27" s="17">
        <f t="shared" si="7"/>
        <v>4.3501082611894528</v>
      </c>
      <c r="V27" s="17">
        <f t="shared" si="7"/>
        <v>4.5883173795621248</v>
      </c>
      <c r="W27" s="17">
        <f t="shared" si="7"/>
        <v>4.1911397290371211</v>
      </c>
      <c r="X27" s="17">
        <f t="shared" si="7"/>
        <v>4.1915053239098619</v>
      </c>
      <c r="Y27" s="17">
        <f t="shared" si="7"/>
        <v>3.8204627738722796</v>
      </c>
      <c r="Z27" s="17">
        <f t="shared" si="7"/>
        <v>3.7423858176197276</v>
      </c>
      <c r="AA27" s="17">
        <f t="shared" si="7"/>
        <v>3.4880591596595942</v>
      </c>
      <c r="AB27" s="17">
        <f t="shared" si="7"/>
        <v>3.6484432042050279</v>
      </c>
      <c r="AC27" s="17">
        <f t="shared" si="7"/>
        <v>3.7587459909195911</v>
      </c>
      <c r="AD27" s="17">
        <f t="shared" si="7"/>
        <v>3.7480553253763307</v>
      </c>
      <c r="AE27" s="17">
        <f t="shared" si="7"/>
        <v>3.8783592312679276</v>
      </c>
      <c r="AF27" s="17">
        <f t="shared" si="7"/>
        <v>4.4654646714390243</v>
      </c>
    </row>
    <row r="28" spans="1:32" s="13" customFormat="1" x14ac:dyDescent="0.35">
      <c r="A28" s="7" t="s">
        <v>42</v>
      </c>
      <c r="B28" s="17">
        <f t="shared" ref="B28:AF28" si="8">B11/B$4*100</f>
        <v>4.7586316591308613</v>
      </c>
      <c r="C28" s="17">
        <f t="shared" si="8"/>
        <v>3.9470639556542784</v>
      </c>
      <c r="D28" s="17">
        <f t="shared" si="8"/>
        <v>2.7960468695172946</v>
      </c>
      <c r="E28" s="17">
        <f t="shared" si="8"/>
        <v>1.405346594869751</v>
      </c>
      <c r="F28" s="17">
        <f t="shared" si="8"/>
        <v>1.4826964767919182</v>
      </c>
      <c r="G28" s="17">
        <f t="shared" si="8"/>
        <v>1.1029019787892282</v>
      </c>
      <c r="H28" s="17">
        <f t="shared" si="8"/>
        <v>0.9623582098746114</v>
      </c>
      <c r="I28" s="17">
        <f t="shared" si="8"/>
        <v>1.4398805683063518</v>
      </c>
      <c r="J28" s="17">
        <f t="shared" si="8"/>
        <v>1.1523646102344047</v>
      </c>
      <c r="K28" s="17">
        <f t="shared" si="8"/>
        <v>1.2399173270532606</v>
      </c>
      <c r="L28" s="17">
        <f t="shared" si="8"/>
        <v>1.2518653419228478</v>
      </c>
      <c r="M28" s="17">
        <f t="shared" si="8"/>
        <v>1.1630623438024477</v>
      </c>
      <c r="N28" s="17">
        <f t="shared" si="8"/>
        <v>0.86552664665546786</v>
      </c>
      <c r="O28" s="17">
        <f t="shared" si="8"/>
        <v>0.73349924010167</v>
      </c>
      <c r="P28" s="17">
        <f t="shared" si="8"/>
        <v>0.84913940890469652</v>
      </c>
      <c r="Q28" s="17">
        <f t="shared" si="8"/>
        <v>0.67511564240483901</v>
      </c>
      <c r="R28" s="17">
        <f t="shared" si="8"/>
        <v>0.74826113730799904</v>
      </c>
      <c r="S28" s="17">
        <f t="shared" si="8"/>
        <v>0.73038556303221636</v>
      </c>
      <c r="T28" s="17">
        <f t="shared" si="8"/>
        <v>1.2119948915995822</v>
      </c>
      <c r="U28" s="17">
        <f t="shared" si="8"/>
        <v>0.44811463323356887</v>
      </c>
      <c r="V28" s="17">
        <f t="shared" si="8"/>
        <v>1.1562825867654263</v>
      </c>
      <c r="W28" s="17">
        <f t="shared" si="8"/>
        <v>0.78239196887633466</v>
      </c>
      <c r="X28" s="17">
        <f t="shared" si="8"/>
        <v>0.83049125975706328</v>
      </c>
      <c r="Y28" s="17">
        <f t="shared" si="8"/>
        <v>0.81534939980191146</v>
      </c>
      <c r="Z28" s="17">
        <f t="shared" si="8"/>
        <v>0.5991071560183211</v>
      </c>
      <c r="AA28" s="17">
        <f t="shared" si="8"/>
        <v>0.84269014194425729</v>
      </c>
      <c r="AB28" s="17">
        <f t="shared" si="8"/>
        <v>0.82379903530684828</v>
      </c>
      <c r="AC28" s="17">
        <f t="shared" si="8"/>
        <v>0.82528192124872379</v>
      </c>
      <c r="AD28" s="17">
        <f t="shared" si="8"/>
        <v>0.91913670567301053</v>
      </c>
      <c r="AE28" s="17">
        <f t="shared" si="8"/>
        <v>0.93859406143047686</v>
      </c>
      <c r="AF28" s="17">
        <f t="shared" si="8"/>
        <v>0.99584501616483412</v>
      </c>
    </row>
    <row r="29" spans="1:32" s="13" customFormat="1" x14ac:dyDescent="0.35">
      <c r="A29" s="7" t="s">
        <v>43</v>
      </c>
      <c r="B29" s="17">
        <f t="shared" ref="B29:AF29" si="9">B12/B$4*100</f>
        <v>9.8385759797338981</v>
      </c>
      <c r="C29" s="17">
        <f t="shared" si="9"/>
        <v>8.9785790185415486</v>
      </c>
      <c r="D29" s="17">
        <f t="shared" si="9"/>
        <v>12.130348795699279</v>
      </c>
      <c r="E29" s="17">
        <f t="shared" si="9"/>
        <v>10.328219603711974</v>
      </c>
      <c r="F29" s="17">
        <f t="shared" si="9"/>
        <v>8.186766767115099</v>
      </c>
      <c r="G29" s="17">
        <f t="shared" si="9"/>
        <v>7.6240644289868014</v>
      </c>
      <c r="H29" s="17">
        <f t="shared" si="9"/>
        <v>7.558545602860141</v>
      </c>
      <c r="I29" s="17">
        <f t="shared" si="9"/>
        <v>6.3055334651922941</v>
      </c>
      <c r="J29" s="17">
        <f t="shared" si="9"/>
        <v>8.1753510421341904</v>
      </c>
      <c r="K29" s="17">
        <f t="shared" si="9"/>
        <v>7.1357139584973153</v>
      </c>
      <c r="L29" s="17">
        <f t="shared" si="9"/>
        <v>6.9507650224263333</v>
      </c>
      <c r="M29" s="17">
        <f t="shared" si="9"/>
        <v>6.711081737055494</v>
      </c>
      <c r="N29" s="17">
        <f t="shared" si="9"/>
        <v>7.0829681938373801</v>
      </c>
      <c r="O29" s="17">
        <f t="shared" si="9"/>
        <v>5.6393053825778336</v>
      </c>
      <c r="P29" s="17">
        <f t="shared" si="9"/>
        <v>6.7109992846560358</v>
      </c>
      <c r="Q29" s="17">
        <f t="shared" si="9"/>
        <v>6.1307459426795843</v>
      </c>
      <c r="R29" s="17">
        <f t="shared" si="9"/>
        <v>5.6519022405311103</v>
      </c>
      <c r="S29" s="17">
        <f t="shared" si="9"/>
        <v>6.355509028392782</v>
      </c>
      <c r="T29" s="17">
        <f t="shared" si="9"/>
        <v>6.2275078002162916</v>
      </c>
      <c r="U29" s="17">
        <f t="shared" si="9"/>
        <v>6.0865698876820629</v>
      </c>
      <c r="V29" s="17">
        <f t="shared" si="9"/>
        <v>5.8123543180289294</v>
      </c>
      <c r="W29" s="17">
        <f t="shared" si="9"/>
        <v>7.3338252621320263</v>
      </c>
      <c r="X29" s="17">
        <f t="shared" si="9"/>
        <v>7.697807232174271</v>
      </c>
      <c r="Y29" s="17">
        <f t="shared" si="9"/>
        <v>7.5671670953132413</v>
      </c>
      <c r="Z29" s="17">
        <f t="shared" si="9"/>
        <v>8.7706977686913259</v>
      </c>
      <c r="AA29" s="17">
        <f t="shared" si="9"/>
        <v>8.8924827816779626</v>
      </c>
      <c r="AB29" s="17">
        <f t="shared" si="9"/>
        <v>9.2820416087291306</v>
      </c>
      <c r="AC29" s="17">
        <f t="shared" si="9"/>
        <v>9.7526525395563368</v>
      </c>
      <c r="AD29" s="17">
        <f t="shared" si="9"/>
        <v>9.5970864625343584</v>
      </c>
      <c r="AE29" s="17">
        <f t="shared" si="9"/>
        <v>9.0095628507066081</v>
      </c>
      <c r="AF29" s="17">
        <f t="shared" si="9"/>
        <v>10.321159487720456</v>
      </c>
    </row>
    <row r="30" spans="1:32" s="13" customFormat="1" x14ac:dyDescent="0.35">
      <c r="A30" s="7" t="s">
        <v>44</v>
      </c>
      <c r="B30" s="17">
        <f t="shared" ref="B30:AF30" si="10">B13/B$4*100</f>
        <v>4.3431380943747548</v>
      </c>
      <c r="C30" s="17">
        <f t="shared" si="10"/>
        <v>5.0462406534332187</v>
      </c>
      <c r="D30" s="17">
        <f t="shared" si="10"/>
        <v>5.8506052993918329</v>
      </c>
      <c r="E30" s="17">
        <f t="shared" si="10"/>
        <v>6.181067549118116</v>
      </c>
      <c r="F30" s="17">
        <f t="shared" si="10"/>
        <v>6.3275564180270267</v>
      </c>
      <c r="G30" s="17">
        <f t="shared" si="10"/>
        <v>3.8274018442137208</v>
      </c>
      <c r="H30" s="17">
        <f t="shared" si="10"/>
        <v>3.9708419187477944</v>
      </c>
      <c r="I30" s="17">
        <f t="shared" si="10"/>
        <v>3.824040826651788</v>
      </c>
      <c r="J30" s="17">
        <f t="shared" si="10"/>
        <v>3.4687555178199978</v>
      </c>
      <c r="K30" s="17">
        <f t="shared" si="10"/>
        <v>4.2267841517930966</v>
      </c>
      <c r="L30" s="17">
        <f t="shared" si="10"/>
        <v>4.4527480206189178</v>
      </c>
      <c r="M30" s="17">
        <f t="shared" si="10"/>
        <v>4.7017170042873335</v>
      </c>
      <c r="N30" s="17">
        <f t="shared" si="10"/>
        <v>4.5572451118308797</v>
      </c>
      <c r="O30" s="17">
        <f t="shared" si="10"/>
        <v>5.5934803828680977</v>
      </c>
      <c r="P30" s="17">
        <f t="shared" si="10"/>
        <v>10.087826848938434</v>
      </c>
      <c r="Q30" s="17">
        <f t="shared" si="10"/>
        <v>10.222992344387698</v>
      </c>
      <c r="R30" s="17">
        <f t="shared" si="10"/>
        <v>10.54104702946738</v>
      </c>
      <c r="S30" s="17">
        <f t="shared" si="10"/>
        <v>13.81084304224296</v>
      </c>
      <c r="T30" s="17">
        <f t="shared" si="10"/>
        <v>13.322590563015796</v>
      </c>
      <c r="U30" s="17">
        <f t="shared" si="10"/>
        <v>11.626156953298338</v>
      </c>
      <c r="V30" s="17">
        <f t="shared" si="10"/>
        <v>12.712146510133035</v>
      </c>
      <c r="W30" s="17">
        <f t="shared" si="10"/>
        <v>16.321769950932921</v>
      </c>
      <c r="X30" s="17">
        <f t="shared" si="10"/>
        <v>16.883701850733406</v>
      </c>
      <c r="Y30" s="17">
        <f t="shared" si="10"/>
        <v>15.917018926292478</v>
      </c>
      <c r="Z30" s="17">
        <f t="shared" si="10"/>
        <v>16.735793367393587</v>
      </c>
      <c r="AA30" s="17">
        <f t="shared" si="10"/>
        <v>17.318085144773178</v>
      </c>
      <c r="AB30" s="17">
        <f t="shared" si="10"/>
        <v>16.477475660743611</v>
      </c>
      <c r="AC30" s="17">
        <f t="shared" si="10"/>
        <v>15.993815967599293</v>
      </c>
      <c r="AD30" s="17">
        <f t="shared" si="10"/>
        <v>14.829969822763836</v>
      </c>
      <c r="AE30" s="17">
        <f t="shared" si="10"/>
        <v>14.004670523920524</v>
      </c>
      <c r="AF30" s="17">
        <f t="shared" si="10"/>
        <v>14.326967773047153</v>
      </c>
    </row>
    <row r="31" spans="1:32" s="13" customFormat="1" x14ac:dyDescent="0.35">
      <c r="A31" s="7" t="s">
        <v>45</v>
      </c>
      <c r="B31" s="17">
        <f t="shared" ref="B31:AF31" si="11">B14/B$4*100</f>
        <v>1.8307048173048612</v>
      </c>
      <c r="C31" s="17">
        <f t="shared" si="11"/>
        <v>1.7142971718429101</v>
      </c>
      <c r="D31" s="17">
        <f t="shared" si="11"/>
        <v>3.1897512435536575</v>
      </c>
      <c r="E31" s="17">
        <f t="shared" si="11"/>
        <v>2.3134281638516447</v>
      </c>
      <c r="F31" s="17">
        <f t="shared" si="11"/>
        <v>1.6659595583180833</v>
      </c>
      <c r="G31" s="17">
        <f t="shared" si="11"/>
        <v>1.0381740384189022</v>
      </c>
      <c r="H31" s="17">
        <f t="shared" si="11"/>
        <v>0.80912053485219793</v>
      </c>
      <c r="I31" s="17">
        <f t="shared" si="11"/>
        <v>0.64361715602917691</v>
      </c>
      <c r="J31" s="17">
        <f t="shared" si="11"/>
        <v>0.44244368010524687</v>
      </c>
      <c r="K31" s="17">
        <f t="shared" si="11"/>
        <v>0.72084837278538227</v>
      </c>
      <c r="L31" s="17">
        <f t="shared" si="11"/>
        <v>0.67735198104326633</v>
      </c>
      <c r="M31" s="17">
        <f t="shared" si="11"/>
        <v>0.61126467106610793</v>
      </c>
      <c r="N31" s="17">
        <f t="shared" si="11"/>
        <v>0.57965778427164494</v>
      </c>
      <c r="O31" s="17">
        <f t="shared" si="11"/>
        <v>0.70216538942305751</v>
      </c>
      <c r="P31" s="17">
        <f t="shared" si="11"/>
        <v>0.91969171021246476</v>
      </c>
      <c r="Q31" s="17">
        <f t="shared" si="11"/>
        <v>1.0769637961026468</v>
      </c>
      <c r="R31" s="17">
        <f t="shared" si="11"/>
        <v>1.2754632892802795</v>
      </c>
      <c r="S31" s="17">
        <f t="shared" si="11"/>
        <v>2.7910885570112489</v>
      </c>
      <c r="T31" s="17">
        <f t="shared" si="11"/>
        <v>2.6492149787003285</v>
      </c>
      <c r="U31" s="17">
        <f t="shared" si="11"/>
        <v>2.6664369911162944</v>
      </c>
      <c r="V31" s="17">
        <f t="shared" si="11"/>
        <v>2.9013380938293709</v>
      </c>
      <c r="W31" s="17">
        <f t="shared" si="11"/>
        <v>2.9409539772599533</v>
      </c>
      <c r="X31" s="17">
        <f t="shared" si="11"/>
        <v>3.2697924700855974</v>
      </c>
      <c r="Y31" s="17">
        <f t="shared" si="11"/>
        <v>3.3242659981355054</v>
      </c>
      <c r="Z31" s="17">
        <f t="shared" si="11"/>
        <v>3.0960436009991916</v>
      </c>
      <c r="AA31" s="17">
        <f t="shared" si="11"/>
        <v>3.0675813366652882</v>
      </c>
      <c r="AB31" s="17">
        <f t="shared" si="11"/>
        <v>3.19780731583477</v>
      </c>
      <c r="AC31" s="17">
        <f t="shared" si="11"/>
        <v>3.8616151678306481</v>
      </c>
      <c r="AD31" s="17">
        <f t="shared" si="11"/>
        <v>4.0753571914318911</v>
      </c>
      <c r="AE31" s="17">
        <f t="shared" si="11"/>
        <v>3.9123630737286295</v>
      </c>
      <c r="AF31" s="17">
        <f t="shared" si="11"/>
        <v>5.0354674036548124</v>
      </c>
    </row>
    <row r="32" spans="1:32" s="13" customFormat="1" x14ac:dyDescent="0.35">
      <c r="A32" s="7" t="s">
        <v>46</v>
      </c>
      <c r="B32" s="17">
        <f t="shared" ref="B32:AF32" si="12">B15/B$4*100</f>
        <v>1.7221287719417795</v>
      </c>
      <c r="C32" s="17">
        <f t="shared" si="12"/>
        <v>1.3803974942798707</v>
      </c>
      <c r="D32" s="17">
        <f t="shared" si="12"/>
        <v>1.2757252682951583</v>
      </c>
      <c r="E32" s="17">
        <f t="shared" si="12"/>
        <v>0.93555956192471779</v>
      </c>
      <c r="F32" s="17">
        <f t="shared" si="12"/>
        <v>0.67003600718505618</v>
      </c>
      <c r="G32" s="17">
        <f t="shared" si="12"/>
        <v>0.66263526388920291</v>
      </c>
      <c r="H32" s="17">
        <f t="shared" si="12"/>
        <v>0.64749206738968479</v>
      </c>
      <c r="I32" s="17">
        <f t="shared" si="12"/>
        <v>0.74711882069179403</v>
      </c>
      <c r="J32" s="17">
        <f t="shared" si="12"/>
        <v>0.63129868117237509</v>
      </c>
      <c r="K32" s="17">
        <f t="shared" si="12"/>
        <v>0.7431236364432986</v>
      </c>
      <c r="L32" s="17">
        <f t="shared" si="12"/>
        <v>0.56012268222831196</v>
      </c>
      <c r="M32" s="17">
        <f t="shared" si="12"/>
        <v>0.53350620173319174</v>
      </c>
      <c r="N32" s="17">
        <f t="shared" si="12"/>
        <v>0.57485970465045577</v>
      </c>
      <c r="O32" s="17">
        <f t="shared" si="12"/>
        <v>0.61015559263894226</v>
      </c>
      <c r="P32" s="17">
        <f t="shared" si="12"/>
        <v>0.49088868657708634</v>
      </c>
      <c r="Q32" s="17">
        <f t="shared" si="12"/>
        <v>0.5305084346113691</v>
      </c>
      <c r="R32" s="17">
        <f t="shared" si="12"/>
        <v>0.52167255359923326</v>
      </c>
      <c r="S32" s="17">
        <f t="shared" si="12"/>
        <v>0.44725051226007395</v>
      </c>
      <c r="T32" s="17">
        <f t="shared" si="12"/>
        <v>0.43467852891998704</v>
      </c>
      <c r="U32" s="17">
        <f t="shared" si="12"/>
        <v>0.45781322514813572</v>
      </c>
      <c r="V32" s="17">
        <f t="shared" si="12"/>
        <v>0.33873592932374197</v>
      </c>
      <c r="W32" s="17">
        <f t="shared" si="12"/>
        <v>0.30852049987963837</v>
      </c>
      <c r="X32" s="17">
        <f t="shared" si="12"/>
        <v>0.28432119719496252</v>
      </c>
      <c r="Y32" s="17">
        <f t="shared" si="12"/>
        <v>0.25966854539061734</v>
      </c>
      <c r="Z32" s="17">
        <f t="shared" si="12"/>
        <v>0.26338941618440259</v>
      </c>
      <c r="AA32" s="17">
        <f t="shared" si="12"/>
        <v>0.23941406059589332</v>
      </c>
      <c r="AB32" s="17">
        <f t="shared" si="12"/>
        <v>0.20772145351669757</v>
      </c>
      <c r="AC32" s="17">
        <f t="shared" si="12"/>
        <v>0.20596186348752757</v>
      </c>
      <c r="AD32" s="17">
        <f t="shared" si="12"/>
        <v>0.21116981819822916</v>
      </c>
      <c r="AE32" s="17">
        <f t="shared" si="12"/>
        <v>0.21620928054640207</v>
      </c>
      <c r="AF32" s="17">
        <f t="shared" si="12"/>
        <v>0.25436681466009353</v>
      </c>
    </row>
    <row r="33" spans="1:32" s="13" customFormat="1" x14ac:dyDescent="0.35">
      <c r="A33" s="7" t="s">
        <v>47</v>
      </c>
      <c r="B33" s="17">
        <f t="shared" ref="B33:AF33" si="13">B16/B$4*100</f>
        <v>4.7846246104615915</v>
      </c>
      <c r="C33" s="17">
        <f t="shared" si="13"/>
        <v>4.3222815558010526</v>
      </c>
      <c r="D33" s="17">
        <f t="shared" si="13"/>
        <v>6.103980461661731</v>
      </c>
      <c r="E33" s="17">
        <f t="shared" si="13"/>
        <v>5.0936977183637477</v>
      </c>
      <c r="F33" s="17">
        <f t="shared" si="13"/>
        <v>4.3849509669776277</v>
      </c>
      <c r="G33" s="17">
        <f t="shared" si="13"/>
        <v>3.4652998717501791</v>
      </c>
      <c r="H33" s="17">
        <f t="shared" si="13"/>
        <v>3.0661430977096313</v>
      </c>
      <c r="I33" s="17">
        <f t="shared" si="13"/>
        <v>2.9924618207735922</v>
      </c>
      <c r="J33" s="17">
        <f t="shared" si="13"/>
        <v>3.9229593587447606</v>
      </c>
      <c r="K33" s="17">
        <f t="shared" si="13"/>
        <v>2.8715393931204138</v>
      </c>
      <c r="L33" s="17">
        <f t="shared" si="13"/>
        <v>2.472044632240614</v>
      </c>
      <c r="M33" s="17">
        <f t="shared" si="13"/>
        <v>2.5815006912789253</v>
      </c>
      <c r="N33" s="17">
        <f t="shared" si="13"/>
        <v>2.2235051820512099</v>
      </c>
      <c r="O33" s="17">
        <f t="shared" si="13"/>
        <v>2.1199092214397974</v>
      </c>
      <c r="P33" s="17">
        <f t="shared" si="13"/>
        <v>2.1762164628344332</v>
      </c>
      <c r="Q33" s="17">
        <f t="shared" si="13"/>
        <v>2.1416496456239087</v>
      </c>
      <c r="R33" s="17">
        <f t="shared" si="13"/>
        <v>1.7354323702348968</v>
      </c>
      <c r="S33" s="17">
        <f t="shared" si="13"/>
        <v>1.3913986704405328</v>
      </c>
      <c r="T33" s="17">
        <f t="shared" si="13"/>
        <v>1.3885743106116126</v>
      </c>
      <c r="U33" s="17">
        <f t="shared" si="13"/>
        <v>1.058288246000116</v>
      </c>
      <c r="V33" s="17">
        <f t="shared" si="13"/>
        <v>1.443250811907888</v>
      </c>
      <c r="W33" s="17">
        <f t="shared" si="13"/>
        <v>1.3453548537818514</v>
      </c>
      <c r="X33" s="17">
        <f t="shared" si="13"/>
        <v>1.4004876955853551</v>
      </c>
      <c r="Y33" s="17">
        <f t="shared" si="13"/>
        <v>0.97969736039408106</v>
      </c>
      <c r="Z33" s="17">
        <f t="shared" si="13"/>
        <v>1.0215048656175345</v>
      </c>
      <c r="AA33" s="17">
        <f t="shared" si="13"/>
        <v>1.1930689869196507</v>
      </c>
      <c r="AB33" s="17">
        <f t="shared" si="13"/>
        <v>0.93066732109574246</v>
      </c>
      <c r="AC33" s="17">
        <f t="shared" si="13"/>
        <v>0.93812494943991986</v>
      </c>
      <c r="AD33" s="17">
        <f t="shared" si="13"/>
        <v>1.017384784089344</v>
      </c>
      <c r="AE33" s="17">
        <f t="shared" si="13"/>
        <v>0.96312827503199516</v>
      </c>
      <c r="AF33" s="17">
        <f t="shared" si="13"/>
        <v>0.84181445742302352</v>
      </c>
    </row>
    <row r="34" spans="1:32" s="13" customFormat="1" x14ac:dyDescent="0.35">
      <c r="A34" s="7" t="s">
        <v>48</v>
      </c>
      <c r="B34" s="17">
        <f t="shared" ref="B34:AF34" si="14">B17/B$4*100</f>
        <v>25.780554302669188</v>
      </c>
      <c r="C34" s="17">
        <f t="shared" si="14"/>
        <v>30.487033154406461</v>
      </c>
      <c r="D34" s="17">
        <f t="shared" si="14"/>
        <v>14.160592718378865</v>
      </c>
      <c r="E34" s="17">
        <f t="shared" si="14"/>
        <v>20.092329731103057</v>
      </c>
      <c r="F34" s="17">
        <f t="shared" si="14"/>
        <v>21.575840338864083</v>
      </c>
      <c r="G34" s="17">
        <f t="shared" si="14"/>
        <v>29.088227948220847</v>
      </c>
      <c r="H34" s="17">
        <f t="shared" si="14"/>
        <v>32.498720815552609</v>
      </c>
      <c r="I34" s="17">
        <f t="shared" si="14"/>
        <v>33.542663289266422</v>
      </c>
      <c r="J34" s="17">
        <f t="shared" si="14"/>
        <v>28.536549605092997</v>
      </c>
      <c r="K34" s="17">
        <f t="shared" si="14"/>
        <v>18.750168125089971</v>
      </c>
      <c r="L34" s="17">
        <f t="shared" si="14"/>
        <v>23.38805706416953</v>
      </c>
      <c r="M34" s="17">
        <f t="shared" si="14"/>
        <v>23.859407167003173</v>
      </c>
      <c r="N34" s="17">
        <f t="shared" si="14"/>
        <v>26.386550751453409</v>
      </c>
      <c r="O34" s="17">
        <f t="shared" si="14"/>
        <v>20.725892016459426</v>
      </c>
      <c r="P34" s="17">
        <f t="shared" si="14"/>
        <v>18.726478806457632</v>
      </c>
      <c r="Q34" s="17">
        <f t="shared" si="14"/>
        <v>17.721269969444219</v>
      </c>
      <c r="R34" s="17">
        <f t="shared" si="14"/>
        <v>19.408990063724723</v>
      </c>
      <c r="S34" s="17">
        <f t="shared" si="14"/>
        <v>15.882644428903811</v>
      </c>
      <c r="T34" s="17">
        <f t="shared" si="14"/>
        <v>18.354612507395686</v>
      </c>
      <c r="U34" s="17">
        <f t="shared" si="14"/>
        <v>17.695224878234743</v>
      </c>
      <c r="V34" s="17">
        <f t="shared" si="14"/>
        <v>17.389894138108648</v>
      </c>
      <c r="W34" s="17">
        <f t="shared" si="14"/>
        <v>6.7787445347017208</v>
      </c>
      <c r="X34" s="17">
        <f t="shared" si="14"/>
        <v>6.7011165541450399</v>
      </c>
      <c r="Y34" s="17">
        <f t="shared" si="14"/>
        <v>6.8288398372407233</v>
      </c>
      <c r="Z34" s="17">
        <f t="shared" si="14"/>
        <v>6.5583297509480349</v>
      </c>
      <c r="AA34" s="17">
        <f t="shared" si="14"/>
        <v>6.4216074565580916</v>
      </c>
      <c r="AB34" s="17">
        <f t="shared" si="14"/>
        <v>6.3493595896560509</v>
      </c>
      <c r="AC34" s="17">
        <f t="shared" si="14"/>
        <v>6.5936178374410988</v>
      </c>
      <c r="AD34" s="17">
        <f t="shared" si="14"/>
        <v>6.4749082030060441</v>
      </c>
      <c r="AE34" s="17">
        <f t="shared" si="14"/>
        <v>8.0327612663062489</v>
      </c>
      <c r="AF34" s="17">
        <f t="shared" si="14"/>
        <v>4.341847340489803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FD23-68A6-4C0F-8AB7-0C1649A565AE}">
  <dimension ref="A1:V59"/>
  <sheetViews>
    <sheetView zoomScale="70" zoomScaleNormal="70" workbookViewId="0">
      <selection activeCell="K9" sqref="K9"/>
    </sheetView>
  </sheetViews>
  <sheetFormatPr defaultColWidth="8.7265625" defaultRowHeight="14.5" x14ac:dyDescent="0.35"/>
  <cols>
    <col min="1" max="1" width="29.90625" style="23" customWidth="1"/>
    <col min="2" max="11" width="10" style="23" customWidth="1"/>
    <col min="12" max="12" width="10.81640625" style="23" bestFit="1" customWidth="1"/>
    <col min="13" max="16384" width="8.7265625" style="23"/>
  </cols>
  <sheetData>
    <row r="1" spans="1:22" x14ac:dyDescent="0.35">
      <c r="A1" s="3" t="s">
        <v>103</v>
      </c>
    </row>
    <row r="2" spans="1:22" x14ac:dyDescent="0.35">
      <c r="A2" s="3" t="s">
        <v>89</v>
      </c>
      <c r="B2" s="1" t="s">
        <v>104</v>
      </c>
    </row>
    <row r="3" spans="1:22" x14ac:dyDescent="0.35">
      <c r="A3" s="3" t="s">
        <v>90</v>
      </c>
      <c r="B3" s="3" t="s">
        <v>105</v>
      </c>
    </row>
    <row r="5" spans="1:22" x14ac:dyDescent="0.35">
      <c r="A5" s="1" t="s">
        <v>2</v>
      </c>
      <c r="C5" s="3" t="s">
        <v>6</v>
      </c>
    </row>
    <row r="6" spans="1:22" x14ac:dyDescent="0.35">
      <c r="A6" s="1" t="s">
        <v>10</v>
      </c>
      <c r="C6" s="3" t="s">
        <v>55</v>
      </c>
    </row>
    <row r="7" spans="1:22" x14ac:dyDescent="0.35">
      <c r="A7" s="1" t="s">
        <v>4</v>
      </c>
      <c r="C7" s="3" t="s">
        <v>8</v>
      </c>
    </row>
    <row r="8" spans="1:22" x14ac:dyDescent="0.35">
      <c r="A8" s="1" t="s">
        <v>5</v>
      </c>
      <c r="C8" s="3" t="s">
        <v>9</v>
      </c>
    </row>
    <row r="9" spans="1:22" x14ac:dyDescent="0.35">
      <c r="K9" s="30">
        <f>K12/3600</f>
        <v>599.42255333333333</v>
      </c>
    </row>
    <row r="10" spans="1:22" x14ac:dyDescent="0.35">
      <c r="A10" s="5" t="s">
        <v>91</v>
      </c>
      <c r="B10" s="4" t="s">
        <v>78</v>
      </c>
      <c r="C10" s="4" t="s">
        <v>79</v>
      </c>
      <c r="D10" s="4" t="s">
        <v>80</v>
      </c>
      <c r="E10" s="4" t="s">
        <v>81</v>
      </c>
      <c r="F10" s="4" t="s">
        <v>82</v>
      </c>
      <c r="G10" s="4" t="s">
        <v>83</v>
      </c>
      <c r="H10" s="4" t="s">
        <v>84</v>
      </c>
      <c r="I10" s="4" t="s">
        <v>85</v>
      </c>
      <c r="J10" s="4" t="s">
        <v>86</v>
      </c>
      <c r="K10" s="4" t="s">
        <v>87</v>
      </c>
      <c r="M10" s="4" t="s">
        <v>78</v>
      </c>
      <c r="N10" s="4" t="s">
        <v>79</v>
      </c>
      <c r="O10" s="4" t="s">
        <v>80</v>
      </c>
      <c r="P10" s="4" t="s">
        <v>81</v>
      </c>
      <c r="Q10" s="4" t="s">
        <v>82</v>
      </c>
      <c r="R10" s="4" t="s">
        <v>83</v>
      </c>
      <c r="S10" s="4" t="s">
        <v>84</v>
      </c>
      <c r="T10" s="4" t="s">
        <v>85</v>
      </c>
      <c r="U10" s="4" t="s">
        <v>86</v>
      </c>
      <c r="V10" s="4" t="s">
        <v>87</v>
      </c>
    </row>
    <row r="11" spans="1:22" x14ac:dyDescent="0.35">
      <c r="A11" s="6" t="s">
        <v>106</v>
      </c>
      <c r="B11" s="8" t="s">
        <v>93</v>
      </c>
      <c r="C11" s="8" t="s">
        <v>93</v>
      </c>
      <c r="D11" s="8" t="s">
        <v>93</v>
      </c>
      <c r="E11" s="8" t="s">
        <v>93</v>
      </c>
      <c r="F11" s="8" t="s">
        <v>93</v>
      </c>
      <c r="G11" s="8" t="s">
        <v>93</v>
      </c>
      <c r="H11" s="8" t="s">
        <v>93</v>
      </c>
      <c r="I11" s="8" t="s">
        <v>93</v>
      </c>
      <c r="J11" s="8" t="s">
        <v>93</v>
      </c>
      <c r="K11" s="8" t="s">
        <v>93</v>
      </c>
    </row>
    <row r="12" spans="1:22" x14ac:dyDescent="0.35">
      <c r="A12" s="7" t="s">
        <v>107</v>
      </c>
      <c r="B12" s="28">
        <v>2384889.6770000001</v>
      </c>
      <c r="C12" s="28">
        <v>2430760.17</v>
      </c>
      <c r="D12" s="28">
        <v>2415931.8339999998</v>
      </c>
      <c r="E12" s="28">
        <v>2232627.182</v>
      </c>
      <c r="F12" s="28">
        <v>2258113.568</v>
      </c>
      <c r="G12" s="28">
        <v>2351162.6519999998</v>
      </c>
      <c r="H12" s="28">
        <v>2347489.449</v>
      </c>
      <c r="I12" s="28">
        <v>2286382.1710000001</v>
      </c>
      <c r="J12" s="28">
        <v>2247992.594</v>
      </c>
      <c r="K12" s="28">
        <v>2157921.1919999998</v>
      </c>
    </row>
    <row r="13" spans="1:22" x14ac:dyDescent="0.35">
      <c r="A13" s="7" t="s">
        <v>108</v>
      </c>
      <c r="B13" s="29">
        <v>653518.48899999994</v>
      </c>
      <c r="C13" s="29">
        <v>654366.05599999998</v>
      </c>
      <c r="D13" s="29">
        <v>662668.03599999996</v>
      </c>
      <c r="E13" s="29">
        <v>588138.67799999996</v>
      </c>
      <c r="F13" s="29">
        <v>583441.60400000005</v>
      </c>
      <c r="G13" s="29">
        <v>586014.97499999998</v>
      </c>
      <c r="H13" s="29">
        <v>560646.24300000002</v>
      </c>
      <c r="I13" s="29">
        <v>532183.022</v>
      </c>
      <c r="J13" s="29">
        <v>487331.63900000002</v>
      </c>
      <c r="K13" s="29">
        <v>422005.31400000001</v>
      </c>
      <c r="L13" s="15">
        <f>SUM(K14:K21)</f>
        <v>422005.31399999995</v>
      </c>
      <c r="M13" s="20">
        <f>B13/B$12*100</f>
        <v>27.402462063657122</v>
      </c>
      <c r="N13" s="20">
        <f t="shared" ref="N13:V13" si="0">C13/C$12*100</f>
        <v>26.920222902944801</v>
      </c>
      <c r="O13" s="20">
        <f t="shared" si="0"/>
        <v>27.429086643675561</v>
      </c>
      <c r="P13" s="20">
        <f t="shared" si="0"/>
        <v>26.342896957527053</v>
      </c>
      <c r="Q13" s="20">
        <f t="shared" si="0"/>
        <v>25.837566908415127</v>
      </c>
      <c r="R13" s="20">
        <f t="shared" si="0"/>
        <v>24.92447617358631</v>
      </c>
      <c r="S13" s="20">
        <f t="shared" si="0"/>
        <v>23.882801400399394</v>
      </c>
      <c r="T13" s="20">
        <f t="shared" si="0"/>
        <v>23.276205909497534</v>
      </c>
      <c r="U13" s="20">
        <f t="shared" si="0"/>
        <v>21.678525111724632</v>
      </c>
      <c r="V13" s="20">
        <f t="shared" si="0"/>
        <v>19.556104067400067</v>
      </c>
    </row>
    <row r="14" spans="1:22" x14ac:dyDescent="0.35">
      <c r="A14" s="7" t="s">
        <v>109</v>
      </c>
      <c r="B14" s="18">
        <v>20767</v>
      </c>
      <c r="C14" s="18">
        <v>18030</v>
      </c>
      <c r="D14" s="18">
        <v>17124</v>
      </c>
      <c r="E14" s="18">
        <v>24717</v>
      </c>
      <c r="F14" s="18">
        <v>8527</v>
      </c>
      <c r="G14" s="18">
        <v>3108</v>
      </c>
      <c r="H14" s="18">
        <v>3384.558</v>
      </c>
      <c r="I14" s="18">
        <v>5096</v>
      </c>
      <c r="J14" s="18">
        <v>1915</v>
      </c>
      <c r="K14" s="18">
        <v>1915</v>
      </c>
      <c r="M14" s="20"/>
    </row>
    <row r="15" spans="1:22" x14ac:dyDescent="0.35">
      <c r="A15" s="7" t="s">
        <v>110</v>
      </c>
      <c r="B15" s="19">
        <v>20161</v>
      </c>
      <c r="C15" s="19">
        <v>26285</v>
      </c>
      <c r="D15" s="19">
        <v>6743</v>
      </c>
      <c r="E15" s="19">
        <v>10230</v>
      </c>
      <c r="F15" s="19">
        <v>2021</v>
      </c>
      <c r="G15" s="19">
        <v>9075</v>
      </c>
      <c r="H15" s="19">
        <v>13150.182000000001</v>
      </c>
      <c r="I15" s="19">
        <v>12431.302</v>
      </c>
      <c r="J15" s="19">
        <v>1003.177</v>
      </c>
      <c r="K15" s="19">
        <v>1110.7249999999999</v>
      </c>
      <c r="M15" s="20"/>
    </row>
    <row r="16" spans="1:22" x14ac:dyDescent="0.35">
      <c r="A16" s="7" t="s">
        <v>111</v>
      </c>
      <c r="B16" s="18">
        <v>457034.489</v>
      </c>
      <c r="C16" s="18">
        <v>454089.05599999998</v>
      </c>
      <c r="D16" s="18">
        <v>480133.03600000002</v>
      </c>
      <c r="E16" s="18">
        <v>412948.67800000001</v>
      </c>
      <c r="F16" s="18">
        <v>430440.60399999999</v>
      </c>
      <c r="G16" s="18">
        <v>436522.97499999998</v>
      </c>
      <c r="H16" s="18">
        <v>414408.52500000002</v>
      </c>
      <c r="I16" s="18">
        <v>398204.02899999998</v>
      </c>
      <c r="J16" s="18">
        <v>378383.96</v>
      </c>
      <c r="K16" s="18">
        <v>320920.076</v>
      </c>
      <c r="M16" s="20"/>
    </row>
    <row r="17" spans="1:22" x14ac:dyDescent="0.35">
      <c r="A17" s="7" t="s">
        <v>112</v>
      </c>
      <c r="B17" s="19">
        <v>9088</v>
      </c>
      <c r="C17" s="19">
        <v>10909</v>
      </c>
      <c r="D17" s="19">
        <v>8472</v>
      </c>
      <c r="E17" s="19">
        <v>6497</v>
      </c>
      <c r="F17" s="19">
        <v>5290</v>
      </c>
      <c r="G17" s="19">
        <v>5257</v>
      </c>
      <c r="H17" s="19">
        <v>5001.7309999999998</v>
      </c>
      <c r="I17" s="19">
        <v>5245.9059999999999</v>
      </c>
      <c r="J17" s="19">
        <v>4442.68</v>
      </c>
      <c r="K17" s="19">
        <v>4096.01</v>
      </c>
      <c r="M17" s="20"/>
    </row>
    <row r="18" spans="1:22" x14ac:dyDescent="0.35">
      <c r="A18" s="7" t="s">
        <v>113</v>
      </c>
      <c r="B18" s="18">
        <v>137816</v>
      </c>
      <c r="C18" s="18">
        <v>135355</v>
      </c>
      <c r="D18" s="18">
        <v>139281</v>
      </c>
      <c r="E18" s="18">
        <v>123042</v>
      </c>
      <c r="F18" s="18">
        <v>126543</v>
      </c>
      <c r="G18" s="18">
        <v>120492</v>
      </c>
      <c r="H18" s="18">
        <v>114980.617</v>
      </c>
      <c r="I18" s="18">
        <v>100922.361</v>
      </c>
      <c r="J18" s="18">
        <v>93677.100999999995</v>
      </c>
      <c r="K18" s="18">
        <v>86932.263999999996</v>
      </c>
      <c r="M18" s="20"/>
    </row>
    <row r="19" spans="1:22" x14ac:dyDescent="0.35">
      <c r="A19" s="7" t="s">
        <v>114</v>
      </c>
      <c r="B19" s="19">
        <v>193</v>
      </c>
      <c r="C19" s="19">
        <v>100</v>
      </c>
      <c r="D19" s="19">
        <v>59</v>
      </c>
      <c r="E19" s="19">
        <v>76</v>
      </c>
      <c r="F19" s="19">
        <v>31</v>
      </c>
      <c r="G19" s="19">
        <v>11</v>
      </c>
      <c r="H19" s="19">
        <v>21.010999999999999</v>
      </c>
      <c r="I19" s="19">
        <v>36.808</v>
      </c>
      <c r="J19" s="19">
        <v>29.157</v>
      </c>
      <c r="K19" s="19">
        <v>23.28</v>
      </c>
      <c r="M19" s="20"/>
    </row>
    <row r="20" spans="1:22" x14ac:dyDescent="0.35">
      <c r="A20" s="7" t="s">
        <v>115</v>
      </c>
      <c r="B20" s="18">
        <v>8387</v>
      </c>
      <c r="C20" s="18">
        <v>9515</v>
      </c>
      <c r="D20" s="18">
        <v>10768</v>
      </c>
      <c r="E20" s="18">
        <v>10532</v>
      </c>
      <c r="F20" s="18">
        <v>10489</v>
      </c>
      <c r="G20" s="18">
        <v>11435</v>
      </c>
      <c r="H20" s="18">
        <v>9551.0470000000005</v>
      </c>
      <c r="I20" s="18">
        <v>10127.629999999999</v>
      </c>
      <c r="J20" s="18">
        <v>7797.241</v>
      </c>
      <c r="K20" s="18">
        <v>6923.4740000000002</v>
      </c>
      <c r="M20" s="20"/>
    </row>
    <row r="21" spans="1:22" x14ac:dyDescent="0.35">
      <c r="A21" s="7" t="s">
        <v>116</v>
      </c>
      <c r="B21" s="19">
        <v>72</v>
      </c>
      <c r="C21" s="19">
        <v>83</v>
      </c>
      <c r="D21" s="19">
        <v>88</v>
      </c>
      <c r="E21" s="19">
        <v>96</v>
      </c>
      <c r="F21" s="19">
        <v>100</v>
      </c>
      <c r="G21" s="19">
        <v>114</v>
      </c>
      <c r="H21" s="19">
        <v>148.572</v>
      </c>
      <c r="I21" s="19">
        <v>118.986</v>
      </c>
      <c r="J21" s="19">
        <v>83.322999999999993</v>
      </c>
      <c r="K21" s="19">
        <v>84.484999999999999</v>
      </c>
      <c r="M21" s="20"/>
    </row>
    <row r="22" spans="1:22" x14ac:dyDescent="0.35">
      <c r="A22" s="7" t="s">
        <v>117</v>
      </c>
      <c r="B22" s="29">
        <v>33381.006000000001</v>
      </c>
      <c r="C22" s="29">
        <v>32725.125</v>
      </c>
      <c r="D22" s="29">
        <v>33757.195</v>
      </c>
      <c r="E22" s="29">
        <v>31424.37</v>
      </c>
      <c r="F22" s="29">
        <v>38393.642</v>
      </c>
      <c r="G22" s="29">
        <v>36063.879000000001</v>
      </c>
      <c r="H22" s="29">
        <v>37680.319000000003</v>
      </c>
      <c r="I22" s="29">
        <v>37201.370999999999</v>
      </c>
      <c r="J22" s="29">
        <v>36577.374000000003</v>
      </c>
      <c r="K22" s="29">
        <v>32737.06</v>
      </c>
      <c r="L22" s="14">
        <f>SUM(K23:K26)</f>
        <v>32737.06</v>
      </c>
      <c r="M22" s="20">
        <f>B22/B$12*100</f>
        <v>1.3996876384651313</v>
      </c>
      <c r="N22" s="20">
        <f t="shared" ref="N22:V22" si="1">C22/C$12*100</f>
        <v>1.3462918063199958</v>
      </c>
      <c r="O22" s="20">
        <f t="shared" si="1"/>
        <v>1.3972743156461096</v>
      </c>
      <c r="P22" s="20">
        <f t="shared" si="1"/>
        <v>1.4075063787340378</v>
      </c>
      <c r="Q22" s="20">
        <f t="shared" si="1"/>
        <v>1.7002529254542793</v>
      </c>
      <c r="R22" s="20">
        <f t="shared" si="1"/>
        <v>1.5338742714938296</v>
      </c>
      <c r="S22" s="20">
        <f t="shared" si="1"/>
        <v>1.6051326243894868</v>
      </c>
      <c r="T22" s="20">
        <f t="shared" si="1"/>
        <v>1.6270845474503133</v>
      </c>
      <c r="U22" s="20">
        <f t="shared" si="1"/>
        <v>1.6271127448385179</v>
      </c>
      <c r="V22" s="20">
        <f t="shared" si="1"/>
        <v>1.5170646695238537</v>
      </c>
    </row>
    <row r="23" spans="1:22" x14ac:dyDescent="0.35">
      <c r="A23" s="7" t="s">
        <v>118</v>
      </c>
      <c r="B23" s="19">
        <v>9093.1440000000002</v>
      </c>
      <c r="C23" s="19">
        <v>9921.5120000000006</v>
      </c>
      <c r="D23" s="19">
        <v>9988.3919999999998</v>
      </c>
      <c r="E23" s="19">
        <v>9674.5589999999993</v>
      </c>
      <c r="F23" s="19">
        <v>9641.3439999999991</v>
      </c>
      <c r="G23" s="19">
        <v>10615.95</v>
      </c>
      <c r="H23" s="19">
        <v>13705.346</v>
      </c>
      <c r="I23" s="19">
        <v>13403.704</v>
      </c>
      <c r="J23" s="19">
        <v>13573.303</v>
      </c>
      <c r="K23" s="19">
        <v>10795.789000000001</v>
      </c>
      <c r="M23" s="20"/>
    </row>
    <row r="24" spans="1:22" x14ac:dyDescent="0.35">
      <c r="A24" s="7" t="s">
        <v>119</v>
      </c>
      <c r="B24" s="18">
        <v>959.50400000000002</v>
      </c>
      <c r="C24" s="18">
        <v>894.71799999999996</v>
      </c>
      <c r="D24" s="18">
        <v>1258.56</v>
      </c>
      <c r="E24" s="18">
        <v>852.79700000000003</v>
      </c>
      <c r="F24" s="18">
        <v>397.10500000000002</v>
      </c>
      <c r="G24" s="18">
        <v>391.71899999999999</v>
      </c>
      <c r="H24" s="18">
        <v>413.22500000000002</v>
      </c>
      <c r="I24" s="18">
        <v>632.37599999999998</v>
      </c>
      <c r="J24" s="18">
        <v>815.20100000000002</v>
      </c>
      <c r="K24" s="18">
        <v>375.1</v>
      </c>
      <c r="M24" s="20"/>
    </row>
    <row r="25" spans="1:22" x14ac:dyDescent="0.35">
      <c r="A25" s="7" t="s">
        <v>120</v>
      </c>
      <c r="B25" s="19">
        <v>20203.358</v>
      </c>
      <c r="C25" s="19">
        <v>18303.895</v>
      </c>
      <c r="D25" s="19">
        <v>18501.242999999999</v>
      </c>
      <c r="E25" s="19">
        <v>17229.013999999999</v>
      </c>
      <c r="F25" s="19">
        <v>24659.192999999999</v>
      </c>
      <c r="G25" s="19">
        <v>21816.21</v>
      </c>
      <c r="H25" s="19">
        <v>21060.524000000001</v>
      </c>
      <c r="I25" s="19">
        <v>19901.105</v>
      </c>
      <c r="J25" s="19">
        <v>18843.698</v>
      </c>
      <c r="K25" s="19">
        <v>18865.753000000001</v>
      </c>
      <c r="M25" s="20"/>
    </row>
    <row r="26" spans="1:22" x14ac:dyDescent="0.35">
      <c r="A26" s="7" t="s">
        <v>121</v>
      </c>
      <c r="B26" s="18">
        <v>3125</v>
      </c>
      <c r="C26" s="18">
        <v>3605</v>
      </c>
      <c r="D26" s="18">
        <v>4009</v>
      </c>
      <c r="E26" s="18">
        <v>3668</v>
      </c>
      <c r="F26" s="18">
        <v>3696</v>
      </c>
      <c r="G26" s="18">
        <v>3240</v>
      </c>
      <c r="H26" s="18">
        <v>2501.2240000000002</v>
      </c>
      <c r="I26" s="18">
        <v>3264.1860000000001</v>
      </c>
      <c r="J26" s="18">
        <v>3345.172</v>
      </c>
      <c r="K26" s="18">
        <v>2700.4180000000001</v>
      </c>
      <c r="M26" s="20"/>
    </row>
    <row r="27" spans="1:22" x14ac:dyDescent="0.35">
      <c r="A27" s="7" t="s">
        <v>122</v>
      </c>
      <c r="B27" s="29">
        <v>41349</v>
      </c>
      <c r="C27" s="29">
        <v>37367</v>
      </c>
      <c r="D27" s="29">
        <v>31950</v>
      </c>
      <c r="E27" s="29">
        <v>31847</v>
      </c>
      <c r="F27" s="29">
        <v>32326</v>
      </c>
      <c r="G27" s="29">
        <v>31977</v>
      </c>
      <c r="H27" s="29">
        <v>30225</v>
      </c>
      <c r="I27" s="29">
        <v>33190.178</v>
      </c>
      <c r="J27" s="29">
        <v>30455.108</v>
      </c>
      <c r="K27" s="29">
        <v>23957.958999999999</v>
      </c>
      <c r="L27" s="14">
        <f>SUM(K28:K29)</f>
        <v>23957.958999999999</v>
      </c>
      <c r="M27" s="20">
        <f>B27/B$12*100</f>
        <v>1.7337908918291653</v>
      </c>
      <c r="N27" s="20">
        <f t="shared" ref="N27:V27" si="2">C27/C$12*100</f>
        <v>1.5372557301693817</v>
      </c>
      <c r="O27" s="20">
        <f t="shared" si="2"/>
        <v>1.3224710875679451</v>
      </c>
      <c r="P27" s="20">
        <f t="shared" si="2"/>
        <v>1.4264360954107562</v>
      </c>
      <c r="Q27" s="20">
        <f t="shared" si="2"/>
        <v>1.4315489025040924</v>
      </c>
      <c r="R27" s="20">
        <f t="shared" si="2"/>
        <v>1.3600505253347315</v>
      </c>
      <c r="S27" s="20">
        <f t="shared" si="2"/>
        <v>1.2875457230649303</v>
      </c>
      <c r="T27" s="20">
        <f t="shared" si="2"/>
        <v>1.4516461167768615</v>
      </c>
      <c r="U27" s="20">
        <f t="shared" si="2"/>
        <v>1.3547690540122839</v>
      </c>
      <c r="V27" s="20">
        <f t="shared" si="2"/>
        <v>1.1102332693528691</v>
      </c>
    </row>
    <row r="28" spans="1:22" x14ac:dyDescent="0.35">
      <c r="A28" s="7" t="s">
        <v>123</v>
      </c>
      <c r="B28" s="18">
        <v>40719</v>
      </c>
      <c r="C28" s="18">
        <v>36991</v>
      </c>
      <c r="D28" s="18">
        <v>31721</v>
      </c>
      <c r="E28" s="18">
        <v>31736</v>
      </c>
      <c r="F28" s="18">
        <v>32199</v>
      </c>
      <c r="G28" s="18">
        <v>31959</v>
      </c>
      <c r="H28" s="18">
        <v>30217</v>
      </c>
      <c r="I28" s="18">
        <v>33182.178</v>
      </c>
      <c r="J28" s="18">
        <v>30434.108</v>
      </c>
      <c r="K28" s="18">
        <v>23921.958999999999</v>
      </c>
      <c r="M28" s="20"/>
    </row>
    <row r="29" spans="1:22" x14ac:dyDescent="0.35">
      <c r="A29" s="7" t="s">
        <v>124</v>
      </c>
      <c r="B29" s="19">
        <v>630</v>
      </c>
      <c r="C29" s="19">
        <v>376</v>
      </c>
      <c r="D29" s="19">
        <v>229</v>
      </c>
      <c r="E29" s="19">
        <v>111</v>
      </c>
      <c r="F29" s="19">
        <v>127</v>
      </c>
      <c r="G29" s="19">
        <v>18</v>
      </c>
      <c r="H29" s="19">
        <v>8</v>
      </c>
      <c r="I29" s="19">
        <v>8</v>
      </c>
      <c r="J29" s="19">
        <v>21</v>
      </c>
      <c r="K29" s="19">
        <v>36</v>
      </c>
      <c r="M29" s="20"/>
    </row>
    <row r="30" spans="1:22" x14ac:dyDescent="0.35">
      <c r="A30" s="7" t="s">
        <v>125</v>
      </c>
      <c r="B30" s="29">
        <v>2862</v>
      </c>
      <c r="C30" s="29">
        <v>2933</v>
      </c>
      <c r="D30" s="29">
        <v>2947</v>
      </c>
      <c r="E30" s="29">
        <v>2995</v>
      </c>
      <c r="F30" s="29">
        <v>2431</v>
      </c>
      <c r="G30" s="29">
        <v>2122</v>
      </c>
      <c r="H30" s="29">
        <v>1910</v>
      </c>
      <c r="I30" s="29">
        <v>2271</v>
      </c>
      <c r="J30" s="29">
        <v>1958.13</v>
      </c>
      <c r="K30" s="29">
        <v>1207.4829999999999</v>
      </c>
      <c r="M30" s="20">
        <f>B30/B$12*100</f>
        <v>0.12000555109954462</v>
      </c>
      <c r="N30" s="20">
        <f t="shared" ref="N30:V32" si="3">C30/C$12*100</f>
        <v>0.12066184217589841</v>
      </c>
      <c r="O30" s="20">
        <f t="shared" si="3"/>
        <v>0.1219819184683172</v>
      </c>
      <c r="P30" s="20">
        <f t="shared" si="3"/>
        <v>0.13414689313766492</v>
      </c>
      <c r="Q30" s="20">
        <f t="shared" si="3"/>
        <v>0.10765623281530187</v>
      </c>
      <c r="R30" s="20">
        <f t="shared" si="3"/>
        <v>9.0253219963107867E-2</v>
      </c>
      <c r="S30" s="20">
        <f t="shared" si="3"/>
        <v>8.1363517983590303E-2</v>
      </c>
      <c r="T30" s="20">
        <f t="shared" si="3"/>
        <v>9.9327226603010452E-2</v>
      </c>
      <c r="U30" s="20">
        <f t="shared" si="3"/>
        <v>8.7105714014643232E-2</v>
      </c>
      <c r="V30" s="20">
        <f t="shared" si="3"/>
        <v>5.5955843266031563E-2</v>
      </c>
    </row>
    <row r="31" spans="1:22" x14ac:dyDescent="0.35">
      <c r="A31" s="7" t="s">
        <v>126</v>
      </c>
      <c r="B31" s="29">
        <v>967464.05700000003</v>
      </c>
      <c r="C31" s="29">
        <v>961073.65599999996</v>
      </c>
      <c r="D31" s="29">
        <v>923300.66899999999</v>
      </c>
      <c r="E31" s="29">
        <v>815719.57499999995</v>
      </c>
      <c r="F31" s="29">
        <v>808200.397</v>
      </c>
      <c r="G31" s="29">
        <v>848488.076</v>
      </c>
      <c r="H31" s="29">
        <v>847935.71400000004</v>
      </c>
      <c r="I31" s="29">
        <v>827642.78200000001</v>
      </c>
      <c r="J31" s="29">
        <v>807395.85600000003</v>
      </c>
      <c r="K31" s="29">
        <v>791126.41799999995</v>
      </c>
      <c r="M31" s="26">
        <f>B31/B$12*100</f>
        <v>40.566407173055993</v>
      </c>
      <c r="N31" s="26">
        <f t="shared" si="3"/>
        <v>39.537987657581212</v>
      </c>
      <c r="O31" s="26">
        <f t="shared" si="3"/>
        <v>38.217165567594407</v>
      </c>
      <c r="P31" s="26">
        <f t="shared" si="3"/>
        <v>36.536309401611497</v>
      </c>
      <c r="Q31" s="26">
        <f t="shared" si="3"/>
        <v>35.790954381263433</v>
      </c>
      <c r="R31" s="26">
        <f t="shared" si="3"/>
        <v>36.088021187230055</v>
      </c>
      <c r="S31" s="26">
        <f t="shared" si="3"/>
        <v>36.120959536632192</v>
      </c>
      <c r="T31" s="26">
        <f t="shared" si="3"/>
        <v>36.198794431554369</v>
      </c>
      <c r="U31" s="26">
        <f t="shared" si="3"/>
        <v>35.916304090813213</v>
      </c>
      <c r="V31" s="26">
        <f t="shared" si="3"/>
        <v>36.661506496758108</v>
      </c>
    </row>
    <row r="32" spans="1:22" x14ac:dyDescent="0.35">
      <c r="A32" s="7" t="s">
        <v>127</v>
      </c>
      <c r="B32" s="29">
        <v>149663.889</v>
      </c>
      <c r="C32" s="29">
        <v>136577.424</v>
      </c>
      <c r="D32" s="29">
        <v>121767.36199999999</v>
      </c>
      <c r="E32" s="29">
        <v>105634.007</v>
      </c>
      <c r="F32" s="29">
        <v>98943.043000000005</v>
      </c>
      <c r="G32" s="29">
        <v>105269.99</v>
      </c>
      <c r="H32" s="29">
        <v>96928.668999999994</v>
      </c>
      <c r="I32" s="29">
        <v>76360.149999999994</v>
      </c>
      <c r="J32" s="29">
        <v>67900.334000000003</v>
      </c>
      <c r="K32" s="29">
        <v>66218.731</v>
      </c>
      <c r="L32" s="14">
        <f>SUM(K33:K40)</f>
        <v>66218.731</v>
      </c>
      <c r="M32" s="20">
        <f>B32/B$12*100</f>
        <v>6.2755057579126747</v>
      </c>
      <c r="N32" s="20">
        <f t="shared" si="3"/>
        <v>5.6187124375993047</v>
      </c>
      <c r="O32" s="20">
        <f t="shared" si="3"/>
        <v>5.040182023612509</v>
      </c>
      <c r="P32" s="20">
        <f t="shared" si="3"/>
        <v>4.7313769110959427</v>
      </c>
      <c r="Q32" s="20">
        <f t="shared" si="3"/>
        <v>4.3816681500051109</v>
      </c>
      <c r="R32" s="20">
        <f t="shared" si="3"/>
        <v>4.4773588892479577</v>
      </c>
      <c r="S32" s="20">
        <f t="shared" si="3"/>
        <v>4.129035342045535</v>
      </c>
      <c r="T32" s="20">
        <f t="shared" si="3"/>
        <v>3.339780679211743</v>
      </c>
      <c r="U32" s="20">
        <f t="shared" si="3"/>
        <v>3.02048744205071</v>
      </c>
      <c r="V32" s="20">
        <f t="shared" si="3"/>
        <v>3.0686352794296115</v>
      </c>
    </row>
    <row r="33" spans="1:22" x14ac:dyDescent="0.35">
      <c r="A33" s="7" t="s">
        <v>128</v>
      </c>
      <c r="B33" s="18">
        <v>46300.726000000002</v>
      </c>
      <c r="C33" s="18">
        <v>42694.364000000001</v>
      </c>
      <c r="D33" s="18">
        <v>43815.232000000004</v>
      </c>
      <c r="E33" s="18">
        <v>42746.326000000001</v>
      </c>
      <c r="F33" s="18">
        <v>37083.411999999997</v>
      </c>
      <c r="G33" s="18">
        <v>41424.178999999996</v>
      </c>
      <c r="H33" s="18">
        <v>41351.006999999998</v>
      </c>
      <c r="I33" s="18">
        <v>33138.624000000003</v>
      </c>
      <c r="J33" s="18">
        <v>31545.594000000001</v>
      </c>
      <c r="K33" s="18">
        <v>28386.206999999999</v>
      </c>
      <c r="M33" s="20"/>
    </row>
    <row r="34" spans="1:22" x14ac:dyDescent="0.35">
      <c r="A34" s="7" t="s">
        <v>129</v>
      </c>
      <c r="B34" s="18">
        <v>1245</v>
      </c>
      <c r="C34" s="18">
        <v>1269</v>
      </c>
      <c r="D34" s="18">
        <v>960</v>
      </c>
      <c r="E34" s="18">
        <v>624</v>
      </c>
      <c r="F34" s="18">
        <v>568.89499999999998</v>
      </c>
      <c r="G34" s="18">
        <v>838.68200000000002</v>
      </c>
      <c r="H34" s="18">
        <v>830.596</v>
      </c>
      <c r="I34" s="18">
        <v>901.548</v>
      </c>
      <c r="J34" s="18">
        <v>1157.0039999999999</v>
      </c>
      <c r="K34" s="18">
        <v>917.68499999999995</v>
      </c>
      <c r="M34" s="20"/>
    </row>
    <row r="35" spans="1:22" x14ac:dyDescent="0.35">
      <c r="A35" s="7" t="s">
        <v>130</v>
      </c>
      <c r="B35" s="19">
        <v>1712</v>
      </c>
      <c r="C35" s="19">
        <v>1103</v>
      </c>
      <c r="D35" s="19">
        <v>1032</v>
      </c>
      <c r="E35" s="19">
        <v>270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M35" s="20"/>
    </row>
    <row r="36" spans="1:22" x14ac:dyDescent="0.35">
      <c r="A36" s="7" t="s">
        <v>131</v>
      </c>
      <c r="B36" s="18">
        <v>3</v>
      </c>
      <c r="C36" s="18">
        <v>8</v>
      </c>
      <c r="D36" s="18">
        <v>35</v>
      </c>
      <c r="E36" s="18">
        <v>57</v>
      </c>
      <c r="F36" s="18">
        <v>9</v>
      </c>
      <c r="G36" s="18">
        <v>2</v>
      </c>
      <c r="H36" s="18">
        <v>0.434</v>
      </c>
      <c r="I36" s="18">
        <v>0.26500000000000001</v>
      </c>
      <c r="J36" s="18">
        <v>2.8000000000000001E-2</v>
      </c>
      <c r="K36" s="18">
        <v>0</v>
      </c>
      <c r="M36" s="20"/>
    </row>
    <row r="37" spans="1:22" x14ac:dyDescent="0.35">
      <c r="A37" s="7" t="s">
        <v>132</v>
      </c>
      <c r="B37" s="19">
        <v>11760.848</v>
      </c>
      <c r="C37" s="19">
        <v>11839.561</v>
      </c>
      <c r="D37" s="19">
        <v>9318.42</v>
      </c>
      <c r="E37" s="19">
        <v>6104.0619999999999</v>
      </c>
      <c r="F37" s="19">
        <v>7765.6480000000001</v>
      </c>
      <c r="G37" s="19">
        <v>9476.0059999999994</v>
      </c>
      <c r="H37" s="19">
        <v>9063.4359999999997</v>
      </c>
      <c r="I37" s="19">
        <v>10044.846</v>
      </c>
      <c r="J37" s="19">
        <v>10671.085999999999</v>
      </c>
      <c r="K37" s="19">
        <v>9850.0849999999991</v>
      </c>
      <c r="M37" s="20"/>
    </row>
    <row r="38" spans="1:22" x14ac:dyDescent="0.35">
      <c r="A38" s="7" t="s">
        <v>133</v>
      </c>
      <c r="B38" s="18">
        <v>63488.188999999998</v>
      </c>
      <c r="C38" s="18">
        <v>56416.137999999999</v>
      </c>
      <c r="D38" s="18">
        <v>41800.78</v>
      </c>
      <c r="E38" s="18">
        <v>30324.222000000002</v>
      </c>
      <c r="F38" s="18">
        <v>31286.907999999999</v>
      </c>
      <c r="G38" s="18">
        <v>27750.284</v>
      </c>
      <c r="H38" s="18">
        <v>24353.888999999999</v>
      </c>
      <c r="I38" s="18">
        <v>15717.843000000001</v>
      </c>
      <c r="J38" s="18">
        <v>12329.332</v>
      </c>
      <c r="K38" s="18">
        <v>12482.165000000001</v>
      </c>
      <c r="M38" s="20"/>
    </row>
    <row r="39" spans="1:22" x14ac:dyDescent="0.35">
      <c r="A39" s="7" t="s">
        <v>134</v>
      </c>
      <c r="B39" s="18">
        <v>9830</v>
      </c>
      <c r="C39" s="18">
        <v>7212</v>
      </c>
      <c r="D39" s="18">
        <v>7628</v>
      </c>
      <c r="E39" s="18">
        <v>6858</v>
      </c>
      <c r="F39" s="18">
        <v>5840</v>
      </c>
      <c r="G39" s="18">
        <v>8071</v>
      </c>
      <c r="H39" s="18">
        <v>4984.8860000000004</v>
      </c>
      <c r="I39" s="18">
        <v>1611</v>
      </c>
      <c r="J39" s="18">
        <v>85.078999999999994</v>
      </c>
      <c r="K39" s="18">
        <v>18.204999999999998</v>
      </c>
      <c r="M39" s="20"/>
    </row>
    <row r="40" spans="1:22" x14ac:dyDescent="0.35">
      <c r="A40" s="7" t="s">
        <v>135</v>
      </c>
      <c r="B40" s="18">
        <v>15324.126</v>
      </c>
      <c r="C40" s="18">
        <v>16035.361000000001</v>
      </c>
      <c r="D40" s="18">
        <v>17177.93</v>
      </c>
      <c r="E40" s="18">
        <v>18650.397000000001</v>
      </c>
      <c r="F40" s="18">
        <v>16389.18</v>
      </c>
      <c r="G40" s="18">
        <v>17707.839</v>
      </c>
      <c r="H40" s="18">
        <v>16344.421</v>
      </c>
      <c r="I40" s="18">
        <v>14946.023999999999</v>
      </c>
      <c r="J40" s="18">
        <v>12112.210999999999</v>
      </c>
      <c r="K40" s="18">
        <v>14564.384</v>
      </c>
      <c r="M40" s="20"/>
    </row>
    <row r="41" spans="1:22" x14ac:dyDescent="0.35">
      <c r="A41" s="7" t="s">
        <v>136</v>
      </c>
      <c r="B41" s="29">
        <v>440752.68</v>
      </c>
      <c r="C41" s="29">
        <v>504103.61599999998</v>
      </c>
      <c r="D41" s="29">
        <v>533153.30900000001</v>
      </c>
      <c r="E41" s="29">
        <v>546838.755</v>
      </c>
      <c r="F41" s="29">
        <v>575515.19299999997</v>
      </c>
      <c r="G41" s="29">
        <v>614755.98</v>
      </c>
      <c r="H41" s="29">
        <v>640215.59400000004</v>
      </c>
      <c r="I41" s="29">
        <v>648337.64599999995</v>
      </c>
      <c r="J41" s="29">
        <v>680315.31400000001</v>
      </c>
      <c r="K41" s="29">
        <v>682609.67599999998</v>
      </c>
      <c r="L41" s="15">
        <f>SUM(K42:K48)+K50</f>
        <v>682609.67599999998</v>
      </c>
      <c r="M41" s="20">
        <f>B41/B$12*100</f>
        <v>18.481051104822235</v>
      </c>
      <c r="N41" s="20">
        <f t="shared" ref="N41:V41" si="4">C41/C$12*100</f>
        <v>20.73851720221333</v>
      </c>
      <c r="O41" s="20">
        <f t="shared" si="4"/>
        <v>22.068226491194952</v>
      </c>
      <c r="P41" s="20">
        <f t="shared" si="4"/>
        <v>24.49306177980592</v>
      </c>
      <c r="Q41" s="20">
        <f t="shared" si="4"/>
        <v>25.486547760736894</v>
      </c>
      <c r="R41" s="20">
        <f t="shared" si="4"/>
        <v>26.146892877745493</v>
      </c>
      <c r="S41" s="20">
        <f t="shared" si="4"/>
        <v>27.272352353818825</v>
      </c>
      <c r="T41" s="20">
        <f t="shared" si="4"/>
        <v>28.356486252533848</v>
      </c>
      <c r="U41" s="20">
        <f t="shared" si="4"/>
        <v>30.263236445520072</v>
      </c>
      <c r="V41" s="20">
        <f t="shared" si="4"/>
        <v>31.632743518652095</v>
      </c>
    </row>
    <row r="42" spans="1:22" x14ac:dyDescent="0.35">
      <c r="A42" s="7" t="s">
        <v>137</v>
      </c>
      <c r="B42" s="19">
        <v>4746.5540000000001</v>
      </c>
      <c r="C42" s="19">
        <v>5276.8459999999995</v>
      </c>
      <c r="D42" s="19">
        <v>6233.9740000000002</v>
      </c>
      <c r="E42" s="19">
        <v>7065.3580000000002</v>
      </c>
      <c r="F42" s="19">
        <v>8155.0990000000002</v>
      </c>
      <c r="G42" s="19">
        <v>9910.6980000000003</v>
      </c>
      <c r="H42" s="19">
        <v>10956.771000000001</v>
      </c>
      <c r="I42" s="19">
        <v>11871.035</v>
      </c>
      <c r="J42" s="19">
        <v>12944.665000000001</v>
      </c>
      <c r="K42" s="19">
        <v>13168.529</v>
      </c>
      <c r="L42" s="14"/>
      <c r="M42" s="20"/>
    </row>
    <row r="43" spans="1:22" x14ac:dyDescent="0.35">
      <c r="A43" s="7" t="s">
        <v>138</v>
      </c>
      <c r="B43" s="19">
        <v>297.774</v>
      </c>
      <c r="C43" s="19">
        <v>454.58699999999999</v>
      </c>
      <c r="D43" s="19">
        <v>579.53599999999994</v>
      </c>
      <c r="E43" s="19">
        <v>829.65</v>
      </c>
      <c r="F43" s="19">
        <v>1062.0509999999999</v>
      </c>
      <c r="G43" s="19">
        <v>1493.2840000000001</v>
      </c>
      <c r="H43" s="19">
        <v>1837.712</v>
      </c>
      <c r="I43" s="19">
        <v>2266.768</v>
      </c>
      <c r="J43" s="19">
        <v>2462.3069999999998</v>
      </c>
      <c r="K43" s="19">
        <v>2816.7469999999998</v>
      </c>
      <c r="M43" s="20"/>
    </row>
    <row r="44" spans="1:22" x14ac:dyDescent="0.35">
      <c r="A44" s="7" t="s">
        <v>139</v>
      </c>
      <c r="B44" s="18">
        <v>19589.243999999999</v>
      </c>
      <c r="C44" s="18">
        <v>22777.366999999998</v>
      </c>
      <c r="D44" s="18">
        <v>17975.374</v>
      </c>
      <c r="E44" s="18">
        <v>20648.670999999998</v>
      </c>
      <c r="F44" s="18">
        <v>22136.391</v>
      </c>
      <c r="G44" s="18">
        <v>20898.213</v>
      </c>
      <c r="H44" s="18">
        <v>20816.027999999998</v>
      </c>
      <c r="I44" s="18">
        <v>21495.234</v>
      </c>
      <c r="J44" s="18">
        <v>22053.9</v>
      </c>
      <c r="K44" s="18">
        <v>24418.616000000002</v>
      </c>
      <c r="M44" s="20"/>
    </row>
    <row r="45" spans="1:22" x14ac:dyDescent="0.35">
      <c r="A45" s="7" t="s">
        <v>140</v>
      </c>
      <c r="B45" s="19">
        <v>305553.33399999997</v>
      </c>
      <c r="C45" s="19">
        <v>362665.44500000001</v>
      </c>
      <c r="D45" s="19">
        <v>381588.19500000001</v>
      </c>
      <c r="E45" s="19">
        <v>384810.59399999998</v>
      </c>
      <c r="F45" s="19">
        <v>398863.815</v>
      </c>
      <c r="G45" s="19">
        <v>436407.59399999998</v>
      </c>
      <c r="H45" s="19">
        <v>454772.609</v>
      </c>
      <c r="I45" s="19">
        <v>455709.17200000002</v>
      </c>
      <c r="J45" s="19">
        <v>476153.97100000002</v>
      </c>
      <c r="K45" s="19">
        <v>472170.29200000002</v>
      </c>
      <c r="M45" s="20"/>
    </row>
    <row r="46" spans="1:22" x14ac:dyDescent="0.35">
      <c r="A46" s="7" t="s">
        <v>141</v>
      </c>
      <c r="B46" s="19">
        <v>4</v>
      </c>
      <c r="C46" s="19">
        <v>3</v>
      </c>
      <c r="D46" s="19">
        <v>10</v>
      </c>
      <c r="E46" s="19">
        <v>20</v>
      </c>
      <c r="F46" s="19">
        <v>31</v>
      </c>
      <c r="G46" s="19">
        <v>27</v>
      </c>
      <c r="H46" s="19">
        <v>34.83</v>
      </c>
      <c r="I46" s="19">
        <v>39.054000000000002</v>
      </c>
      <c r="J46" s="19">
        <v>35.795000000000002</v>
      </c>
      <c r="K46" s="19">
        <v>36.137</v>
      </c>
      <c r="M46" s="20"/>
    </row>
    <row r="47" spans="1:22" x14ac:dyDescent="0.35">
      <c r="A47" s="7" t="s">
        <v>142</v>
      </c>
      <c r="B47" s="19">
        <v>5005.0950000000003</v>
      </c>
      <c r="C47" s="19">
        <v>6190.9</v>
      </c>
      <c r="D47" s="19">
        <v>6100.424</v>
      </c>
      <c r="E47" s="19">
        <v>4493.9110000000001</v>
      </c>
      <c r="F47" s="19">
        <v>4328.22</v>
      </c>
      <c r="G47" s="19">
        <v>4763.2730000000001</v>
      </c>
      <c r="H47" s="19">
        <v>4135.7030000000004</v>
      </c>
      <c r="I47" s="19">
        <v>5351.8670000000002</v>
      </c>
      <c r="J47" s="19">
        <v>5349.4250000000002</v>
      </c>
      <c r="K47" s="19">
        <v>3903.5740000000001</v>
      </c>
      <c r="M47" s="20"/>
    </row>
    <row r="48" spans="1:22" x14ac:dyDescent="0.35">
      <c r="A48" s="7" t="s">
        <v>143</v>
      </c>
      <c r="B48" s="18">
        <v>20826.207999999999</v>
      </c>
      <c r="C48" s="18">
        <v>14657.291999999999</v>
      </c>
      <c r="D48" s="18">
        <v>19679.113000000001</v>
      </c>
      <c r="E48" s="18">
        <v>23957.475999999999</v>
      </c>
      <c r="F48" s="18">
        <v>26920.425999999999</v>
      </c>
      <c r="G48" s="18">
        <v>27590.952000000001</v>
      </c>
      <c r="H48" s="18">
        <v>29232.792000000001</v>
      </c>
      <c r="I48" s="18">
        <v>35762.483</v>
      </c>
      <c r="J48" s="18">
        <v>40116.966</v>
      </c>
      <c r="K48" s="18">
        <v>41895.923999999999</v>
      </c>
      <c r="M48" s="20"/>
    </row>
    <row r="49" spans="1:22" x14ac:dyDescent="0.35">
      <c r="A49" s="7" t="s">
        <v>144</v>
      </c>
      <c r="B49" s="29">
        <v>14860.767</v>
      </c>
      <c r="C49" s="29">
        <v>14503.55</v>
      </c>
      <c r="D49" s="29">
        <v>10667.063</v>
      </c>
      <c r="E49" s="29">
        <v>11432.300999999999</v>
      </c>
      <c r="F49" s="29">
        <v>12460.368</v>
      </c>
      <c r="G49" s="29">
        <v>12550.227999999999</v>
      </c>
      <c r="H49" s="29">
        <v>12352.696</v>
      </c>
      <c r="I49" s="29">
        <v>11065.091</v>
      </c>
      <c r="J49" s="29">
        <v>13143.324000000001</v>
      </c>
      <c r="K49" s="29">
        <v>10416.614</v>
      </c>
      <c r="M49" s="20">
        <f>B49/B$12*100</f>
        <v>0.62312177973337757</v>
      </c>
      <c r="N49" s="20">
        <f t="shared" ref="N49:V49" si="5">C49/C$12*100</f>
        <v>0.59666725574164725</v>
      </c>
      <c r="O49" s="20">
        <f t="shared" si="5"/>
        <v>0.44152996578296677</v>
      </c>
      <c r="P49" s="20">
        <f t="shared" si="5"/>
        <v>0.51205598015513187</v>
      </c>
      <c r="Q49" s="20">
        <f t="shared" si="5"/>
        <v>0.55180431031359001</v>
      </c>
      <c r="R49" s="20">
        <f t="shared" si="5"/>
        <v>0.53378816600902701</v>
      </c>
      <c r="S49" s="20">
        <f t="shared" si="5"/>
        <v>0.52620879745645244</v>
      </c>
      <c r="T49" s="20">
        <f t="shared" si="5"/>
        <v>0.4839563193042411</v>
      </c>
      <c r="U49" s="20">
        <f t="shared" si="5"/>
        <v>0.58466936390627633</v>
      </c>
      <c r="V49" s="20">
        <f t="shared" si="5"/>
        <v>0.48271521863806788</v>
      </c>
    </row>
    <row r="50" spans="1:22" x14ac:dyDescent="0.35">
      <c r="A50" s="7" t="s">
        <v>145</v>
      </c>
      <c r="B50" s="18">
        <v>84730.471000000005</v>
      </c>
      <c r="C50" s="18">
        <v>92078.179000000004</v>
      </c>
      <c r="D50" s="18">
        <v>100986.693</v>
      </c>
      <c r="E50" s="18">
        <v>105013.095</v>
      </c>
      <c r="F50" s="18">
        <v>114018.19100000001</v>
      </c>
      <c r="G50" s="18">
        <v>113664.966</v>
      </c>
      <c r="H50" s="18">
        <v>118429.149</v>
      </c>
      <c r="I50" s="18">
        <v>115842.033</v>
      </c>
      <c r="J50" s="18">
        <v>121198.285</v>
      </c>
      <c r="K50" s="18">
        <v>124199.857</v>
      </c>
      <c r="M50" s="20"/>
    </row>
    <row r="51" spans="1:22" x14ac:dyDescent="0.35">
      <c r="A51" s="7" t="s">
        <v>146</v>
      </c>
      <c r="B51" s="29">
        <v>75651.789000000004</v>
      </c>
      <c r="C51" s="29">
        <v>80863.743000000002</v>
      </c>
      <c r="D51" s="29">
        <v>89961.2</v>
      </c>
      <c r="E51" s="29">
        <v>93095.495999999999</v>
      </c>
      <c r="F51" s="29">
        <v>100254.38499999999</v>
      </c>
      <c r="G51" s="29">
        <v>108081.696</v>
      </c>
      <c r="H51" s="29">
        <v>113328.57799999999</v>
      </c>
      <c r="I51" s="29">
        <v>112058.336</v>
      </c>
      <c r="J51" s="29">
        <v>116504.273</v>
      </c>
      <c r="K51" s="29">
        <v>119602.63400000001</v>
      </c>
      <c r="M51" s="20">
        <f t="shared" ref="M51:V54" si="6">B51/B$12*100</f>
        <v>3.1721295005630568</v>
      </c>
      <c r="N51" s="20">
        <f t="shared" si="6"/>
        <v>3.3266853718439862</v>
      </c>
      <c r="O51" s="20">
        <f t="shared" si="6"/>
        <v>3.7236646636280879</v>
      </c>
      <c r="P51" s="20">
        <f t="shared" si="6"/>
        <v>4.1697734736260141</v>
      </c>
      <c r="Q51" s="20">
        <f t="shared" si="6"/>
        <v>4.4397406056416733</v>
      </c>
      <c r="R51" s="20">
        <f t="shared" si="6"/>
        <v>4.5969467874994132</v>
      </c>
      <c r="S51" s="20">
        <f t="shared" si="6"/>
        <v>4.8276501540092758</v>
      </c>
      <c r="T51" s="20">
        <f t="shared" si="6"/>
        <v>4.9011200936276023</v>
      </c>
      <c r="U51" s="20">
        <f t="shared" si="6"/>
        <v>5.182591495672872</v>
      </c>
      <c r="V51" s="20">
        <f t="shared" si="6"/>
        <v>5.542493138461194</v>
      </c>
    </row>
    <row r="52" spans="1:22" x14ac:dyDescent="0.35">
      <c r="A52" s="7" t="s">
        <v>147</v>
      </c>
      <c r="B52" s="29">
        <v>90512.555999999997</v>
      </c>
      <c r="C52" s="29">
        <v>95367.293000000005</v>
      </c>
      <c r="D52" s="29">
        <v>100628.26300000001</v>
      </c>
      <c r="E52" s="29">
        <v>104527.79700000001</v>
      </c>
      <c r="F52" s="29">
        <v>112714.753</v>
      </c>
      <c r="G52" s="29">
        <v>120631.924</v>
      </c>
      <c r="H52" s="29">
        <v>125681.274</v>
      </c>
      <c r="I52" s="29">
        <v>123123.427</v>
      </c>
      <c r="J52" s="29">
        <v>129647.59699999999</v>
      </c>
      <c r="K52" s="29">
        <v>130019.24800000001</v>
      </c>
      <c r="M52" s="20">
        <f t="shared" si="6"/>
        <v>3.795251280296434</v>
      </c>
      <c r="N52" s="20">
        <f t="shared" si="6"/>
        <v>3.9233526275856336</v>
      </c>
      <c r="O52" s="20">
        <f t="shared" si="6"/>
        <v>4.1651946294110553</v>
      </c>
      <c r="P52" s="20">
        <f t="shared" si="6"/>
        <v>4.6818294537811465</v>
      </c>
      <c r="Q52" s="20">
        <f t="shared" si="6"/>
        <v>4.9915449159552638</v>
      </c>
      <c r="R52" s="20">
        <f t="shared" si="6"/>
        <v>5.1307349535084406</v>
      </c>
      <c r="S52" s="20">
        <f t="shared" si="6"/>
        <v>5.3538589514657282</v>
      </c>
      <c r="T52" s="20">
        <f t="shared" si="6"/>
        <v>5.3850764129318422</v>
      </c>
      <c r="U52" s="20">
        <f t="shared" si="6"/>
        <v>5.7672608595791486</v>
      </c>
      <c r="V52" s="20">
        <f t="shared" si="6"/>
        <v>6.0252083570992623</v>
      </c>
    </row>
    <row r="53" spans="1:22" x14ac:dyDescent="0.35">
      <c r="A53" s="7" t="s">
        <v>148</v>
      </c>
      <c r="B53" s="29">
        <v>4563</v>
      </c>
      <c r="C53" s="29">
        <v>4566</v>
      </c>
      <c r="D53" s="29">
        <v>4205</v>
      </c>
      <c r="E53" s="29">
        <v>4048</v>
      </c>
      <c r="F53" s="29">
        <v>4104</v>
      </c>
      <c r="G53" s="29">
        <v>4120</v>
      </c>
      <c r="H53" s="29">
        <v>4337.2039999999997</v>
      </c>
      <c r="I53" s="29">
        <v>4119.0659999999998</v>
      </c>
      <c r="J53" s="29">
        <v>3979.9720000000002</v>
      </c>
      <c r="K53" s="29">
        <v>3686.2710000000002</v>
      </c>
      <c r="M53" s="20">
        <f t="shared" si="6"/>
        <v>0.19132960505493438</v>
      </c>
      <c r="N53" s="20">
        <f t="shared" si="6"/>
        <v>0.18784247234065876</v>
      </c>
      <c r="O53" s="20">
        <f t="shared" si="6"/>
        <v>0.17405292404454489</v>
      </c>
      <c r="P53" s="20">
        <f t="shared" si="6"/>
        <v>0.1813110595730443</v>
      </c>
      <c r="Q53" s="20">
        <f t="shared" si="6"/>
        <v>0.18174462339531011</v>
      </c>
      <c r="R53" s="20">
        <f t="shared" si="6"/>
        <v>0.17523245346277302</v>
      </c>
      <c r="S53" s="20">
        <f t="shared" si="6"/>
        <v>0.18475925426832451</v>
      </c>
      <c r="T53" s="20">
        <f t="shared" si="6"/>
        <v>0.18015649580570489</v>
      </c>
      <c r="U53" s="20">
        <f t="shared" si="6"/>
        <v>0.17704560106749179</v>
      </c>
      <c r="V53" s="20">
        <f t="shared" si="6"/>
        <v>0.17082509841721785</v>
      </c>
    </row>
    <row r="54" spans="1:22" x14ac:dyDescent="0.35">
      <c r="A54" s="7" t="s">
        <v>149</v>
      </c>
      <c r="B54" s="29">
        <v>823</v>
      </c>
      <c r="C54" s="29">
        <v>1681</v>
      </c>
      <c r="D54" s="29">
        <v>1555</v>
      </c>
      <c r="E54" s="29">
        <v>1454</v>
      </c>
      <c r="F54" s="29">
        <v>2043.9359999999999</v>
      </c>
      <c r="G54" s="29">
        <v>1718.828</v>
      </c>
      <c r="H54" s="29">
        <v>1929.432</v>
      </c>
      <c r="I54" s="29">
        <v>1953.529</v>
      </c>
      <c r="J54" s="29">
        <v>2431.27</v>
      </c>
      <c r="K54" s="29">
        <v>4353.0320000000002</v>
      </c>
      <c r="M54" s="20">
        <f t="shared" si="6"/>
        <v>3.4508933806752351E-2</v>
      </c>
      <c r="N54" s="20">
        <f t="shared" si="6"/>
        <v>6.9155321069786987E-2</v>
      </c>
      <c r="O54" s="20">
        <f t="shared" si="6"/>
        <v>6.4364398784605786E-2</v>
      </c>
      <c r="P54" s="20">
        <f t="shared" si="6"/>
        <v>6.5125069322926485E-2</v>
      </c>
      <c r="Q54" s="20">
        <f t="shared" si="6"/>
        <v>9.0515199455194095E-2</v>
      </c>
      <c r="R54" s="20">
        <f t="shared" si="6"/>
        <v>7.3105448427308553E-2</v>
      </c>
      <c r="S54" s="20">
        <f t="shared" si="6"/>
        <v>8.2191295931997185E-2</v>
      </c>
      <c r="T54" s="20">
        <f t="shared" si="6"/>
        <v>8.5441927634765477E-2</v>
      </c>
      <c r="U54" s="20">
        <f t="shared" si="6"/>
        <v>0.10815293637929128</v>
      </c>
      <c r="V54" s="20">
        <f t="shared" si="6"/>
        <v>0.20172340010088749</v>
      </c>
    </row>
    <row r="55" spans="1:22" x14ac:dyDescent="0.35">
      <c r="A55" s="7" t="s">
        <v>150</v>
      </c>
      <c r="B55" s="18">
        <v>416262.37199999997</v>
      </c>
      <c r="C55" s="18">
        <v>475837.52799999999</v>
      </c>
      <c r="D55" s="18">
        <v>508714.864</v>
      </c>
      <c r="E55" s="18">
        <v>518807.95500000002</v>
      </c>
      <c r="F55" s="18">
        <v>544707.94700000004</v>
      </c>
      <c r="G55" s="18">
        <v>583489.16</v>
      </c>
      <c r="H55" s="18">
        <v>607971.27099999995</v>
      </c>
      <c r="I55" s="18">
        <v>614536.31299999997</v>
      </c>
      <c r="J55" s="18">
        <v>645118.17200000002</v>
      </c>
      <c r="K55" s="18">
        <v>645220.59699999995</v>
      </c>
      <c r="M55" s="20"/>
    </row>
    <row r="56" spans="1:22" x14ac:dyDescent="0.35">
      <c r="A56" s="7" t="s">
        <v>151</v>
      </c>
      <c r="B56" s="19">
        <v>1938607.733</v>
      </c>
      <c r="C56" s="19">
        <v>1920166.8419999999</v>
      </c>
      <c r="D56" s="19">
        <v>1876668.0859999999</v>
      </c>
      <c r="E56" s="19">
        <v>1679773.548</v>
      </c>
      <c r="F56" s="19">
        <v>1675904.1440000001</v>
      </c>
      <c r="G56" s="19">
        <v>1729532.4680000001</v>
      </c>
      <c r="H56" s="19">
        <v>1699641.0319999999</v>
      </c>
      <c r="I56" s="19">
        <v>1630140.2250000001</v>
      </c>
      <c r="J56" s="19">
        <v>1559002.308</v>
      </c>
      <c r="K56" s="19">
        <v>1464257.4</v>
      </c>
      <c r="M56" s="20">
        <f>K56/$K$12*100</f>
        <v>67.854998849281429</v>
      </c>
    </row>
    <row r="58" spans="1:22" x14ac:dyDescent="0.35">
      <c r="A58" s="1" t="s">
        <v>95</v>
      </c>
    </row>
    <row r="59" spans="1:22" x14ac:dyDescent="0.35">
      <c r="A59" s="1" t="s">
        <v>94</v>
      </c>
      <c r="B59" s="3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7457-1BA8-40F9-91A7-BDA541DC899C}">
  <dimension ref="A1:AF39"/>
  <sheetViews>
    <sheetView workbookViewId="0">
      <selection activeCell="D17" sqref="D17"/>
    </sheetView>
  </sheetViews>
  <sheetFormatPr defaultColWidth="10.90625" defaultRowHeight="14.5" x14ac:dyDescent="0.35"/>
  <cols>
    <col min="1" max="1" width="47.08984375" style="25" customWidth="1"/>
    <col min="2" max="16384" width="10.90625" style="25"/>
  </cols>
  <sheetData>
    <row r="1" spans="1:31" x14ac:dyDescent="0.35">
      <c r="A1" s="3" t="s">
        <v>153</v>
      </c>
    </row>
    <row r="2" spans="1:31" x14ac:dyDescent="0.35">
      <c r="A2" s="3" t="s">
        <v>89</v>
      </c>
      <c r="B2" s="1" t="s">
        <v>154</v>
      </c>
    </row>
    <row r="3" spans="1:31" x14ac:dyDescent="0.35">
      <c r="A3" s="3" t="s">
        <v>90</v>
      </c>
      <c r="B3" s="3" t="s">
        <v>155</v>
      </c>
    </row>
    <row r="5" spans="1:31" x14ac:dyDescent="0.35">
      <c r="A5" s="1" t="s">
        <v>2</v>
      </c>
      <c r="C5" s="3" t="s">
        <v>6</v>
      </c>
    </row>
    <row r="6" spans="1:31" x14ac:dyDescent="0.35">
      <c r="A6" s="1" t="s">
        <v>4</v>
      </c>
      <c r="C6" s="3" t="s">
        <v>156</v>
      </c>
    </row>
    <row r="7" spans="1:31" x14ac:dyDescent="0.35">
      <c r="A7" s="1" t="s">
        <v>157</v>
      </c>
      <c r="C7" s="3" t="s">
        <v>158</v>
      </c>
    </row>
    <row r="8" spans="1:31" x14ac:dyDescent="0.35">
      <c r="A8" s="1" t="s">
        <v>5</v>
      </c>
      <c r="C8" s="3" t="s">
        <v>9</v>
      </c>
    </row>
    <row r="10" spans="1:31" x14ac:dyDescent="0.35">
      <c r="A10" s="5" t="s">
        <v>91</v>
      </c>
      <c r="B10" s="4" t="s">
        <v>57</v>
      </c>
      <c r="C10" s="4" t="s">
        <v>58</v>
      </c>
      <c r="D10" s="4" t="s">
        <v>59</v>
      </c>
      <c r="E10" s="4" t="s">
        <v>60</v>
      </c>
      <c r="F10" s="4" t="s">
        <v>61</v>
      </c>
      <c r="G10" s="4" t="s">
        <v>62</v>
      </c>
      <c r="H10" s="4" t="s">
        <v>63</v>
      </c>
      <c r="I10" s="4" t="s">
        <v>64</v>
      </c>
      <c r="J10" s="4" t="s">
        <v>65</v>
      </c>
      <c r="K10" s="4" t="s">
        <v>66</v>
      </c>
      <c r="L10" s="4" t="s">
        <v>67</v>
      </c>
      <c r="M10" s="4" t="s">
        <v>68</v>
      </c>
      <c r="N10" s="4" t="s">
        <v>69</v>
      </c>
      <c r="O10" s="4" t="s">
        <v>70</v>
      </c>
      <c r="P10" s="4" t="s">
        <v>71</v>
      </c>
      <c r="Q10" s="4" t="s">
        <v>72</v>
      </c>
      <c r="R10" s="4" t="s">
        <v>73</v>
      </c>
      <c r="S10" s="4" t="s">
        <v>74</v>
      </c>
      <c r="T10" s="4" t="s">
        <v>75</v>
      </c>
      <c r="U10" s="4" t="s">
        <v>76</v>
      </c>
      <c r="V10" s="4" t="s">
        <v>77</v>
      </c>
      <c r="W10" s="4" t="s">
        <v>78</v>
      </c>
      <c r="X10" s="4" t="s">
        <v>79</v>
      </c>
      <c r="Y10" s="4" t="s">
        <v>80</v>
      </c>
      <c r="Z10" s="4" t="s">
        <v>81</v>
      </c>
      <c r="AA10" s="4" t="s">
        <v>82</v>
      </c>
      <c r="AB10" s="4" t="s">
        <v>83</v>
      </c>
      <c r="AC10" s="4" t="s">
        <v>84</v>
      </c>
      <c r="AD10" s="4" t="s">
        <v>85</v>
      </c>
      <c r="AE10" s="4" t="s">
        <v>86</v>
      </c>
    </row>
    <row r="11" spans="1:31" x14ac:dyDescent="0.35">
      <c r="A11" s="6" t="s">
        <v>159</v>
      </c>
      <c r="B11" s="8" t="s">
        <v>93</v>
      </c>
      <c r="C11" s="8" t="s">
        <v>93</v>
      </c>
      <c r="D11" s="8" t="s">
        <v>93</v>
      </c>
      <c r="E11" s="8" t="s">
        <v>93</v>
      </c>
      <c r="F11" s="8" t="s">
        <v>93</v>
      </c>
      <c r="G11" s="8" t="s">
        <v>93</v>
      </c>
      <c r="H11" s="8" t="s">
        <v>93</v>
      </c>
      <c r="I11" s="8" t="s">
        <v>93</v>
      </c>
      <c r="J11" s="8" t="s">
        <v>93</v>
      </c>
      <c r="K11" s="8" t="s">
        <v>93</v>
      </c>
      <c r="L11" s="8" t="s">
        <v>93</v>
      </c>
      <c r="M11" s="8" t="s">
        <v>93</v>
      </c>
      <c r="N11" s="8" t="s">
        <v>93</v>
      </c>
      <c r="O11" s="8" t="s">
        <v>93</v>
      </c>
      <c r="P11" s="8" t="s">
        <v>93</v>
      </c>
      <c r="Q11" s="8" t="s">
        <v>93</v>
      </c>
      <c r="R11" s="8" t="s">
        <v>93</v>
      </c>
      <c r="S11" s="8" t="s">
        <v>93</v>
      </c>
      <c r="T11" s="8" t="s">
        <v>93</v>
      </c>
      <c r="U11" s="8" t="s">
        <v>93</v>
      </c>
      <c r="V11" s="8" t="s">
        <v>93</v>
      </c>
      <c r="W11" s="8" t="s">
        <v>93</v>
      </c>
      <c r="X11" s="8" t="s">
        <v>93</v>
      </c>
      <c r="Y11" s="8" t="s">
        <v>93</v>
      </c>
      <c r="Z11" s="8" t="s">
        <v>93</v>
      </c>
      <c r="AA11" s="8" t="s">
        <v>93</v>
      </c>
      <c r="AB11" s="8" t="s">
        <v>93</v>
      </c>
      <c r="AC11" s="8" t="s">
        <v>93</v>
      </c>
      <c r="AD11" s="8" t="s">
        <v>93</v>
      </c>
      <c r="AE11" s="8" t="s">
        <v>93</v>
      </c>
    </row>
    <row r="12" spans="1:31" x14ac:dyDescent="0.35">
      <c r="A12" s="7" t="s">
        <v>160</v>
      </c>
      <c r="B12" s="24">
        <v>1438.4771800000001</v>
      </c>
      <c r="C12" s="24">
        <v>1406.0516600000001</v>
      </c>
      <c r="D12" s="24">
        <v>1358.94136</v>
      </c>
      <c r="E12" s="24">
        <v>1307.9964500000001</v>
      </c>
      <c r="F12" s="24">
        <v>1314.4479100000001</v>
      </c>
      <c r="G12" s="24">
        <v>1317.21236</v>
      </c>
      <c r="H12" s="24">
        <v>1345.9553699999999</v>
      </c>
      <c r="I12" s="24">
        <v>1311.5430699999999</v>
      </c>
      <c r="J12" s="24">
        <v>1314.1764700000001</v>
      </c>
      <c r="K12" s="24">
        <v>1277.4165800000001</v>
      </c>
      <c r="L12" s="24">
        <v>1303.80727</v>
      </c>
      <c r="M12" s="24">
        <v>1329.9856500000001</v>
      </c>
      <c r="N12" s="24">
        <v>1352.41318</v>
      </c>
      <c r="O12" s="24">
        <v>1399.90841</v>
      </c>
      <c r="P12" s="24">
        <v>1392.7418399999999</v>
      </c>
      <c r="Q12" s="24">
        <v>1384.3693599999999</v>
      </c>
      <c r="R12" s="24">
        <v>1391.13885</v>
      </c>
      <c r="S12" s="24">
        <v>1402.6599799999999</v>
      </c>
      <c r="T12" s="24">
        <v>1333.60805</v>
      </c>
      <c r="U12" s="24">
        <v>1233.95489</v>
      </c>
      <c r="V12" s="24">
        <v>1252.1520399999999</v>
      </c>
      <c r="W12" s="24">
        <v>1241.48659</v>
      </c>
      <c r="X12" s="24">
        <v>1224.36743</v>
      </c>
      <c r="Y12" s="24">
        <v>1161.83098</v>
      </c>
      <c r="Z12" s="24">
        <v>1102.3103599999999</v>
      </c>
      <c r="AA12" s="24">
        <v>1109.61447</v>
      </c>
      <c r="AB12" s="24">
        <v>1084.6215299999999</v>
      </c>
      <c r="AC12" s="24">
        <v>1079.81332</v>
      </c>
      <c r="AD12" s="24">
        <v>1020.30741</v>
      </c>
      <c r="AE12" s="24">
        <v>900.34447999999998</v>
      </c>
    </row>
    <row r="13" spans="1:31" x14ac:dyDescent="0.35">
      <c r="A13" s="7" t="s">
        <v>161</v>
      </c>
      <c r="B13" s="10">
        <v>1233.2156399999999</v>
      </c>
      <c r="C13" s="10">
        <v>1213.72496</v>
      </c>
      <c r="D13" s="10">
        <v>1177.61124</v>
      </c>
      <c r="E13" s="10">
        <v>1125.7772399999999</v>
      </c>
      <c r="F13" s="10">
        <v>1126.92111</v>
      </c>
      <c r="G13" s="10">
        <v>1125.6510900000001</v>
      </c>
      <c r="H13" s="10">
        <v>1156.27243</v>
      </c>
      <c r="I13" s="10">
        <v>1121.8816300000001</v>
      </c>
      <c r="J13" s="10">
        <v>1127.2238500000001</v>
      </c>
      <c r="K13" s="10">
        <v>1101.0351900000001</v>
      </c>
      <c r="L13" s="10">
        <v>1126.26612</v>
      </c>
      <c r="M13" s="10">
        <v>1153.7573199999999</v>
      </c>
      <c r="N13" s="10">
        <v>1175.7005799999999</v>
      </c>
      <c r="O13" s="10">
        <v>1223.0479399999999</v>
      </c>
      <c r="P13" s="10">
        <v>1209.7641599999999</v>
      </c>
      <c r="Q13" s="10">
        <v>1197.87995</v>
      </c>
      <c r="R13" s="10">
        <v>1203.3493000000001</v>
      </c>
      <c r="S13" s="10">
        <v>1216.01548</v>
      </c>
      <c r="T13" s="10">
        <v>1152.9643000000001</v>
      </c>
      <c r="U13" s="10">
        <v>1070.65311</v>
      </c>
      <c r="V13" s="10">
        <v>1082.0905700000001</v>
      </c>
      <c r="W13" s="10">
        <v>1074.7214200000001</v>
      </c>
      <c r="X13" s="10">
        <v>1070.21714</v>
      </c>
      <c r="Y13" s="10">
        <v>1015.87334</v>
      </c>
      <c r="Z13" s="10">
        <v>958.64842999999996</v>
      </c>
      <c r="AA13" s="10">
        <v>966.92250000000001</v>
      </c>
      <c r="AB13" s="10">
        <v>941.32156999999995</v>
      </c>
      <c r="AC13" s="10">
        <v>939.03835000000004</v>
      </c>
      <c r="AD13" s="10">
        <v>879.94235000000003</v>
      </c>
      <c r="AE13" s="10">
        <v>760.08857999999998</v>
      </c>
    </row>
    <row r="14" spans="1:31" x14ac:dyDescent="0.35">
      <c r="A14" s="7" t="s">
        <v>162</v>
      </c>
      <c r="B14" s="9">
        <v>103.41437999999999</v>
      </c>
      <c r="C14" s="9">
        <v>96.886269999999996</v>
      </c>
      <c r="D14" s="9">
        <v>96.761970000000005</v>
      </c>
      <c r="E14" s="9">
        <v>99.449719999999999</v>
      </c>
      <c r="F14" s="9">
        <v>103.53505</v>
      </c>
      <c r="G14" s="9">
        <v>108.4374</v>
      </c>
      <c r="H14" s="9">
        <v>112.04968</v>
      </c>
      <c r="I14" s="9">
        <v>112.86904</v>
      </c>
      <c r="J14" s="9">
        <v>115.30009</v>
      </c>
      <c r="K14" s="9">
        <v>112.07026</v>
      </c>
      <c r="L14" s="9">
        <v>115.82013999999999</v>
      </c>
      <c r="M14" s="9">
        <v>117.28985</v>
      </c>
      <c r="N14" s="9">
        <v>117.37175000000001</v>
      </c>
      <c r="O14" s="9">
        <v>117.0177</v>
      </c>
      <c r="P14" s="9">
        <v>121.74314</v>
      </c>
      <c r="Q14" s="9">
        <v>123.48853</v>
      </c>
      <c r="R14" s="9">
        <v>122.93773</v>
      </c>
      <c r="S14" s="9">
        <v>124.25667</v>
      </c>
      <c r="T14" s="9">
        <v>122.04765999999999</v>
      </c>
      <c r="U14" s="9">
        <v>115.79933</v>
      </c>
      <c r="V14" s="9">
        <v>114.93046</v>
      </c>
      <c r="W14" s="9">
        <v>112.39073</v>
      </c>
      <c r="X14" s="9">
        <v>109.44732999999999</v>
      </c>
      <c r="Y14" s="9">
        <v>103.83901</v>
      </c>
      <c r="Z14" s="9">
        <v>102.04165999999999</v>
      </c>
      <c r="AA14" s="9">
        <v>102.95149000000001</v>
      </c>
      <c r="AB14" s="9">
        <v>103.2543</v>
      </c>
      <c r="AC14" s="9">
        <v>101.39252999999999</v>
      </c>
      <c r="AD14" s="9">
        <v>100.30159</v>
      </c>
      <c r="AE14" s="9">
        <v>101.53667</v>
      </c>
    </row>
    <row r="15" spans="1:31" x14ac:dyDescent="0.35">
      <c r="A15" s="7" t="s">
        <v>163</v>
      </c>
      <c r="B15" s="10">
        <v>101.84716</v>
      </c>
      <c r="C15" s="10">
        <v>95.440430000000006</v>
      </c>
      <c r="D15" s="10">
        <v>84.568150000000003</v>
      </c>
      <c r="E15" s="10">
        <v>82.769480000000001</v>
      </c>
      <c r="F15" s="10">
        <v>83.991739999999993</v>
      </c>
      <c r="G15" s="10">
        <v>83.123869999999997</v>
      </c>
      <c r="H15" s="10">
        <v>77.633269999999996</v>
      </c>
      <c r="I15" s="10">
        <v>76.792400000000001</v>
      </c>
      <c r="J15" s="10">
        <v>71.652529999999999</v>
      </c>
      <c r="K15" s="10">
        <v>64.311120000000003</v>
      </c>
      <c r="L15" s="10">
        <v>61.72101</v>
      </c>
      <c r="M15" s="10">
        <v>58.938479999999998</v>
      </c>
      <c r="N15" s="10">
        <v>59.340850000000003</v>
      </c>
      <c r="O15" s="10">
        <v>59.842759999999998</v>
      </c>
      <c r="P15" s="10">
        <v>61.234540000000003</v>
      </c>
      <c r="Q15" s="10">
        <v>63.000880000000002</v>
      </c>
      <c r="R15" s="10">
        <v>64.85181</v>
      </c>
      <c r="S15" s="10">
        <v>62.387830000000001</v>
      </c>
      <c r="T15" s="10">
        <v>58.596089999999997</v>
      </c>
      <c r="U15" s="10">
        <v>47.502450000000003</v>
      </c>
      <c r="V15" s="10">
        <v>55.131010000000003</v>
      </c>
      <c r="W15" s="10">
        <v>54.37444</v>
      </c>
      <c r="X15" s="10">
        <v>44.702950000000001</v>
      </c>
      <c r="Y15" s="10">
        <v>42.118630000000003</v>
      </c>
      <c r="Z15" s="10">
        <v>41.620269999999998</v>
      </c>
      <c r="AA15" s="10">
        <v>39.740479999999998</v>
      </c>
      <c r="AB15" s="10">
        <v>40.045659999999998</v>
      </c>
      <c r="AC15" s="10">
        <v>39.382440000000003</v>
      </c>
      <c r="AD15" s="10">
        <v>40.063470000000002</v>
      </c>
      <c r="AE15" s="10">
        <v>38.71922</v>
      </c>
    </row>
    <row r="16" spans="1:31" x14ac:dyDescent="0.35">
      <c r="A16" s="7" t="s">
        <v>164</v>
      </c>
      <c r="B16" s="24">
        <v>744.95572000000004</v>
      </c>
      <c r="C16" s="24">
        <v>697.86877000000004</v>
      </c>
      <c r="D16" s="24">
        <v>666.67136000000005</v>
      </c>
      <c r="E16" s="24">
        <v>640.69686999999999</v>
      </c>
      <c r="F16" s="24">
        <v>633.16845999999998</v>
      </c>
      <c r="G16" s="24">
        <v>649.83115999999995</v>
      </c>
      <c r="H16" s="24">
        <v>641.60496000000001</v>
      </c>
      <c r="I16" s="24">
        <v>631.39394000000004</v>
      </c>
      <c r="J16" s="24">
        <v>609.16489999999999</v>
      </c>
      <c r="K16" s="24">
        <v>593.26566000000003</v>
      </c>
      <c r="L16" s="24">
        <v>591.44845999999995</v>
      </c>
      <c r="M16" s="24">
        <v>579.62279000000001</v>
      </c>
      <c r="N16" s="24">
        <v>570.31865000000005</v>
      </c>
      <c r="O16" s="24">
        <v>576.06416000000002</v>
      </c>
      <c r="P16" s="24">
        <v>569.70023000000003</v>
      </c>
      <c r="Q16" s="24">
        <v>559.65602000000001</v>
      </c>
      <c r="R16" s="24">
        <v>549.92331000000001</v>
      </c>
      <c r="S16" s="24">
        <v>559.74779000000001</v>
      </c>
      <c r="T16" s="24">
        <v>539.45092999999997</v>
      </c>
      <c r="U16" s="24">
        <v>448.67362000000003</v>
      </c>
      <c r="V16" s="24">
        <v>480.59737000000001</v>
      </c>
      <c r="W16" s="24">
        <v>471.43876999999998</v>
      </c>
      <c r="X16" s="24">
        <v>452.96420999999998</v>
      </c>
      <c r="Y16" s="24">
        <v>436.04433</v>
      </c>
      <c r="Z16" s="24">
        <v>421.71413000000001</v>
      </c>
      <c r="AA16" s="24">
        <v>431.71127000000001</v>
      </c>
      <c r="AB16" s="24">
        <v>435.64109999999999</v>
      </c>
      <c r="AC16" s="24">
        <v>446.09892000000002</v>
      </c>
      <c r="AD16" s="24">
        <v>447.75027</v>
      </c>
      <c r="AE16" s="24">
        <v>435.45827000000003</v>
      </c>
    </row>
    <row r="17" spans="1:32" x14ac:dyDescent="0.35">
      <c r="A17" s="7" t="s">
        <v>165</v>
      </c>
      <c r="B17" s="10">
        <v>153.32326</v>
      </c>
      <c r="C17" s="10">
        <v>149.33447000000001</v>
      </c>
      <c r="D17" s="10">
        <v>134.15661</v>
      </c>
      <c r="E17" s="10">
        <v>123.3776</v>
      </c>
      <c r="F17" s="10">
        <v>131.62509</v>
      </c>
      <c r="G17" s="10">
        <v>135.09985</v>
      </c>
      <c r="H17" s="10">
        <v>124.17485000000001</v>
      </c>
      <c r="I17" s="10">
        <v>127.67397</v>
      </c>
      <c r="J17" s="10">
        <v>121.91047</v>
      </c>
      <c r="K17" s="10">
        <v>112.81739</v>
      </c>
      <c r="L17" s="10">
        <v>118.7923</v>
      </c>
      <c r="M17" s="10">
        <v>111.12821</v>
      </c>
      <c r="N17" s="10">
        <v>105.8387</v>
      </c>
      <c r="O17" s="10">
        <v>104.80431</v>
      </c>
      <c r="P17" s="10">
        <v>106.94646</v>
      </c>
      <c r="Q17" s="10">
        <v>105.47163</v>
      </c>
      <c r="R17" s="10">
        <v>106.4288</v>
      </c>
      <c r="S17" s="10">
        <v>112.84325</v>
      </c>
      <c r="T17" s="10">
        <v>105.25732000000001</v>
      </c>
      <c r="U17" s="10">
        <v>74.357489999999999</v>
      </c>
      <c r="V17" s="10">
        <v>93.052269999999993</v>
      </c>
      <c r="W17" s="10">
        <v>93.298060000000007</v>
      </c>
      <c r="X17" s="10">
        <v>88.517600000000002</v>
      </c>
      <c r="Y17" s="10">
        <v>82.238709999999998</v>
      </c>
      <c r="Z17" s="10">
        <v>80.180530000000005</v>
      </c>
      <c r="AA17" s="10">
        <v>85.065880000000007</v>
      </c>
      <c r="AB17" s="10">
        <v>82.10472</v>
      </c>
      <c r="AC17" s="10">
        <v>82.994140000000002</v>
      </c>
      <c r="AD17" s="10">
        <v>83.072019999999995</v>
      </c>
      <c r="AE17" s="10">
        <v>77.439549999999997</v>
      </c>
    </row>
    <row r="18" spans="1:32" x14ac:dyDescent="0.35">
      <c r="A18" s="7" t="s">
        <v>166</v>
      </c>
      <c r="B18" s="9">
        <v>11.697990000000001</v>
      </c>
      <c r="C18" s="9">
        <v>11.794090000000001</v>
      </c>
      <c r="D18" s="9">
        <v>10.80509</v>
      </c>
      <c r="E18" s="9">
        <v>10.10249</v>
      </c>
      <c r="F18" s="9">
        <v>10.82868</v>
      </c>
      <c r="G18" s="9">
        <v>11.389699999999999</v>
      </c>
      <c r="H18" s="9">
        <v>11.5749</v>
      </c>
      <c r="I18" s="9">
        <v>12.408659999999999</v>
      </c>
      <c r="J18" s="9">
        <v>12.086410000000001</v>
      </c>
      <c r="K18" s="9">
        <v>12.245649999999999</v>
      </c>
      <c r="L18" s="9">
        <v>12.6837</v>
      </c>
      <c r="M18" s="9">
        <v>13.225759999999999</v>
      </c>
      <c r="N18" s="9">
        <v>12.977819999999999</v>
      </c>
      <c r="O18" s="9">
        <v>12.586169999999999</v>
      </c>
      <c r="P18" s="9">
        <v>12.579050000000001</v>
      </c>
      <c r="Q18" s="9">
        <v>11.47823</v>
      </c>
      <c r="R18" s="9">
        <v>11.27847</v>
      </c>
      <c r="S18" s="9">
        <v>11.34056</v>
      </c>
      <c r="T18" s="9">
        <v>10.791689999999999</v>
      </c>
      <c r="U18" s="9">
        <v>9.8261299999999991</v>
      </c>
      <c r="V18" s="9">
        <v>10.796239999999999</v>
      </c>
      <c r="W18" s="9">
        <v>10.215199999999999</v>
      </c>
      <c r="X18" s="9">
        <v>9.3649699999999996</v>
      </c>
      <c r="Y18" s="9">
        <v>8.9345499999999998</v>
      </c>
      <c r="Z18" s="9">
        <v>8.3379499999999993</v>
      </c>
      <c r="AA18" s="9">
        <v>8.3070699999999995</v>
      </c>
      <c r="AB18" s="9">
        <v>8.3598099999999995</v>
      </c>
      <c r="AC18" s="9">
        <v>8.7835199999999993</v>
      </c>
      <c r="AD18" s="9">
        <v>8.8532600000000006</v>
      </c>
      <c r="AE18" s="9">
        <v>9.1160200000000007</v>
      </c>
    </row>
    <row r="19" spans="1:32" x14ac:dyDescent="0.35">
      <c r="A19" s="7" t="s">
        <v>167</v>
      </c>
      <c r="B19" s="10">
        <v>102.22835000000001</v>
      </c>
      <c r="C19" s="10">
        <v>96.772649999999999</v>
      </c>
      <c r="D19" s="10">
        <v>86.396039999999999</v>
      </c>
      <c r="E19" s="10">
        <v>82.372140000000002</v>
      </c>
      <c r="F19" s="10">
        <v>88.415899999999993</v>
      </c>
      <c r="G19" s="10">
        <v>98.144229999999993</v>
      </c>
      <c r="H19" s="10">
        <v>96.735349999999997</v>
      </c>
      <c r="I19" s="10">
        <v>93.940809999999999</v>
      </c>
      <c r="J19" s="10">
        <v>85.755899999999997</v>
      </c>
      <c r="K19" s="10">
        <v>87.278959999999998</v>
      </c>
      <c r="L19" s="10">
        <v>86.575630000000004</v>
      </c>
      <c r="M19" s="10">
        <v>85.487099999999998</v>
      </c>
      <c r="N19" s="10">
        <v>82.128990000000002</v>
      </c>
      <c r="O19" s="10">
        <v>84.243189999999998</v>
      </c>
      <c r="P19" s="10">
        <v>85.194890000000001</v>
      </c>
      <c r="Q19" s="10">
        <v>84.231920000000002</v>
      </c>
      <c r="R19" s="10">
        <v>83.278360000000006</v>
      </c>
      <c r="S19" s="10">
        <v>82.332679999999996</v>
      </c>
      <c r="T19" s="10">
        <v>81.808530000000005</v>
      </c>
      <c r="U19" s="10">
        <v>72.347189999999998</v>
      </c>
      <c r="V19" s="10">
        <v>75.589449999999999</v>
      </c>
      <c r="W19" s="10">
        <v>73.983050000000006</v>
      </c>
      <c r="X19" s="10">
        <v>70.970150000000004</v>
      </c>
      <c r="Y19" s="10">
        <v>69.306359999999998</v>
      </c>
      <c r="Z19" s="10">
        <v>64.29683</v>
      </c>
      <c r="AA19" s="10">
        <v>63.556280000000001</v>
      </c>
      <c r="AB19" s="10">
        <v>64.186980000000005</v>
      </c>
      <c r="AC19" s="10">
        <v>67.800619999999995</v>
      </c>
      <c r="AD19" s="10">
        <v>70.128050000000002</v>
      </c>
      <c r="AE19" s="10">
        <v>66.980670000000003</v>
      </c>
    </row>
    <row r="20" spans="1:32" x14ac:dyDescent="0.35">
      <c r="A20" s="7" t="s">
        <v>168</v>
      </c>
      <c r="B20" s="9">
        <v>29.84141</v>
      </c>
      <c r="C20" s="9">
        <v>31.665109999999999</v>
      </c>
      <c r="D20" s="9">
        <v>30.312760000000001</v>
      </c>
      <c r="E20" s="9">
        <v>29.99314</v>
      </c>
      <c r="F20" s="9">
        <v>32.49297</v>
      </c>
      <c r="G20" s="9">
        <v>33.68938</v>
      </c>
      <c r="H20" s="9">
        <v>33.535620000000002</v>
      </c>
      <c r="I20" s="9">
        <v>34.42015</v>
      </c>
      <c r="J20" s="9">
        <v>32.990360000000003</v>
      </c>
      <c r="K20" s="9">
        <v>31.571770000000001</v>
      </c>
      <c r="L20" s="9">
        <v>32.16769</v>
      </c>
      <c r="M20" s="9">
        <v>31.009609999999999</v>
      </c>
      <c r="N20" s="9">
        <v>31.516909999999999</v>
      </c>
      <c r="O20" s="9">
        <v>31.64603</v>
      </c>
      <c r="P20" s="9">
        <v>30.788879999999999</v>
      </c>
      <c r="Q20" s="9">
        <v>30.864570000000001</v>
      </c>
      <c r="R20" s="9">
        <v>30.4939</v>
      </c>
      <c r="S20" s="9">
        <v>29.61862</v>
      </c>
      <c r="T20" s="9">
        <v>28.288609999999998</v>
      </c>
      <c r="U20" s="9">
        <v>26.582350000000002</v>
      </c>
      <c r="V20" s="9">
        <v>27.293780000000002</v>
      </c>
      <c r="W20" s="9">
        <v>26.38043</v>
      </c>
      <c r="X20" s="9">
        <v>25.727930000000001</v>
      </c>
      <c r="Y20" s="9">
        <v>25.214770000000001</v>
      </c>
      <c r="Z20" s="9">
        <v>23.646629999999998</v>
      </c>
      <c r="AA20" s="9">
        <v>23.56081</v>
      </c>
      <c r="AB20" s="9">
        <v>23.87688</v>
      </c>
      <c r="AC20" s="9">
        <v>24.078289999999999</v>
      </c>
      <c r="AD20" s="9">
        <v>23.964230000000001</v>
      </c>
      <c r="AE20" s="9">
        <v>24.805009999999999</v>
      </c>
    </row>
    <row r="21" spans="1:32" x14ac:dyDescent="0.35">
      <c r="A21" s="7" t="s">
        <v>169</v>
      </c>
      <c r="B21" s="10">
        <v>44.643219999999999</v>
      </c>
      <c r="C21" s="10">
        <v>47.608800000000002</v>
      </c>
      <c r="D21" s="10">
        <v>46.712000000000003</v>
      </c>
      <c r="E21" s="10">
        <v>49.052</v>
      </c>
      <c r="F21" s="10">
        <v>50.244169999999997</v>
      </c>
      <c r="G21" s="10">
        <v>53.628509999999999</v>
      </c>
      <c r="H21" s="10">
        <v>54.756149999999998</v>
      </c>
      <c r="I21" s="10">
        <v>52.619210000000002</v>
      </c>
      <c r="J21" s="10">
        <v>50.415100000000002</v>
      </c>
      <c r="K21" s="10">
        <v>50.083410000000001</v>
      </c>
      <c r="L21" s="10">
        <v>48.680770000000003</v>
      </c>
      <c r="M21" s="10">
        <v>49.46622</v>
      </c>
      <c r="N21" s="10">
        <v>50.060809999999996</v>
      </c>
      <c r="O21" s="10">
        <v>48.842649999999999</v>
      </c>
      <c r="P21" s="10">
        <v>46.241869999999999</v>
      </c>
      <c r="Q21" s="10">
        <v>45.24118</v>
      </c>
      <c r="R21" s="10">
        <v>41.09525</v>
      </c>
      <c r="S21" s="10">
        <v>40.160159999999998</v>
      </c>
      <c r="T21" s="10">
        <v>38.627650000000003</v>
      </c>
      <c r="U21" s="10">
        <v>35.246090000000002</v>
      </c>
      <c r="V21" s="10">
        <v>36.565370000000001</v>
      </c>
      <c r="W21" s="10">
        <v>35.183869999999999</v>
      </c>
      <c r="X21" s="10">
        <v>35.009709999999998</v>
      </c>
      <c r="Y21" s="10">
        <v>35.229909999999997</v>
      </c>
      <c r="Z21" s="10">
        <v>34.846229999999998</v>
      </c>
      <c r="AA21" s="10">
        <v>35.089559999999999</v>
      </c>
      <c r="AB21" s="10">
        <v>35.852159999999998</v>
      </c>
      <c r="AC21" s="10">
        <v>37.271479999999997</v>
      </c>
      <c r="AD21" s="10">
        <v>36.997329999999998</v>
      </c>
      <c r="AE21" s="10">
        <v>36.492080000000001</v>
      </c>
    </row>
    <row r="22" spans="1:32" x14ac:dyDescent="0.35">
      <c r="A22" s="7" t="s">
        <v>170</v>
      </c>
      <c r="B22" s="9">
        <v>126.94036</v>
      </c>
      <c r="C22" s="9">
        <v>121.59553</v>
      </c>
      <c r="D22" s="9">
        <v>119.50153</v>
      </c>
      <c r="E22" s="9">
        <v>114.37035</v>
      </c>
      <c r="F22" s="9">
        <v>116.56297000000001</v>
      </c>
      <c r="G22" s="9">
        <v>119.95350000000001</v>
      </c>
      <c r="H22" s="9">
        <v>121.37469</v>
      </c>
      <c r="I22" s="9">
        <v>119.85672</v>
      </c>
      <c r="J22" s="9">
        <v>117.82621</v>
      </c>
      <c r="K22" s="9">
        <v>117.03727000000001</v>
      </c>
      <c r="L22" s="9">
        <v>118.98649</v>
      </c>
      <c r="M22" s="9">
        <v>117.77276000000001</v>
      </c>
      <c r="N22" s="9">
        <v>116.44891</v>
      </c>
      <c r="O22" s="9">
        <v>120.48858</v>
      </c>
      <c r="P22" s="9">
        <v>119.53127000000001</v>
      </c>
      <c r="Q22" s="9">
        <v>122.96625</v>
      </c>
      <c r="R22" s="9">
        <v>121.79523</v>
      </c>
      <c r="S22" s="9">
        <v>124.21080000000001</v>
      </c>
      <c r="T22" s="9">
        <v>118.13742000000001</v>
      </c>
      <c r="U22" s="9">
        <v>96.266570000000002</v>
      </c>
      <c r="V22" s="9">
        <v>97.132419999999996</v>
      </c>
      <c r="W22" s="9">
        <v>96.105890000000002</v>
      </c>
      <c r="X22" s="9">
        <v>90.821079999999995</v>
      </c>
      <c r="Y22" s="9">
        <v>81.438869999999994</v>
      </c>
      <c r="Z22" s="9">
        <v>83.094179999999994</v>
      </c>
      <c r="AA22" s="9">
        <v>83.728290000000001</v>
      </c>
      <c r="AB22" s="9">
        <v>85.154060000000001</v>
      </c>
      <c r="AC22" s="9">
        <v>85.39855</v>
      </c>
      <c r="AD22" s="9">
        <v>87.608429999999998</v>
      </c>
      <c r="AE22" s="9">
        <v>85.541600000000003</v>
      </c>
    </row>
    <row r="23" spans="1:32" x14ac:dyDescent="0.35">
      <c r="A23" s="7" t="s">
        <v>171</v>
      </c>
      <c r="B23" s="10">
        <v>276.28113000000002</v>
      </c>
      <c r="C23" s="10">
        <v>239.09810999999999</v>
      </c>
      <c r="D23" s="10">
        <v>238.78734</v>
      </c>
      <c r="E23" s="10">
        <v>231.42913999999999</v>
      </c>
      <c r="F23" s="10">
        <v>202.99866</v>
      </c>
      <c r="G23" s="10">
        <v>197.92598000000001</v>
      </c>
      <c r="H23" s="10">
        <v>199.45339999999999</v>
      </c>
      <c r="I23" s="10">
        <v>190.47442000000001</v>
      </c>
      <c r="J23" s="10">
        <v>188.18044</v>
      </c>
      <c r="K23" s="10">
        <v>182.23122000000001</v>
      </c>
      <c r="L23" s="10">
        <v>173.56188</v>
      </c>
      <c r="M23" s="10">
        <v>171.53313</v>
      </c>
      <c r="N23" s="10">
        <v>171.34649999999999</v>
      </c>
      <c r="O23" s="10">
        <v>173.45322999999999</v>
      </c>
      <c r="P23" s="10">
        <v>168.41781</v>
      </c>
      <c r="Q23" s="10">
        <v>159.40222</v>
      </c>
      <c r="R23" s="10">
        <v>155.55329</v>
      </c>
      <c r="S23" s="10">
        <v>159.24172999999999</v>
      </c>
      <c r="T23" s="10">
        <v>156.53971999999999</v>
      </c>
      <c r="U23" s="10">
        <v>134.04778999999999</v>
      </c>
      <c r="V23" s="10">
        <v>140.16783000000001</v>
      </c>
      <c r="W23" s="10">
        <v>136.27227999999999</v>
      </c>
      <c r="X23" s="10">
        <v>132.55277000000001</v>
      </c>
      <c r="Y23" s="10">
        <v>133.68117000000001</v>
      </c>
      <c r="Z23" s="10">
        <v>127.31178</v>
      </c>
      <c r="AA23" s="10">
        <v>132.40338</v>
      </c>
      <c r="AB23" s="10">
        <v>136.10650999999999</v>
      </c>
      <c r="AC23" s="10">
        <v>139.7723</v>
      </c>
      <c r="AD23" s="10">
        <v>137.12693999999999</v>
      </c>
      <c r="AE23" s="10">
        <v>135.08333999999999</v>
      </c>
    </row>
    <row r="25" spans="1:32" x14ac:dyDescent="0.35">
      <c r="A25" s="5" t="s">
        <v>91</v>
      </c>
      <c r="B25" s="4" t="s">
        <v>57</v>
      </c>
      <c r="C25" s="4" t="s">
        <v>58</v>
      </c>
      <c r="D25" s="4" t="s">
        <v>59</v>
      </c>
      <c r="E25" s="4" t="s">
        <v>60</v>
      </c>
      <c r="F25" s="4" t="s">
        <v>61</v>
      </c>
      <c r="G25" s="4" t="s">
        <v>62</v>
      </c>
      <c r="H25" s="4" t="s">
        <v>63</v>
      </c>
      <c r="I25" s="4" t="s">
        <v>64</v>
      </c>
      <c r="J25" s="4" t="s">
        <v>65</v>
      </c>
      <c r="K25" s="4" t="s">
        <v>66</v>
      </c>
      <c r="L25" s="4" t="s">
        <v>67</v>
      </c>
      <c r="M25" s="4" t="s">
        <v>68</v>
      </c>
      <c r="N25" s="4" t="s">
        <v>69</v>
      </c>
      <c r="O25" s="4" t="s">
        <v>70</v>
      </c>
      <c r="P25" s="4" t="s">
        <v>71</v>
      </c>
      <c r="Q25" s="4" t="s">
        <v>72</v>
      </c>
      <c r="R25" s="4" t="s">
        <v>73</v>
      </c>
      <c r="S25" s="4" t="s">
        <v>74</v>
      </c>
      <c r="T25" s="4" t="s">
        <v>75</v>
      </c>
      <c r="U25" s="4" t="s">
        <v>76</v>
      </c>
      <c r="V25" s="4" t="s">
        <v>77</v>
      </c>
      <c r="W25" s="4" t="s">
        <v>78</v>
      </c>
      <c r="X25" s="4" t="s">
        <v>79</v>
      </c>
      <c r="Y25" s="4" t="s">
        <v>80</v>
      </c>
      <c r="Z25" s="4" t="s">
        <v>81</v>
      </c>
      <c r="AA25" s="4" t="s">
        <v>82</v>
      </c>
      <c r="AB25" s="4" t="s">
        <v>83</v>
      </c>
      <c r="AC25" s="4" t="s">
        <v>84</v>
      </c>
      <c r="AD25" s="4" t="s">
        <v>85</v>
      </c>
      <c r="AE25" s="4" t="s">
        <v>86</v>
      </c>
    </row>
    <row r="26" spans="1:32" x14ac:dyDescent="0.35">
      <c r="A26" s="6" t="s">
        <v>159</v>
      </c>
      <c r="B26" s="8" t="s">
        <v>93</v>
      </c>
      <c r="C26" s="8" t="s">
        <v>93</v>
      </c>
      <c r="D26" s="8" t="s">
        <v>93</v>
      </c>
      <c r="E26" s="8" t="s">
        <v>93</v>
      </c>
      <c r="F26" s="8" t="s">
        <v>93</v>
      </c>
      <c r="G26" s="8" t="s">
        <v>93</v>
      </c>
      <c r="H26" s="8" t="s">
        <v>93</v>
      </c>
      <c r="I26" s="8" t="s">
        <v>93</v>
      </c>
      <c r="J26" s="8" t="s">
        <v>93</v>
      </c>
      <c r="K26" s="8" t="s">
        <v>93</v>
      </c>
      <c r="L26" s="8" t="s">
        <v>93</v>
      </c>
      <c r="M26" s="8" t="s">
        <v>93</v>
      </c>
      <c r="N26" s="8" t="s">
        <v>93</v>
      </c>
      <c r="O26" s="8" t="s">
        <v>93</v>
      </c>
      <c r="P26" s="8" t="s">
        <v>93</v>
      </c>
      <c r="Q26" s="8" t="s">
        <v>93</v>
      </c>
      <c r="R26" s="8" t="s">
        <v>93</v>
      </c>
      <c r="S26" s="8" t="s">
        <v>93</v>
      </c>
      <c r="T26" s="8" t="s">
        <v>93</v>
      </c>
      <c r="U26" s="8" t="s">
        <v>93</v>
      </c>
      <c r="V26" s="8" t="s">
        <v>93</v>
      </c>
      <c r="W26" s="8" t="s">
        <v>93</v>
      </c>
      <c r="X26" s="8" t="s">
        <v>93</v>
      </c>
      <c r="Y26" s="8" t="s">
        <v>93</v>
      </c>
      <c r="Z26" s="8" t="s">
        <v>93</v>
      </c>
      <c r="AA26" s="8" t="s">
        <v>93</v>
      </c>
      <c r="AB26" s="8" t="s">
        <v>93</v>
      </c>
      <c r="AC26" s="8" t="s">
        <v>93</v>
      </c>
      <c r="AD26" s="8" t="s">
        <v>93</v>
      </c>
      <c r="AE26" s="8" t="s">
        <v>93</v>
      </c>
    </row>
    <row r="27" spans="1:32" x14ac:dyDescent="0.35">
      <c r="A27" s="7" t="s">
        <v>172</v>
      </c>
      <c r="B27" s="27">
        <f>B12/B$12*100</f>
        <v>100</v>
      </c>
      <c r="C27" s="27">
        <f t="shared" ref="C27:AE27" si="0">C12/C$12*100</f>
        <v>100</v>
      </c>
      <c r="D27" s="27">
        <f t="shared" si="0"/>
        <v>100</v>
      </c>
      <c r="E27" s="27">
        <f t="shared" si="0"/>
        <v>100</v>
      </c>
      <c r="F27" s="27">
        <f t="shared" si="0"/>
        <v>100</v>
      </c>
      <c r="G27" s="27">
        <f t="shared" si="0"/>
        <v>100</v>
      </c>
      <c r="H27" s="27">
        <f t="shared" si="0"/>
        <v>100</v>
      </c>
      <c r="I27" s="27">
        <f t="shared" si="0"/>
        <v>100</v>
      </c>
      <c r="J27" s="27">
        <f t="shared" si="0"/>
        <v>100</v>
      </c>
      <c r="K27" s="27">
        <f t="shared" si="0"/>
        <v>100</v>
      </c>
      <c r="L27" s="27">
        <f t="shared" si="0"/>
        <v>100</v>
      </c>
      <c r="M27" s="27">
        <f t="shared" si="0"/>
        <v>100</v>
      </c>
      <c r="N27" s="27">
        <f t="shared" si="0"/>
        <v>100</v>
      </c>
      <c r="O27" s="27">
        <f t="shared" si="0"/>
        <v>100</v>
      </c>
      <c r="P27" s="27">
        <f t="shared" si="0"/>
        <v>100</v>
      </c>
      <c r="Q27" s="27">
        <f t="shared" si="0"/>
        <v>100</v>
      </c>
      <c r="R27" s="27">
        <f t="shared" si="0"/>
        <v>100</v>
      </c>
      <c r="S27" s="27">
        <f t="shared" si="0"/>
        <v>100</v>
      </c>
      <c r="T27" s="27">
        <f t="shared" si="0"/>
        <v>100</v>
      </c>
      <c r="U27" s="27">
        <f t="shared" si="0"/>
        <v>100</v>
      </c>
      <c r="V27" s="27">
        <f t="shared" si="0"/>
        <v>100</v>
      </c>
      <c r="W27" s="27">
        <f t="shared" si="0"/>
        <v>100</v>
      </c>
      <c r="X27" s="27">
        <f t="shared" si="0"/>
        <v>100</v>
      </c>
      <c r="Y27" s="27">
        <f t="shared" si="0"/>
        <v>100</v>
      </c>
      <c r="Z27" s="27">
        <f t="shared" si="0"/>
        <v>100</v>
      </c>
      <c r="AA27" s="27">
        <f t="shared" si="0"/>
        <v>100</v>
      </c>
      <c r="AB27" s="27">
        <f t="shared" si="0"/>
        <v>100</v>
      </c>
      <c r="AC27" s="27">
        <f t="shared" si="0"/>
        <v>100</v>
      </c>
      <c r="AD27" s="27">
        <f t="shared" si="0"/>
        <v>100</v>
      </c>
      <c r="AE27" s="27">
        <f t="shared" si="0"/>
        <v>100</v>
      </c>
    </row>
    <row r="28" spans="1:32" x14ac:dyDescent="0.35">
      <c r="A28" s="7" t="s">
        <v>160</v>
      </c>
      <c r="B28" s="17">
        <f t="shared" ref="B28:AE30" si="1">B13/B$12*100</f>
        <v>85.730636338631371</v>
      </c>
      <c r="C28" s="17">
        <f t="shared" si="1"/>
        <v>86.321505427474833</v>
      </c>
      <c r="D28" s="17">
        <f t="shared" si="1"/>
        <v>86.65651621641716</v>
      </c>
      <c r="E28" s="17">
        <f t="shared" si="1"/>
        <v>86.068829926870208</v>
      </c>
      <c r="F28" s="17">
        <f t="shared" si="1"/>
        <v>85.733417157626263</v>
      </c>
      <c r="G28" s="17">
        <f t="shared" si="1"/>
        <v>85.457070111306891</v>
      </c>
      <c r="H28" s="17">
        <f t="shared" si="1"/>
        <v>85.907189478355434</v>
      </c>
      <c r="I28" s="17">
        <f t="shared" si="1"/>
        <v>85.539061252483322</v>
      </c>
      <c r="J28" s="17">
        <f t="shared" si="1"/>
        <v>85.774161669475021</v>
      </c>
      <c r="K28" s="17">
        <f t="shared" si="1"/>
        <v>86.19233594102873</v>
      </c>
      <c r="L28" s="17">
        <f t="shared" si="1"/>
        <v>86.382868535469967</v>
      </c>
      <c r="M28" s="17">
        <f t="shared" si="1"/>
        <v>86.749606659289896</v>
      </c>
      <c r="N28" s="17">
        <f t="shared" si="1"/>
        <v>86.933534616987387</v>
      </c>
      <c r="O28" s="17">
        <f t="shared" si="1"/>
        <v>87.366282769884918</v>
      </c>
      <c r="P28" s="17">
        <f t="shared" si="1"/>
        <v>86.862053343640483</v>
      </c>
      <c r="Q28" s="17">
        <f t="shared" si="1"/>
        <v>86.528926788729279</v>
      </c>
      <c r="R28" s="17">
        <f t="shared" si="1"/>
        <v>86.501020369030741</v>
      </c>
      <c r="S28" s="17">
        <f t="shared" si="1"/>
        <v>86.693532098919661</v>
      </c>
      <c r="T28" s="17">
        <f t="shared" si="1"/>
        <v>86.454509628972318</v>
      </c>
      <c r="U28" s="17">
        <f t="shared" si="1"/>
        <v>86.765984613910803</v>
      </c>
      <c r="V28" s="17">
        <f t="shared" si="1"/>
        <v>86.418464805599811</v>
      </c>
      <c r="W28" s="17">
        <f t="shared" si="1"/>
        <v>86.567299933541776</v>
      </c>
      <c r="X28" s="17">
        <f t="shared" si="1"/>
        <v>87.409801484183546</v>
      </c>
      <c r="Y28" s="17">
        <f t="shared" si="1"/>
        <v>87.437274223829007</v>
      </c>
      <c r="Z28" s="17">
        <f t="shared" si="1"/>
        <v>86.967197695574598</v>
      </c>
      <c r="AA28" s="17">
        <f t="shared" si="1"/>
        <v>87.140401116074131</v>
      </c>
      <c r="AB28" s="17">
        <f t="shared" si="1"/>
        <v>86.788021808860833</v>
      </c>
      <c r="AC28" s="17">
        <f t="shared" si="1"/>
        <v>86.963027090645639</v>
      </c>
      <c r="AD28" s="17">
        <f t="shared" si="1"/>
        <v>86.242865765328517</v>
      </c>
      <c r="AE28" s="17">
        <f t="shared" si="1"/>
        <v>84.42197368722691</v>
      </c>
    </row>
    <row r="29" spans="1:32" x14ac:dyDescent="0.35">
      <c r="A29" s="7" t="s">
        <v>161</v>
      </c>
      <c r="B29" s="17">
        <f t="shared" si="1"/>
        <v>7.1891567998318875</v>
      </c>
      <c r="C29" s="17">
        <f t="shared" si="1"/>
        <v>6.8906621823553751</v>
      </c>
      <c r="D29" s="17">
        <f t="shared" si="1"/>
        <v>7.1203933332340403</v>
      </c>
      <c r="E29" s="17">
        <f t="shared" si="1"/>
        <v>7.6032102380705995</v>
      </c>
      <c r="F29" s="17">
        <f t="shared" si="1"/>
        <v>7.8766947866347925</v>
      </c>
      <c r="G29" s="17">
        <f t="shared" si="1"/>
        <v>8.2323400002107494</v>
      </c>
      <c r="H29" s="17">
        <f t="shared" si="1"/>
        <v>8.3249179354290188</v>
      </c>
      <c r="I29" s="17">
        <f t="shared" si="1"/>
        <v>8.605820318199692</v>
      </c>
      <c r="J29" s="17">
        <f t="shared" si="1"/>
        <v>8.7735621989944761</v>
      </c>
      <c r="K29" s="17">
        <f t="shared" si="1"/>
        <v>8.77319597652318</v>
      </c>
      <c r="L29" s="17">
        <f t="shared" si="1"/>
        <v>8.8832255092426351</v>
      </c>
      <c r="M29" s="17">
        <f t="shared" si="1"/>
        <v>8.8188808653687349</v>
      </c>
      <c r="N29" s="17">
        <f t="shared" si="1"/>
        <v>8.6786901914102916</v>
      </c>
      <c r="O29" s="17">
        <f t="shared" si="1"/>
        <v>8.3589539975690261</v>
      </c>
      <c r="P29" s="17">
        <f t="shared" si="1"/>
        <v>8.7412567428863905</v>
      </c>
      <c r="Q29" s="17">
        <f t="shared" si="1"/>
        <v>8.9202010365210622</v>
      </c>
      <c r="R29" s="17">
        <f t="shared" si="1"/>
        <v>8.8372005425626643</v>
      </c>
      <c r="S29" s="17">
        <f t="shared" si="1"/>
        <v>8.8586451293776847</v>
      </c>
      <c r="T29" s="17">
        <f t="shared" si="1"/>
        <v>9.1516889088964319</v>
      </c>
      <c r="U29" s="17">
        <f t="shared" si="1"/>
        <v>9.3844054542382835</v>
      </c>
      <c r="V29" s="17">
        <f t="shared" si="1"/>
        <v>9.178634569009688</v>
      </c>
      <c r="W29" s="17">
        <f t="shared" si="1"/>
        <v>9.0529153440151138</v>
      </c>
      <c r="X29" s="17">
        <f t="shared" si="1"/>
        <v>8.9390919194902132</v>
      </c>
      <c r="Y29" s="17">
        <f t="shared" si="1"/>
        <v>8.9375315159869473</v>
      </c>
      <c r="Z29" s="17">
        <f t="shared" si="1"/>
        <v>9.2570716653701766</v>
      </c>
      <c r="AA29" s="17">
        <f t="shared" si="1"/>
        <v>9.2781315297735816</v>
      </c>
      <c r="AB29" s="17">
        <f t="shared" si="1"/>
        <v>9.5198460609573203</v>
      </c>
      <c r="AC29" s="17">
        <f t="shared" si="1"/>
        <v>9.3898202700444546</v>
      </c>
      <c r="AD29" s="17">
        <f t="shared" si="1"/>
        <v>9.8305264684885518</v>
      </c>
      <c r="AE29" s="17">
        <f t="shared" si="1"/>
        <v>11.27753568278666</v>
      </c>
    </row>
    <row r="30" spans="1:32" x14ac:dyDescent="0.35">
      <c r="A30" s="7" t="s">
        <v>162</v>
      </c>
      <c r="B30" s="17">
        <f t="shared" si="1"/>
        <v>7.0802068615367251</v>
      </c>
      <c r="C30" s="17">
        <f t="shared" si="1"/>
        <v>6.7878323901697888</v>
      </c>
      <c r="D30" s="17">
        <f t="shared" si="1"/>
        <v>6.223090450348792</v>
      </c>
      <c r="E30" s="17">
        <f t="shared" si="1"/>
        <v>6.3279590705311168</v>
      </c>
      <c r="F30" s="17">
        <f t="shared" si="1"/>
        <v>6.389887294963251</v>
      </c>
      <c r="G30" s="17">
        <f t="shared" si="1"/>
        <v>6.3105898884823706</v>
      </c>
      <c r="H30" s="17">
        <f t="shared" si="1"/>
        <v>5.7678933291822299</v>
      </c>
      <c r="I30" s="17">
        <f t="shared" si="1"/>
        <v>5.8551184293170033</v>
      </c>
      <c r="J30" s="17">
        <f t="shared" si="1"/>
        <v>5.4522761315304935</v>
      </c>
      <c r="K30" s="17">
        <f t="shared" si="1"/>
        <v>5.0344672996181092</v>
      </c>
      <c r="L30" s="17">
        <f t="shared" si="1"/>
        <v>4.7339059552873941</v>
      </c>
      <c r="M30" s="17">
        <f t="shared" si="1"/>
        <v>4.4315124753413686</v>
      </c>
      <c r="N30" s="17">
        <f t="shared" si="1"/>
        <v>4.3877751916023184</v>
      </c>
      <c r="O30" s="17">
        <f t="shared" si="1"/>
        <v>4.2747625182136018</v>
      </c>
      <c r="P30" s="17">
        <f t="shared" si="1"/>
        <v>4.396689913473125</v>
      </c>
      <c r="Q30" s="17">
        <f t="shared" si="1"/>
        <v>4.5508721747496645</v>
      </c>
      <c r="R30" s="17">
        <f t="shared" si="1"/>
        <v>4.6617783695710884</v>
      </c>
      <c r="S30" s="17">
        <f t="shared" si="1"/>
        <v>4.4478227717026622</v>
      </c>
      <c r="T30" s="17">
        <f t="shared" si="1"/>
        <v>4.393801462131246</v>
      </c>
      <c r="U30" s="17">
        <f t="shared" si="1"/>
        <v>3.8496099318509129</v>
      </c>
      <c r="V30" s="17">
        <f t="shared" si="1"/>
        <v>4.4029006253905081</v>
      </c>
      <c r="W30" s="17">
        <f t="shared" si="1"/>
        <v>4.3797847224431159</v>
      </c>
      <c r="X30" s="17">
        <f t="shared" si="1"/>
        <v>3.6511057795779491</v>
      </c>
      <c r="Y30" s="17">
        <f t="shared" si="1"/>
        <v>3.6251942601840419</v>
      </c>
      <c r="Z30" s="17">
        <f t="shared" si="1"/>
        <v>3.7757306390552294</v>
      </c>
      <c r="AA30" s="17">
        <f t="shared" si="1"/>
        <v>3.5814673541522937</v>
      </c>
      <c r="AB30" s="17">
        <f t="shared" si="1"/>
        <v>3.6921321301818528</v>
      </c>
      <c r="AC30" s="17">
        <f t="shared" si="1"/>
        <v>3.6471526393099132</v>
      </c>
      <c r="AD30" s="17">
        <f t="shared" si="1"/>
        <v>3.9266077661829395</v>
      </c>
      <c r="AE30" s="17">
        <f t="shared" si="1"/>
        <v>4.3004895193004353</v>
      </c>
    </row>
    <row r="31" spans="1:32" x14ac:dyDescent="0.35">
      <c r="A31" s="7" t="s">
        <v>163</v>
      </c>
      <c r="B31" s="27">
        <f>B16/B$16*100</f>
        <v>100</v>
      </c>
      <c r="C31" s="27">
        <f t="shared" ref="C31:AE31" si="2">C16/C$16*100</f>
        <v>100</v>
      </c>
      <c r="D31" s="27">
        <f t="shared" si="2"/>
        <v>100</v>
      </c>
      <c r="E31" s="27">
        <f t="shared" si="2"/>
        <v>100</v>
      </c>
      <c r="F31" s="27">
        <f t="shared" si="2"/>
        <v>100</v>
      </c>
      <c r="G31" s="27">
        <f t="shared" si="2"/>
        <v>100</v>
      </c>
      <c r="H31" s="27">
        <f t="shared" si="2"/>
        <v>100</v>
      </c>
      <c r="I31" s="27">
        <f t="shared" si="2"/>
        <v>100</v>
      </c>
      <c r="J31" s="27">
        <f t="shared" si="2"/>
        <v>100</v>
      </c>
      <c r="K31" s="27">
        <f t="shared" si="2"/>
        <v>100</v>
      </c>
      <c r="L31" s="27">
        <f t="shared" si="2"/>
        <v>100</v>
      </c>
      <c r="M31" s="27">
        <f t="shared" si="2"/>
        <v>100</v>
      </c>
      <c r="N31" s="27">
        <f t="shared" si="2"/>
        <v>100</v>
      </c>
      <c r="O31" s="27">
        <f t="shared" si="2"/>
        <v>100</v>
      </c>
      <c r="P31" s="27">
        <f t="shared" si="2"/>
        <v>100</v>
      </c>
      <c r="Q31" s="27">
        <f t="shared" si="2"/>
        <v>100</v>
      </c>
      <c r="R31" s="27">
        <f t="shared" si="2"/>
        <v>100</v>
      </c>
      <c r="S31" s="27">
        <f t="shared" si="2"/>
        <v>100</v>
      </c>
      <c r="T31" s="27">
        <f t="shared" si="2"/>
        <v>100</v>
      </c>
      <c r="U31" s="27">
        <f t="shared" si="2"/>
        <v>100</v>
      </c>
      <c r="V31" s="27">
        <f t="shared" si="2"/>
        <v>100</v>
      </c>
      <c r="W31" s="27">
        <f t="shared" si="2"/>
        <v>100</v>
      </c>
      <c r="X31" s="27">
        <f t="shared" si="2"/>
        <v>100</v>
      </c>
      <c r="Y31" s="27">
        <f t="shared" si="2"/>
        <v>100</v>
      </c>
      <c r="Z31" s="27">
        <f t="shared" si="2"/>
        <v>100</v>
      </c>
      <c r="AA31" s="27">
        <f t="shared" si="2"/>
        <v>100</v>
      </c>
      <c r="AB31" s="27">
        <f t="shared" si="2"/>
        <v>100</v>
      </c>
      <c r="AC31" s="27">
        <f t="shared" si="2"/>
        <v>100</v>
      </c>
      <c r="AD31" s="27">
        <f t="shared" si="2"/>
        <v>100</v>
      </c>
      <c r="AE31" s="27">
        <f t="shared" si="2"/>
        <v>100</v>
      </c>
    </row>
    <row r="32" spans="1:32" x14ac:dyDescent="0.35">
      <c r="A32" s="7" t="s">
        <v>164</v>
      </c>
      <c r="B32" s="17">
        <f t="shared" ref="B32:AE39" si="3">B17/B$16*100</f>
        <v>20.581526644295046</v>
      </c>
      <c r="C32" s="17">
        <f t="shared" si="3"/>
        <v>21.398646338623234</v>
      </c>
      <c r="D32" s="17">
        <f t="shared" si="3"/>
        <v>20.123349831617183</v>
      </c>
      <c r="E32" s="17">
        <f t="shared" si="3"/>
        <v>19.256782072308233</v>
      </c>
      <c r="F32" s="17">
        <f t="shared" si="3"/>
        <v>20.788320694306218</v>
      </c>
      <c r="G32" s="17">
        <f t="shared" si="3"/>
        <v>20.789992588228611</v>
      </c>
      <c r="H32" s="17">
        <f t="shared" si="3"/>
        <v>19.353785856019567</v>
      </c>
      <c r="I32" s="17">
        <f t="shared" si="3"/>
        <v>20.220968544614156</v>
      </c>
      <c r="J32" s="17">
        <f t="shared" si="3"/>
        <v>20.0127206935265</v>
      </c>
      <c r="K32" s="17">
        <f t="shared" si="3"/>
        <v>19.016335784545493</v>
      </c>
      <c r="L32" s="17">
        <f t="shared" si="3"/>
        <v>20.084979171304294</v>
      </c>
      <c r="M32" s="17">
        <f t="shared" si="3"/>
        <v>19.172505277095812</v>
      </c>
      <c r="N32" s="17">
        <f t="shared" si="3"/>
        <v>18.557818510757098</v>
      </c>
      <c r="O32" s="17">
        <f t="shared" si="3"/>
        <v>18.193166191765862</v>
      </c>
      <c r="P32" s="17">
        <f t="shared" si="3"/>
        <v>18.772409482790625</v>
      </c>
      <c r="Q32" s="17">
        <f t="shared" si="3"/>
        <v>18.845795672849192</v>
      </c>
      <c r="R32" s="17">
        <f t="shared" si="3"/>
        <v>19.353389475343388</v>
      </c>
      <c r="S32" s="17">
        <f t="shared" si="3"/>
        <v>20.159659763909026</v>
      </c>
      <c r="T32" s="17">
        <f t="shared" si="3"/>
        <v>19.511935960514521</v>
      </c>
      <c r="U32" s="17">
        <f t="shared" si="3"/>
        <v>16.572734987182887</v>
      </c>
      <c r="V32" s="17">
        <f t="shared" si="3"/>
        <v>19.361793428041437</v>
      </c>
      <c r="W32" s="17">
        <f t="shared" si="3"/>
        <v>19.790069450588462</v>
      </c>
      <c r="X32" s="17">
        <f t="shared" si="3"/>
        <v>19.541852986574813</v>
      </c>
      <c r="Y32" s="17">
        <f t="shared" si="3"/>
        <v>18.860171854545154</v>
      </c>
      <c r="Z32" s="17">
        <f t="shared" si="3"/>
        <v>19.013005326617822</v>
      </c>
      <c r="AA32" s="17">
        <f t="shared" si="3"/>
        <v>19.704345452922738</v>
      </c>
      <c r="AB32" s="17">
        <f t="shared" si="3"/>
        <v>18.846871886054828</v>
      </c>
      <c r="AC32" s="17">
        <f t="shared" si="3"/>
        <v>18.604425224790948</v>
      </c>
      <c r="AD32" s="17">
        <f t="shared" si="3"/>
        <v>18.553203775845851</v>
      </c>
      <c r="AE32" s="17">
        <f t="shared" si="3"/>
        <v>17.783460628730278</v>
      </c>
      <c r="AF32" s="22"/>
    </row>
    <row r="33" spans="1:31" x14ac:dyDescent="0.35">
      <c r="A33" s="7" t="s">
        <v>165</v>
      </c>
      <c r="B33" s="17">
        <f t="shared" si="3"/>
        <v>1.5702933323339003</v>
      </c>
      <c r="C33" s="17">
        <f t="shared" si="3"/>
        <v>1.6900154451674345</v>
      </c>
      <c r="D33" s="17">
        <f t="shared" si="3"/>
        <v>1.620752089905287</v>
      </c>
      <c r="E33" s="17">
        <f t="shared" si="3"/>
        <v>1.576797152138421</v>
      </c>
      <c r="F33" s="17">
        <f t="shared" si="3"/>
        <v>1.7102367985922735</v>
      </c>
      <c r="G33" s="17">
        <f t="shared" si="3"/>
        <v>1.7527168133950364</v>
      </c>
      <c r="H33" s="17">
        <f t="shared" si="3"/>
        <v>1.8040540085600336</v>
      </c>
      <c r="I33" s="17">
        <f t="shared" si="3"/>
        <v>1.9652801862494911</v>
      </c>
      <c r="J33" s="17">
        <f t="shared" si="3"/>
        <v>1.9840949470332256</v>
      </c>
      <c r="K33" s="17">
        <f t="shared" si="3"/>
        <v>2.0641090198950667</v>
      </c>
      <c r="L33" s="17">
        <f t="shared" si="3"/>
        <v>2.1445148407352352</v>
      </c>
      <c r="M33" s="17">
        <f t="shared" si="3"/>
        <v>2.2817874362738562</v>
      </c>
      <c r="N33" s="17">
        <f t="shared" si="3"/>
        <v>2.2755384204952791</v>
      </c>
      <c r="O33" s="17">
        <f t="shared" si="3"/>
        <v>2.1848555896968143</v>
      </c>
      <c r="P33" s="17">
        <f t="shared" si="3"/>
        <v>2.2080120978711908</v>
      </c>
      <c r="Q33" s="17">
        <f t="shared" si="3"/>
        <v>2.0509437207519006</v>
      </c>
      <c r="R33" s="17">
        <f t="shared" si="3"/>
        <v>2.0509168814829835</v>
      </c>
      <c r="S33" s="17">
        <f t="shared" si="3"/>
        <v>2.0260124653640883</v>
      </c>
      <c r="T33" s="17">
        <f t="shared" si="3"/>
        <v>2.0004952072285795</v>
      </c>
      <c r="U33" s="17">
        <f t="shared" si="3"/>
        <v>2.1900396105302553</v>
      </c>
      <c r="V33" s="17">
        <f t="shared" si="3"/>
        <v>2.2464209489952052</v>
      </c>
      <c r="W33" s="17">
        <f t="shared" si="3"/>
        <v>2.1668137306568998</v>
      </c>
      <c r="X33" s="17">
        <f t="shared" si="3"/>
        <v>2.0674856408633255</v>
      </c>
      <c r="Y33" s="17">
        <f t="shared" si="3"/>
        <v>2.049000384892059</v>
      </c>
      <c r="Z33" s="17">
        <f t="shared" si="3"/>
        <v>1.9771568953594225</v>
      </c>
      <c r="AA33" s="17">
        <f t="shared" si="3"/>
        <v>1.9242189345670777</v>
      </c>
      <c r="AB33" s="17">
        <f t="shared" si="3"/>
        <v>1.9189672416124188</v>
      </c>
      <c r="AC33" s="17">
        <f t="shared" si="3"/>
        <v>1.9689623996399719</v>
      </c>
      <c r="AD33" s="17">
        <f t="shared" si="3"/>
        <v>1.9772763062767109</v>
      </c>
      <c r="AE33" s="17">
        <f t="shared" si="3"/>
        <v>2.0934313636987536</v>
      </c>
    </row>
    <row r="34" spans="1:31" x14ac:dyDescent="0.35">
      <c r="A34" s="7" t="s">
        <v>166</v>
      </c>
      <c r="B34" s="17">
        <f t="shared" si="3"/>
        <v>13.72274180269399</v>
      </c>
      <c r="C34" s="17">
        <f t="shared" si="3"/>
        <v>13.866883597613915</v>
      </c>
      <c r="D34" s="17">
        <f t="shared" si="3"/>
        <v>12.959314766424043</v>
      </c>
      <c r="E34" s="17">
        <f t="shared" si="3"/>
        <v>12.856647793518954</v>
      </c>
      <c r="F34" s="17">
        <f t="shared" si="3"/>
        <v>13.964040470367081</v>
      </c>
      <c r="G34" s="17">
        <f t="shared" si="3"/>
        <v>15.103035379220659</v>
      </c>
      <c r="H34" s="17">
        <f t="shared" si="3"/>
        <v>15.077088867891545</v>
      </c>
      <c r="I34" s="17">
        <f t="shared" si="3"/>
        <v>14.87831986477412</v>
      </c>
      <c r="J34" s="17">
        <f t="shared" si="3"/>
        <v>14.077616750406991</v>
      </c>
      <c r="K34" s="17">
        <f t="shared" si="3"/>
        <v>14.711615029260248</v>
      </c>
      <c r="L34" s="17">
        <f t="shared" si="3"/>
        <v>14.637899302333125</v>
      </c>
      <c r="M34" s="17">
        <f t="shared" si="3"/>
        <v>14.748747198156234</v>
      </c>
      <c r="N34" s="17">
        <f t="shared" si="3"/>
        <v>14.400544327280898</v>
      </c>
      <c r="O34" s="17">
        <f t="shared" si="3"/>
        <v>14.623924876701233</v>
      </c>
      <c r="P34" s="17">
        <f t="shared" si="3"/>
        <v>14.954336599091771</v>
      </c>
      <c r="Q34" s="17">
        <f t="shared" si="3"/>
        <v>15.050659153099078</v>
      </c>
      <c r="R34" s="17">
        <f t="shared" si="3"/>
        <v>15.143631572918778</v>
      </c>
      <c r="S34" s="17">
        <f t="shared" si="3"/>
        <v>14.708888801508262</v>
      </c>
      <c r="T34" s="17">
        <f t="shared" si="3"/>
        <v>15.165147643734716</v>
      </c>
      <c r="U34" s="17">
        <f t="shared" si="3"/>
        <v>16.124681009772761</v>
      </c>
      <c r="V34" s="17">
        <f t="shared" si="3"/>
        <v>15.728227975945853</v>
      </c>
      <c r="W34" s="17">
        <f t="shared" si="3"/>
        <v>15.693034749772492</v>
      </c>
      <c r="X34" s="17">
        <f t="shared" si="3"/>
        <v>15.667937650084982</v>
      </c>
      <c r="Y34" s="17">
        <f t="shared" si="3"/>
        <v>15.894338082552295</v>
      </c>
      <c r="Z34" s="17">
        <f t="shared" si="3"/>
        <v>15.246543908784844</v>
      </c>
      <c r="AA34" s="17">
        <f t="shared" si="3"/>
        <v>14.721941356777643</v>
      </c>
      <c r="AB34" s="17">
        <f t="shared" si="3"/>
        <v>14.733912847066083</v>
      </c>
      <c r="AC34" s="17">
        <f t="shared" si="3"/>
        <v>15.198561789837999</v>
      </c>
      <c r="AD34" s="17">
        <f t="shared" si="3"/>
        <v>15.662313280123763</v>
      </c>
      <c r="AE34" s="17">
        <f t="shared" si="3"/>
        <v>15.381650691810261</v>
      </c>
    </row>
    <row r="35" spans="1:31" x14ac:dyDescent="0.35">
      <c r="A35" s="7" t="s">
        <v>167</v>
      </c>
      <c r="B35" s="17">
        <f t="shared" si="3"/>
        <v>4.0057964787490992</v>
      </c>
      <c r="C35" s="17">
        <f t="shared" si="3"/>
        <v>4.5374017811400265</v>
      </c>
      <c r="D35" s="17">
        <f t="shared" si="3"/>
        <v>4.5468819899507906</v>
      </c>
      <c r="E35" s="17">
        <f t="shared" si="3"/>
        <v>4.6813308140556389</v>
      </c>
      <c r="F35" s="17">
        <f t="shared" si="3"/>
        <v>5.1318048912291054</v>
      </c>
      <c r="G35" s="17">
        <f t="shared" si="3"/>
        <v>5.1843281876480036</v>
      </c>
      <c r="H35" s="17">
        <f t="shared" si="3"/>
        <v>5.2268330344578384</v>
      </c>
      <c r="I35" s="17">
        <f t="shared" si="3"/>
        <v>5.4514539686586154</v>
      </c>
      <c r="J35" s="17">
        <f t="shared" si="3"/>
        <v>5.4156698785501272</v>
      </c>
      <c r="K35" s="17">
        <f t="shared" si="3"/>
        <v>5.3216918032976999</v>
      </c>
      <c r="L35" s="17">
        <f t="shared" si="3"/>
        <v>5.4387985049449625</v>
      </c>
      <c r="M35" s="17">
        <f t="shared" si="3"/>
        <v>5.3499638963471394</v>
      </c>
      <c r="N35" s="17">
        <f t="shared" si="3"/>
        <v>5.5261931202845984</v>
      </c>
      <c r="O35" s="17">
        <f t="shared" si="3"/>
        <v>5.4934905167507733</v>
      </c>
      <c r="P35" s="17">
        <f t="shared" si="3"/>
        <v>5.4044001351377364</v>
      </c>
      <c r="Q35" s="17">
        <f t="shared" si="3"/>
        <v>5.514917895460143</v>
      </c>
      <c r="R35" s="17">
        <f t="shared" si="3"/>
        <v>5.5451186457253465</v>
      </c>
      <c r="S35" s="17">
        <f t="shared" si="3"/>
        <v>5.2914224100822267</v>
      </c>
      <c r="T35" s="17">
        <f t="shared" si="3"/>
        <v>5.2439635241707716</v>
      </c>
      <c r="U35" s="17">
        <f t="shared" si="3"/>
        <v>5.9246518660936651</v>
      </c>
      <c r="V35" s="17">
        <f t="shared" si="3"/>
        <v>5.6791363631473892</v>
      </c>
      <c r="W35" s="17">
        <f t="shared" si="3"/>
        <v>5.595727733635484</v>
      </c>
      <c r="X35" s="17">
        <f t="shared" si="3"/>
        <v>5.6799034961283148</v>
      </c>
      <c r="Y35" s="17">
        <f t="shared" si="3"/>
        <v>5.7826161849186297</v>
      </c>
      <c r="Z35" s="17">
        <f t="shared" si="3"/>
        <v>5.6072652818154323</v>
      </c>
      <c r="AA35" s="17">
        <f t="shared" si="3"/>
        <v>5.4575387851236776</v>
      </c>
      <c r="AB35" s="17">
        <f t="shared" si="3"/>
        <v>5.4808602769573396</v>
      </c>
      <c r="AC35" s="17">
        <f t="shared" si="3"/>
        <v>5.3975225943160767</v>
      </c>
      <c r="AD35" s="17">
        <f t="shared" si="3"/>
        <v>5.3521419428736472</v>
      </c>
      <c r="AE35" s="17">
        <f t="shared" si="3"/>
        <v>5.6963001299757146</v>
      </c>
    </row>
    <row r="36" spans="1:31" x14ac:dyDescent="0.35">
      <c r="A36" s="7" t="s">
        <v>168</v>
      </c>
      <c r="B36" s="17">
        <f t="shared" si="3"/>
        <v>5.9927347091180128</v>
      </c>
      <c r="C36" s="17">
        <f t="shared" si="3"/>
        <v>6.8220275855014973</v>
      </c>
      <c r="D36" s="17">
        <f t="shared" si="3"/>
        <v>7.006750672475266</v>
      </c>
      <c r="E36" s="17">
        <f t="shared" si="3"/>
        <v>7.6560386505399967</v>
      </c>
      <c r="F36" s="17">
        <f t="shared" si="3"/>
        <v>7.9353557819351899</v>
      </c>
      <c r="G36" s="17">
        <f t="shared" si="3"/>
        <v>8.2526836663234189</v>
      </c>
      <c r="H36" s="17">
        <f t="shared" si="3"/>
        <v>8.534246680387259</v>
      </c>
      <c r="I36" s="17">
        <f t="shared" si="3"/>
        <v>8.3338161275352132</v>
      </c>
      <c r="J36" s="17">
        <f t="shared" si="3"/>
        <v>8.2761006092110687</v>
      </c>
      <c r="K36" s="17">
        <f t="shared" si="3"/>
        <v>8.4419870180923677</v>
      </c>
      <c r="L36" s="17">
        <f t="shared" si="3"/>
        <v>8.2307712830970949</v>
      </c>
      <c r="M36" s="17">
        <f t="shared" si="3"/>
        <v>8.5342089464770705</v>
      </c>
      <c r="N36" s="17">
        <f t="shared" si="3"/>
        <v>8.7776912082394638</v>
      </c>
      <c r="O36" s="17">
        <f t="shared" si="3"/>
        <v>8.4786823051099027</v>
      </c>
      <c r="P36" s="17">
        <f t="shared" si="3"/>
        <v>8.1168775375077509</v>
      </c>
      <c r="Q36" s="17">
        <f t="shared" si="3"/>
        <v>8.0837475848111122</v>
      </c>
      <c r="R36" s="17">
        <f t="shared" si="3"/>
        <v>7.4729056311506419</v>
      </c>
      <c r="S36" s="17">
        <f t="shared" si="3"/>
        <v>7.1746884431647322</v>
      </c>
      <c r="T36" s="17">
        <f t="shared" si="3"/>
        <v>7.1605493385654198</v>
      </c>
      <c r="U36" s="17">
        <f t="shared" si="3"/>
        <v>7.8556189686391633</v>
      </c>
      <c r="V36" s="17">
        <f t="shared" si="3"/>
        <v>7.6083167080169423</v>
      </c>
      <c r="W36" s="17">
        <f t="shared" si="3"/>
        <v>7.4630837001377719</v>
      </c>
      <c r="X36" s="17">
        <f t="shared" si="3"/>
        <v>7.7290234475699524</v>
      </c>
      <c r="Y36" s="17">
        <f t="shared" si="3"/>
        <v>8.0794331163531012</v>
      </c>
      <c r="Z36" s="17">
        <f t="shared" si="3"/>
        <v>8.2629979697384108</v>
      </c>
      <c r="AA36" s="17">
        <f t="shared" si="3"/>
        <v>8.1280157453383133</v>
      </c>
      <c r="AB36" s="17">
        <f t="shared" si="3"/>
        <v>8.2297469178183587</v>
      </c>
      <c r="AC36" s="17">
        <f t="shared" si="3"/>
        <v>8.3549809983848409</v>
      </c>
      <c r="AD36" s="17">
        <f t="shared" si="3"/>
        <v>8.2629386242469494</v>
      </c>
      <c r="AE36" s="17">
        <f t="shared" si="3"/>
        <v>8.3801554624281227</v>
      </c>
    </row>
    <row r="37" spans="1:31" x14ac:dyDescent="0.35">
      <c r="A37" s="7" t="s">
        <v>169</v>
      </c>
      <c r="B37" s="17">
        <f t="shared" si="3"/>
        <v>17.039987289445875</v>
      </c>
      <c r="C37" s="17">
        <f t="shared" si="3"/>
        <v>17.423838868731721</v>
      </c>
      <c r="D37" s="17">
        <f t="shared" si="3"/>
        <v>17.925103307272718</v>
      </c>
      <c r="E37" s="17">
        <f t="shared" si="3"/>
        <v>17.850930034978944</v>
      </c>
      <c r="F37" s="17">
        <f t="shared" si="3"/>
        <v>18.409471943690942</v>
      </c>
      <c r="G37" s="17">
        <f t="shared" si="3"/>
        <v>18.459179458245742</v>
      </c>
      <c r="H37" s="17">
        <f t="shared" si="3"/>
        <v>18.917355314709535</v>
      </c>
      <c r="I37" s="17">
        <f t="shared" si="3"/>
        <v>18.982874621824845</v>
      </c>
      <c r="J37" s="17">
        <f t="shared" si="3"/>
        <v>19.342251991209604</v>
      </c>
      <c r="K37" s="17">
        <f t="shared" si="3"/>
        <v>19.727632642684899</v>
      </c>
      <c r="L37" s="17">
        <f t="shared" si="3"/>
        <v>20.117812125168104</v>
      </c>
      <c r="M37" s="17">
        <f t="shared" si="3"/>
        <v>20.318862893572557</v>
      </c>
      <c r="N37" s="17">
        <f t="shared" si="3"/>
        <v>20.418218832577189</v>
      </c>
      <c r="O37" s="17">
        <f t="shared" si="3"/>
        <v>20.915826459330503</v>
      </c>
      <c r="P37" s="17">
        <f t="shared" si="3"/>
        <v>20.981432638705446</v>
      </c>
      <c r="Q37" s="17">
        <f t="shared" si="3"/>
        <v>21.971755079128783</v>
      </c>
      <c r="R37" s="17">
        <f t="shared" si="3"/>
        <v>22.147675464056977</v>
      </c>
      <c r="S37" s="17">
        <f t="shared" si="3"/>
        <v>22.190494043754956</v>
      </c>
      <c r="T37" s="17">
        <f t="shared" si="3"/>
        <v>21.899567399021819</v>
      </c>
      <c r="U37" s="17">
        <f t="shared" si="3"/>
        <v>21.4558123564296</v>
      </c>
      <c r="V37" s="17">
        <f t="shared" si="3"/>
        <v>20.210768111361073</v>
      </c>
      <c r="W37" s="17">
        <f t="shared" si="3"/>
        <v>20.385656869077611</v>
      </c>
      <c r="X37" s="17">
        <f t="shared" si="3"/>
        <v>20.050387645416841</v>
      </c>
      <c r="Y37" s="17">
        <f t="shared" si="3"/>
        <v>18.676740963470387</v>
      </c>
      <c r="Z37" s="17">
        <f t="shared" si="3"/>
        <v>19.703911747040582</v>
      </c>
      <c r="AA37" s="17">
        <f t="shared" si="3"/>
        <v>19.394511058282077</v>
      </c>
      <c r="AB37" s="17">
        <f t="shared" si="3"/>
        <v>19.546837981999403</v>
      </c>
      <c r="AC37" s="17">
        <f t="shared" si="3"/>
        <v>19.143411062281881</v>
      </c>
      <c r="AD37" s="17">
        <f t="shared" si="3"/>
        <v>19.566360060486396</v>
      </c>
      <c r="AE37" s="17">
        <f t="shared" si="3"/>
        <v>19.644040748152513</v>
      </c>
    </row>
    <row r="38" spans="1:31" x14ac:dyDescent="0.35">
      <c r="A38" s="7" t="s">
        <v>170</v>
      </c>
      <c r="B38" s="17">
        <f t="shared" si="3"/>
        <v>37.086919743364078</v>
      </c>
      <c r="C38" s="17">
        <f t="shared" si="3"/>
        <v>34.261184950287998</v>
      </c>
      <c r="D38" s="17">
        <f t="shared" si="3"/>
        <v>35.817848842344148</v>
      </c>
      <c r="E38" s="17">
        <f t="shared" si="3"/>
        <v>36.1214719216593</v>
      </c>
      <c r="F38" s="17">
        <f t="shared" si="3"/>
        <v>32.060766261162158</v>
      </c>
      <c r="G38" s="17">
        <f t="shared" si="3"/>
        <v>30.458062368077275</v>
      </c>
      <c r="H38" s="17">
        <f t="shared" si="3"/>
        <v>31.086636237974218</v>
      </c>
      <c r="I38" s="17">
        <f t="shared" si="3"/>
        <v>30.167286686343552</v>
      </c>
      <c r="J38" s="17">
        <f t="shared" si="3"/>
        <v>30.891543488470859</v>
      </c>
      <c r="K38" s="17">
        <f t="shared" si="3"/>
        <v>30.71663038780974</v>
      </c>
      <c r="L38" s="17">
        <f t="shared" si="3"/>
        <v>29.345224772417193</v>
      </c>
      <c r="M38" s="17">
        <f t="shared" si="3"/>
        <v>29.593924352077323</v>
      </c>
      <c r="N38" s="17">
        <f t="shared" si="3"/>
        <v>30.043993826959714</v>
      </c>
      <c r="O38" s="17">
        <f t="shared" si="3"/>
        <v>30.110054060644909</v>
      </c>
      <c r="P38" s="17">
        <f t="shared" si="3"/>
        <v>29.562531508895475</v>
      </c>
      <c r="Q38" s="17">
        <f t="shared" si="3"/>
        <v>28.482177320276119</v>
      </c>
      <c r="R38" s="17">
        <f t="shared" si="3"/>
        <v>28.28636051088651</v>
      </c>
      <c r="S38" s="17">
        <f t="shared" si="3"/>
        <v>28.448835858735588</v>
      </c>
      <c r="T38" s="17">
        <f t="shared" si="3"/>
        <v>29.018342780500905</v>
      </c>
      <c r="U38" s="17">
        <f t="shared" si="3"/>
        <v>29.876458972560048</v>
      </c>
      <c r="V38" s="17">
        <f t="shared" si="3"/>
        <v>29.165334383748291</v>
      </c>
      <c r="W38" s="17">
        <f t="shared" si="3"/>
        <v>28.905615887297522</v>
      </c>
      <c r="X38" s="17">
        <f t="shared" si="3"/>
        <v>29.26340913336178</v>
      </c>
      <c r="Y38" s="17">
        <f t="shared" si="3"/>
        <v>30.657701706613182</v>
      </c>
      <c r="Z38" s="17">
        <f t="shared" si="3"/>
        <v>30.189118870643483</v>
      </c>
      <c r="AA38" s="17">
        <f t="shared" si="3"/>
        <v>30.66942866698847</v>
      </c>
      <c r="AB38" s="17">
        <f t="shared" si="3"/>
        <v>31.242807439426628</v>
      </c>
      <c r="AC38" s="17">
        <f t="shared" si="3"/>
        <v>31.33213144743771</v>
      </c>
      <c r="AD38" s="17">
        <f t="shared" si="3"/>
        <v>30.625763776758859</v>
      </c>
      <c r="AE38" s="17">
        <f t="shared" si="3"/>
        <v>31.020960975204346</v>
      </c>
    </row>
    <row r="39" spans="1:31" x14ac:dyDescent="0.35">
      <c r="A39" s="7" t="s">
        <v>171</v>
      </c>
      <c r="B39" s="17">
        <f t="shared" si="3"/>
        <v>0</v>
      </c>
      <c r="C39" s="17">
        <f t="shared" si="3"/>
        <v>0</v>
      </c>
      <c r="D39" s="17">
        <f t="shared" si="3"/>
        <v>0</v>
      </c>
      <c r="E39" s="17">
        <f t="shared" si="3"/>
        <v>0</v>
      </c>
      <c r="F39" s="17">
        <f t="shared" si="3"/>
        <v>0</v>
      </c>
      <c r="G39" s="17">
        <f t="shared" si="3"/>
        <v>0</v>
      </c>
      <c r="H39" s="17">
        <f t="shared" si="3"/>
        <v>0</v>
      </c>
      <c r="I39" s="17">
        <f t="shared" si="3"/>
        <v>0</v>
      </c>
      <c r="J39" s="17">
        <f t="shared" si="3"/>
        <v>0</v>
      </c>
      <c r="K39" s="17">
        <f t="shared" si="3"/>
        <v>0</v>
      </c>
      <c r="L39" s="17">
        <f t="shared" si="3"/>
        <v>0</v>
      </c>
      <c r="M39" s="17">
        <f t="shared" si="3"/>
        <v>0</v>
      </c>
      <c r="N39" s="17">
        <f t="shared" si="3"/>
        <v>0</v>
      </c>
      <c r="O39" s="17">
        <f t="shared" si="3"/>
        <v>0</v>
      </c>
      <c r="P39" s="17">
        <f t="shared" si="3"/>
        <v>0</v>
      </c>
      <c r="Q39" s="17">
        <f t="shared" si="3"/>
        <v>0</v>
      </c>
      <c r="R39" s="17">
        <f t="shared" si="3"/>
        <v>0</v>
      </c>
      <c r="S39" s="17">
        <f t="shared" si="3"/>
        <v>0</v>
      </c>
      <c r="T39" s="17">
        <f t="shared" si="3"/>
        <v>0</v>
      </c>
      <c r="U39" s="17">
        <f t="shared" si="3"/>
        <v>0</v>
      </c>
      <c r="V39" s="17">
        <f t="shared" si="3"/>
        <v>0</v>
      </c>
      <c r="W39" s="17">
        <f t="shared" si="3"/>
        <v>0</v>
      </c>
      <c r="X39" s="17">
        <f t="shared" si="3"/>
        <v>0</v>
      </c>
      <c r="Y39" s="17">
        <f t="shared" si="3"/>
        <v>0</v>
      </c>
      <c r="Z39" s="17">
        <f t="shared" si="3"/>
        <v>0</v>
      </c>
      <c r="AA39" s="17">
        <f t="shared" si="3"/>
        <v>0</v>
      </c>
      <c r="AB39" s="17">
        <f t="shared" si="3"/>
        <v>0</v>
      </c>
      <c r="AC39" s="17">
        <f t="shared" si="3"/>
        <v>0</v>
      </c>
      <c r="AD39" s="17">
        <f t="shared" si="3"/>
        <v>0</v>
      </c>
      <c r="AE39" s="17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D065-B533-44D6-8798-0C1544652703}">
  <dimension ref="A1"/>
  <sheetViews>
    <sheetView workbookViewId="0">
      <selection activeCell="E3" sqref="E3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5A6173F-4287-49E1-B890-651815B8810D}"/>
</file>

<file path=customXml/itemProps2.xml><?xml version="1.0" encoding="utf-8"?>
<ds:datastoreItem xmlns:ds="http://schemas.openxmlformats.org/officeDocument/2006/customXml" ds:itemID="{0DD771D0-0E77-41C6-9AD6-FABBA2D8F671}"/>
</file>

<file path=customXml/itemProps3.xml><?xml version="1.0" encoding="utf-8"?>
<ds:datastoreItem xmlns:ds="http://schemas.openxmlformats.org/officeDocument/2006/customXml" ds:itemID="{F93E5564-0DD9-4120-9327-7572C17FD3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Heat con.</vt:lpstr>
      <vt:lpstr>Heat con. industry</vt:lpstr>
      <vt:lpstr>Heat prod.</vt:lpstr>
      <vt:lpstr>GHG emissions</vt:lpstr>
      <vt:lpstr>Germany temp 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Carmen Gomez Delicado</cp:lastModifiedBy>
  <dcterms:created xsi:type="dcterms:W3CDTF">2022-06-07T14:29:19Z</dcterms:created>
  <dcterms:modified xsi:type="dcterms:W3CDTF">2022-08-11T14:47:35Z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</Properties>
</file>