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drawings/drawing2.xml" ContentType="application/vnd.openxmlformats-officedocument.drawing+xml"/>
  <Override PartName="/xl/charts/style2.xml" ContentType="application/vnd.ms-office.chartstyle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Hydrogen demand model/Carmen's work/"/>
    </mc:Choice>
  </mc:AlternateContent>
  <xr:revisionPtr revIDLastSave="3" documentId="13_ncr:1_{5C428555-2CC6-4ECB-8B0E-1A11D60153A0}" xr6:coauthVersionLast="47" xr6:coauthVersionMax="47" xr10:uidLastSave="{AC6FBAF7-B08B-4900-BC12-7E5CF10A0CB0}"/>
  <bookViews>
    <workbookView xWindow="-120" yWindow="-120" windowWidth="29040" windowHeight="15720" firstSheet="1" activeTab="1" xr2:uid="{56699D7A-AC09-41D1-9935-1ECBFA1E1EFF}"/>
  </bookViews>
  <sheets>
    <sheet name="Int. energy consumption" sheetId="1" r:id="rId1"/>
    <sheet name="Dom. energy consumption" sheetId="2" r:id="rId2"/>
    <sheet name="Total energy consumption" sheetId="4" r:id="rId3"/>
    <sheet name="Emissions" sheetId="3" r:id="rId4"/>
    <sheet name="OVERLEAF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4" l="1"/>
  <c r="J37" i="4"/>
  <c r="J36" i="4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F6" i="4"/>
  <c r="E6" i="4" s="1"/>
  <c r="F7" i="4"/>
  <c r="E7" i="4" s="1"/>
  <c r="F8" i="4"/>
  <c r="C8" i="4" s="1"/>
  <c r="F9" i="4"/>
  <c r="C9" i="4" s="1"/>
  <c r="F10" i="4"/>
  <c r="C10" i="4" s="1"/>
  <c r="F11" i="4"/>
  <c r="C11" i="4" s="1"/>
  <c r="F12" i="4"/>
  <c r="C12" i="4" s="1"/>
  <c r="F13" i="4"/>
  <c r="C13" i="4" s="1"/>
  <c r="F14" i="4"/>
  <c r="E14" i="4" s="1"/>
  <c r="F15" i="4"/>
  <c r="C15" i="4" s="1"/>
  <c r="F16" i="4"/>
  <c r="C16" i="4" s="1"/>
  <c r="F17" i="4"/>
  <c r="C17" i="4" s="1"/>
  <c r="F18" i="4"/>
  <c r="C18" i="4" s="1"/>
  <c r="F19" i="4"/>
  <c r="C19" i="4" s="1"/>
  <c r="F20" i="4"/>
  <c r="C20" i="4" s="1"/>
  <c r="F21" i="4"/>
  <c r="C21" i="4" s="1"/>
  <c r="F22" i="4"/>
  <c r="E22" i="4" s="1"/>
  <c r="F23" i="4"/>
  <c r="E23" i="4" s="1"/>
  <c r="F24" i="4"/>
  <c r="C24" i="4" s="1"/>
  <c r="F25" i="4"/>
  <c r="C25" i="4" s="1"/>
  <c r="F26" i="4"/>
  <c r="C26" i="4" s="1"/>
  <c r="F27" i="4"/>
  <c r="C27" i="4" s="1"/>
  <c r="F28" i="4"/>
  <c r="C28" i="4" s="1"/>
  <c r="F29" i="4"/>
  <c r="C29" i="4" s="1"/>
  <c r="F30" i="4"/>
  <c r="E30" i="4" s="1"/>
  <c r="F31" i="4"/>
  <c r="E31" i="4" s="1"/>
  <c r="F32" i="4"/>
  <c r="C32" i="4" s="1"/>
  <c r="F33" i="4"/>
  <c r="C33" i="4" s="1"/>
  <c r="F34" i="4"/>
  <c r="C34" i="4" s="1"/>
  <c r="F5" i="4"/>
  <c r="E5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F35" i="4" l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E29" i="4"/>
  <c r="E21" i="4"/>
  <c r="E13" i="4"/>
  <c r="C30" i="4"/>
  <c r="C22" i="4"/>
  <c r="C14" i="4"/>
  <c r="C6" i="4"/>
  <c r="E28" i="4"/>
  <c r="E20" i="4"/>
  <c r="E12" i="4"/>
  <c r="C5" i="4"/>
  <c r="E27" i="4"/>
  <c r="E19" i="4"/>
  <c r="E11" i="4"/>
  <c r="C23" i="4"/>
  <c r="E34" i="4"/>
  <c r="E26" i="4"/>
  <c r="E18" i="4"/>
  <c r="E10" i="4"/>
  <c r="E33" i="4"/>
  <c r="E25" i="4"/>
  <c r="E17" i="4"/>
  <c r="E9" i="4"/>
  <c r="E32" i="4"/>
  <c r="E24" i="4"/>
  <c r="E16" i="4"/>
  <c r="E8" i="4"/>
  <c r="C31" i="4"/>
  <c r="C7" i="4"/>
  <c r="E15" i="4"/>
</calcChain>
</file>

<file path=xl/sharedStrings.xml><?xml version="1.0" encoding="utf-8"?>
<sst xmlns="http://schemas.openxmlformats.org/spreadsheetml/2006/main" count="312" uniqueCount="100">
  <si>
    <t>Data extracted on 26/04/2022 12:41:32 from [ESTAT]</t>
  </si>
  <si>
    <t xml:space="preserve">Dataset: </t>
  </si>
  <si>
    <t>Complete energy balances [NRG_BAL_C__custom_2581350]</t>
  </si>
  <si>
    <t xml:space="preserve">Last updated: </t>
  </si>
  <si>
    <t>14/04/2022 11:00</t>
  </si>
  <si>
    <t>Time frequency</t>
  </si>
  <si>
    <t>Annual</t>
  </si>
  <si>
    <t>Energy balance</t>
  </si>
  <si>
    <t>International aviation</t>
  </si>
  <si>
    <t>Unit of measure</t>
  </si>
  <si>
    <t>Gigawatt-hour</t>
  </si>
  <si>
    <t>Geopolitical entity (reporting)</t>
  </si>
  <si>
    <t>European Union - 27 countries (from 2020)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</si>
  <si>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</si>
  <si>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</si>
  <si>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</si>
  <si>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</si>
  <si>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</si>
  <si>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</si>
  <si>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</si>
  <si>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</si>
  <si>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</si>
  <si>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</si>
  <si>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</si>
  <si>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</si>
  <si>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</si>
  <si>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</si>
  <si>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</si>
  <si>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</si>
  <si>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</si>
  <si>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</si>
  <si>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</si>
  <si>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</si>
  <si>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</si>
  <si>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</si>
  <si>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</si>
  <si>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</si>
  <si>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</si>
  <si>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</si>
  <si>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</si>
  <si>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</si>
  <si>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</si>
  <si>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</si>
  <si>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</si>
  <si>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</si>
  <si>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</si>
  <si>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</si>
  <si>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</si>
  <si>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Oil and petroleum products (excluding biofuel portion)</t>
  </si>
  <si>
    <t>Liquefied petroleum gases</t>
  </si>
  <si>
    <t>Aviation gasoline</t>
  </si>
  <si>
    <t>Gasoline-type jet fuel</t>
  </si>
  <si>
    <t>Kerosene-type jet fuel (excluding biofuel portion)</t>
  </si>
  <si>
    <t>Renewables and biofuels</t>
  </si>
  <si>
    <t>Blended biodiesels</t>
  </si>
  <si>
    <t>Bioenergy</t>
  </si>
  <si>
    <t>Fossil energy</t>
  </si>
  <si>
    <t>Special value</t>
  </si>
  <si>
    <t>:</t>
  </si>
  <si>
    <t>not available</t>
  </si>
  <si>
    <t>Data extracted on 30/03/2022 17:15:15 from [ESTAT]</t>
  </si>
  <si>
    <t>Complete energy balances [NRG_BAL_C__custom_2401770]</t>
  </si>
  <si>
    <t>04/03/2022 11:00</t>
  </si>
  <si>
    <t>Final consumption - transport sector - domestic aviation - energy use</t>
  </si>
  <si>
    <t>Motor gasoline (excluding biofuel portion)</t>
  </si>
  <si>
    <t>Other kerosene</t>
  </si>
  <si>
    <t>Data extracted on 25/05/2022 16:39:21 from [ESTAT]</t>
  </si>
  <si>
    <t>Greenhouse gas emissions by source sector (source: EEA) [ENV_AIR_GGE__custom_2795773]</t>
  </si>
  <si>
    <t>17/08/2021 23:00</t>
  </si>
  <si>
    <t>Million tonnes</t>
  </si>
  <si>
    <t>Air pollutants and greenhouse gases</t>
  </si>
  <si>
    <t>Greenhouse gases (CO2, N2O in CO2 equivalent, CH4 in CO2 equivalent, HFC in CO2 equivalent, PFC in CO2 equivalent, SF6 in CO2 equivalent, NF3 in CO2 equivalent)</t>
  </si>
  <si>
    <t>SRC_CRF (Labels)</t>
  </si>
  <si>
    <t>Fuel combustion in domestic aviation</t>
  </si>
  <si>
    <t>International aviation (memo item)</t>
  </si>
  <si>
    <t>Int energy consumption (GWh)</t>
  </si>
  <si>
    <t>Total energy consumption</t>
  </si>
  <si>
    <t>Dom energy consumption (GWh)</t>
  </si>
  <si>
    <t>Int share</t>
  </si>
  <si>
    <t>Dom share</t>
  </si>
  <si>
    <t>Growth 2019-2030</t>
  </si>
  <si>
    <t>Growth 2030-2040</t>
  </si>
  <si>
    <t>Growth 2040-2050</t>
  </si>
  <si>
    <t>Renewable kerosene</t>
  </si>
  <si>
    <t>Green hydrogen</t>
  </si>
  <si>
    <t>Battery electric</t>
  </si>
  <si>
    <t>Infrastructure readyness</t>
  </si>
  <si>
    <t>Range limitation</t>
  </si>
  <si>
    <t>Environmental impact</t>
  </si>
  <si>
    <t>Refuelling/charging time</t>
  </si>
  <si>
    <t>Technology development</t>
  </si>
  <si>
    <t>BEV</t>
  </si>
  <si>
    <t>HFCEV</t>
  </si>
  <si>
    <t>Autonomy</t>
  </si>
  <si>
    <t>Refuelling time</t>
  </si>
  <si>
    <t>Payload limitation</t>
  </si>
  <si>
    <t>Infrastructure availability</t>
  </si>
  <si>
    <t>{Name 1}</t>
  </si>
  <si>
    <t>{Name 2}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</si>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</sst>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7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64" fontId="4" fillId="0" borderId="0" xfId="0" applyNumberFormat="1" applyFont="1" applyAlignment="1">
      <alignment horizontal="right" vertical="center" shrinkToFit="1"/>
    </xf>
    <xf numFmtId="164" fontId="4" fillId="8" borderId="0" xfId="0" applyNumberFormat="1" applyFont="1" applyFill="1" applyAlignment="1">
      <alignment horizontal="right" vertical="center" shrinkToFi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/>
    <xf numFmtId="3" fontId="1" fillId="6" borderId="0" xfId="0" applyNumberFormat="1" applyFont="1" applyFill="1" applyAlignment="1">
      <alignment horizontal="right" vertical="center" shrinkToFit="1"/>
    </xf>
    <xf numFmtId="3" fontId="1" fillId="7" borderId="0" xfId="0" applyNumberFormat="1" applyFont="1" applyFill="1" applyAlignment="1">
      <alignment horizontal="right" vertical="center" shrinkToFit="1"/>
    </xf>
    <xf numFmtId="3" fontId="1" fillId="8" borderId="0" xfId="0" applyNumberFormat="1" applyFont="1" applyFill="1" applyAlignment="1">
      <alignment horizontal="right" vertical="center" shrinkToFit="1"/>
    </xf>
    <xf numFmtId="3" fontId="1" fillId="0" borderId="0" xfId="0" applyNumberFormat="1" applyFont="1" applyAlignment="1">
      <alignment horizontal="right" vertical="center" shrinkToFit="1"/>
    </xf>
    <xf numFmtId="3" fontId="1" fillId="9" borderId="0" xfId="0" applyNumberFormat="1" applyFont="1" applyFill="1" applyAlignment="1">
      <alignment horizontal="right" vertical="center" shrinkToFit="1"/>
    </xf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International Aviation (GWh/year)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'[1]International Aviation'!$B$10:$AE$10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'[1]International Aviation'!$B$12:$AE$12</c:f>
              <c:numCache>
                <c:formatCode>General</c:formatCode>
                <c:ptCount val="30"/>
                <c:pt idx="0">
                  <c:v>211912.95999999999</c:v>
                </c:pt>
                <c:pt idx="1">
                  <c:v>208909.69200000001</c:v>
                </c:pt>
                <c:pt idx="2">
                  <c:v>224090.41800000001</c:v>
                </c:pt>
                <c:pt idx="3">
                  <c:v>235180.443</c:v>
                </c:pt>
                <c:pt idx="4">
                  <c:v>250035.31400000001</c:v>
                </c:pt>
                <c:pt idx="5">
                  <c:v>262227.74099999998</c:v>
                </c:pt>
                <c:pt idx="6">
                  <c:v>271324.65399999998</c:v>
                </c:pt>
                <c:pt idx="7">
                  <c:v>284002.62</c:v>
                </c:pt>
                <c:pt idx="8">
                  <c:v>298029.08799999999</c:v>
                </c:pt>
                <c:pt idx="9">
                  <c:v>319848.37900000002</c:v>
                </c:pt>
                <c:pt idx="10">
                  <c:v>332325.46100000001</c:v>
                </c:pt>
                <c:pt idx="11">
                  <c:v>324643.36099999998</c:v>
                </c:pt>
                <c:pt idx="12">
                  <c:v>319025.83600000001</c:v>
                </c:pt>
                <c:pt idx="13">
                  <c:v>325131.50799999997</c:v>
                </c:pt>
                <c:pt idx="14">
                  <c:v>348176.80099999998</c:v>
                </c:pt>
                <c:pt idx="15">
                  <c:v>362253.58</c:v>
                </c:pt>
                <c:pt idx="16">
                  <c:v>380733.01799999998</c:v>
                </c:pt>
                <c:pt idx="17">
                  <c:v>397235.86900000001</c:v>
                </c:pt>
                <c:pt idx="18">
                  <c:v>404617.87</c:v>
                </c:pt>
                <c:pt idx="19">
                  <c:v>370457.81400000001</c:v>
                </c:pt>
                <c:pt idx="20">
                  <c:v>373556.02500000002</c:v>
                </c:pt>
                <c:pt idx="21">
                  <c:v>384607.27399999998</c:v>
                </c:pt>
                <c:pt idx="22">
                  <c:v>379294.14</c:v>
                </c:pt>
                <c:pt idx="23">
                  <c:v>380956.87400000001</c:v>
                </c:pt>
                <c:pt idx="24">
                  <c:v>385787.81099999999</c:v>
                </c:pt>
                <c:pt idx="25">
                  <c:v>402027.80300000001</c:v>
                </c:pt>
                <c:pt idx="26">
                  <c:v>421329.89899999998</c:v>
                </c:pt>
                <c:pt idx="27">
                  <c:v>453072.98800000001</c:v>
                </c:pt>
                <c:pt idx="28">
                  <c:v>477003.46399999998</c:v>
                </c:pt>
                <c:pt idx="29">
                  <c:v>486033.11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2-4354-A289-06E864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576"/>
        <c:axId val="77303664"/>
      </c:lineChart>
      <c:catAx>
        <c:axId val="773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303664"/>
        <c:crosses val="autoZero"/>
        <c:auto val="1"/>
        <c:lblAlgn val="ctr"/>
        <c:lblOffset val="100"/>
        <c:noMultiLvlLbl val="0"/>
      </c:catAx>
      <c:valAx>
        <c:axId val="77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3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[2]Aviation!$A$12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[2]Aviation!$B$10:$AF$10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[2]Aviation!$B$12:$AF$12</c:f>
              <c:numCache>
                <c:formatCode>General</c:formatCode>
                <c:ptCount val="31"/>
                <c:pt idx="0">
                  <c:v>58115.527000000002</c:v>
                </c:pt>
                <c:pt idx="1">
                  <c:v>54477.2</c:v>
                </c:pt>
                <c:pt idx="2">
                  <c:v>54200.887000000002</c:v>
                </c:pt>
                <c:pt idx="3">
                  <c:v>52131.642</c:v>
                </c:pt>
                <c:pt idx="4">
                  <c:v>49079.171999999999</c:v>
                </c:pt>
                <c:pt idx="5">
                  <c:v>49590.364000000001</c:v>
                </c:pt>
                <c:pt idx="6">
                  <c:v>53128.146000000001</c:v>
                </c:pt>
                <c:pt idx="7">
                  <c:v>56473.383999999998</c:v>
                </c:pt>
                <c:pt idx="8">
                  <c:v>60182.303999999996</c:v>
                </c:pt>
                <c:pt idx="9">
                  <c:v>62822.169000000002</c:v>
                </c:pt>
                <c:pt idx="10">
                  <c:v>66463.807000000001</c:v>
                </c:pt>
                <c:pt idx="11">
                  <c:v>64831.038</c:v>
                </c:pt>
                <c:pt idx="12">
                  <c:v>60795.59</c:v>
                </c:pt>
                <c:pt idx="13">
                  <c:v>61277.019</c:v>
                </c:pt>
                <c:pt idx="14">
                  <c:v>63482.224000000002</c:v>
                </c:pt>
                <c:pt idx="15">
                  <c:v>67963.736999999994</c:v>
                </c:pt>
                <c:pt idx="16">
                  <c:v>69401.543000000005</c:v>
                </c:pt>
                <c:pt idx="17">
                  <c:v>72660.063999999998</c:v>
                </c:pt>
                <c:pt idx="18">
                  <c:v>70405.834000000003</c:v>
                </c:pt>
                <c:pt idx="19">
                  <c:v>63809.434000000001</c:v>
                </c:pt>
                <c:pt idx="20">
                  <c:v>65650.032999999996</c:v>
                </c:pt>
                <c:pt idx="21">
                  <c:v>69769.361999999994</c:v>
                </c:pt>
                <c:pt idx="22">
                  <c:v>64624.678</c:v>
                </c:pt>
                <c:pt idx="23">
                  <c:v>60383.309000000001</c:v>
                </c:pt>
                <c:pt idx="24">
                  <c:v>60636.555999999997</c:v>
                </c:pt>
                <c:pt idx="25">
                  <c:v>62963.175999999999</c:v>
                </c:pt>
                <c:pt idx="26">
                  <c:v>66706.294999999998</c:v>
                </c:pt>
                <c:pt idx="27">
                  <c:v>69758.254000000001</c:v>
                </c:pt>
                <c:pt idx="28">
                  <c:v>72829.315000000002</c:v>
                </c:pt>
                <c:pt idx="29">
                  <c:v>75721.702000000005</c:v>
                </c:pt>
                <c:pt idx="30">
                  <c:v>35835.68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3-41C3-B2BB-DCAC3A32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35040"/>
        <c:axId val="395432960"/>
      </c:barChart>
      <c:catAx>
        <c:axId val="3954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432960"/>
        <c:crosses val="autoZero"/>
        <c:auto val="1"/>
        <c:lblAlgn val="ctr"/>
        <c:lblOffset val="100"/>
        <c:noMultiLvlLbl val="0"/>
      </c:catAx>
      <c:valAx>
        <c:axId val="395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4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15</xdr:row>
      <xdr:rowOff>19050</xdr:rowOff>
    </xdr:from>
    <xdr:to>
      <xdr:col>8</xdr:col>
      <xdr:colOff>687108</xdr:colOff>
      <xdr:row>28</xdr:row>
      <xdr:rowOff>118223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A223C-4832-4A7A-86BE-874A0BCFF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20</xdr:row>
      <xdr:rowOff>85725</xdr:rowOff>
    </xdr:from>
    <xdr:to>
      <xdr:col>9</xdr:col>
      <xdr:colOff>158750</xdr:colOff>
      <xdr:row>35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1916B9-FA10-41C1-AA27-11436143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International%20aviation%20and%20navigation%20bunkers%20bu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Energy%20consumption%20(1990-2020)%20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Maritime Bunkers"/>
      <sheetName val="International Aviation"/>
    </sheetNames>
    <sheetDataSet>
      <sheetData sheetId="0"/>
      <sheetData sheetId="1"/>
      <sheetData sheetId="2"/>
      <sheetData sheetId="3"/>
      <sheetData sheetId="4"/>
      <sheetData sheetId="5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</row>
        <row r="12">
          <cell r="B12">
            <v>211912.95999999999</v>
          </cell>
          <cell r="C12">
            <v>208909.69200000001</v>
          </cell>
          <cell r="D12">
            <v>224090.41800000001</v>
          </cell>
          <cell r="E12">
            <v>235180.443</v>
          </cell>
          <cell r="F12">
            <v>250035.31400000001</v>
          </cell>
          <cell r="G12">
            <v>262227.74099999998</v>
          </cell>
          <cell r="H12">
            <v>271324.65399999998</v>
          </cell>
          <cell r="I12">
            <v>284002.62</v>
          </cell>
          <cell r="J12">
            <v>298029.08799999999</v>
          </cell>
          <cell r="K12">
            <v>319848.37900000002</v>
          </cell>
          <cell r="L12">
            <v>332325.46100000001</v>
          </cell>
          <cell r="M12">
            <v>324643.36099999998</v>
          </cell>
          <cell r="N12">
            <v>319025.83600000001</v>
          </cell>
          <cell r="O12">
            <v>325131.50799999997</v>
          </cell>
          <cell r="P12">
            <v>348176.80099999998</v>
          </cell>
          <cell r="Q12">
            <v>362253.58</v>
          </cell>
          <cell r="R12">
            <v>380733.01799999998</v>
          </cell>
          <cell r="S12">
            <v>397235.86900000001</v>
          </cell>
          <cell r="T12">
            <v>404617.87</v>
          </cell>
          <cell r="U12">
            <v>370457.81400000001</v>
          </cell>
          <cell r="V12">
            <v>373556.02500000002</v>
          </cell>
          <cell r="W12">
            <v>384607.27399999998</v>
          </cell>
          <cell r="X12">
            <v>379294.14</v>
          </cell>
          <cell r="Y12">
            <v>380956.87400000001</v>
          </cell>
          <cell r="Z12">
            <v>385787.81099999999</v>
          </cell>
          <cell r="AA12">
            <v>402027.80300000001</v>
          </cell>
          <cell r="AB12">
            <v>421329.89899999998</v>
          </cell>
          <cell r="AC12">
            <v>453072.98800000001</v>
          </cell>
          <cell r="AD12">
            <v>477003.46399999998</v>
          </cell>
          <cell r="AE12">
            <v>486033.11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2">
          <cell r="A12" t="str">
            <v>Total</v>
          </cell>
          <cell r="B12">
            <v>58115.527000000002</v>
          </cell>
          <cell r="C12">
            <v>54477.2</v>
          </cell>
          <cell r="D12">
            <v>54200.887000000002</v>
          </cell>
          <cell r="E12">
            <v>52131.642</v>
          </cell>
          <cell r="F12">
            <v>49079.171999999999</v>
          </cell>
          <cell r="G12">
            <v>49590.364000000001</v>
          </cell>
          <cell r="H12">
            <v>53128.146000000001</v>
          </cell>
          <cell r="I12">
            <v>56473.383999999998</v>
          </cell>
          <cell r="J12">
            <v>60182.303999999996</v>
          </cell>
          <cell r="K12">
            <v>62822.169000000002</v>
          </cell>
          <cell r="L12">
            <v>66463.807000000001</v>
          </cell>
          <cell r="M12">
            <v>64831.038</v>
          </cell>
          <cell r="N12">
            <v>60795.59</v>
          </cell>
          <cell r="O12">
            <v>61277.019</v>
          </cell>
          <cell r="P12">
            <v>63482.224000000002</v>
          </cell>
          <cell r="Q12">
            <v>67963.736999999994</v>
          </cell>
          <cell r="R12">
            <v>69401.543000000005</v>
          </cell>
          <cell r="S12">
            <v>72660.063999999998</v>
          </cell>
          <cell r="T12">
            <v>70405.834000000003</v>
          </cell>
          <cell r="U12">
            <v>63809.434000000001</v>
          </cell>
          <cell r="V12">
            <v>65650.032999999996</v>
          </cell>
          <cell r="W12">
            <v>69769.361999999994</v>
          </cell>
          <cell r="X12">
            <v>64624.678</v>
          </cell>
          <cell r="Y12">
            <v>60383.309000000001</v>
          </cell>
          <cell r="Z12">
            <v>60636.555999999997</v>
          </cell>
          <cell r="AA12">
            <v>62963.175999999999</v>
          </cell>
          <cell r="AB12">
            <v>66706.294999999998</v>
          </cell>
          <cell r="AC12">
            <v>69758.254000000001</v>
          </cell>
          <cell r="AD12">
            <v>72829.315000000002</v>
          </cell>
          <cell r="AE12">
            <v>75721.702000000005</v>
          </cell>
          <cell r="AF12">
            <v>35835.68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9174-A49F-4F89-A115-7ACA1C24742E}">
  <dimension ref="A1:AF24"/>
  <sheetViews>
    <sheetView workbookViewId="0">
      <selection activeCell="B15" sqref="B15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0</v>
      </c>
    </row>
    <row r="2" spans="1:32" x14ac:dyDescent="0.25">
      <c r="A2" s="1" t="s">
        <v>1</v>
      </c>
      <c r="B2" s="2" t="s">
        <v>2</v>
      </c>
    </row>
    <row r="3" spans="1:32" x14ac:dyDescent="0.25">
      <c r="A3" s="1" t="s">
        <v>3</v>
      </c>
      <c r="B3" s="1" t="s">
        <v>4</v>
      </c>
    </row>
    <row r="5" spans="1:32" x14ac:dyDescent="0.25">
      <c r="A5" s="2" t="s">
        <v>5</v>
      </c>
      <c r="C5" s="1" t="s">
        <v>6</v>
      </c>
    </row>
    <row r="6" spans="1:32" x14ac:dyDescent="0.25">
      <c r="A6" s="2" t="s">
        <v>7</v>
      </c>
      <c r="C6" s="1" t="s">
        <v>8</v>
      </c>
    </row>
    <row r="7" spans="1:32" x14ac:dyDescent="0.25">
      <c r="A7" s="2" t="s">
        <v>9</v>
      </c>
      <c r="C7" s="1" t="s">
        <v>10</v>
      </c>
    </row>
    <row r="8" spans="1:32" x14ac:dyDescent="0.25">
      <c r="A8" s="2" t="s">
        <v>11</v>
      </c>
      <c r="C8" s="1" t="s">
        <v>12</v>
      </c>
    </row>
    <row r="10" spans="1:32" x14ac:dyDescent="0.25">
      <c r="A10" s="3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  <c r="R10" s="4" t="s">
        <v>30</v>
      </c>
      <c r="S10" s="4" t="s">
        <v>31</v>
      </c>
      <c r="T10" s="4" t="s">
        <v>32</v>
      </c>
      <c r="U10" s="4" t="s">
        <v>33</v>
      </c>
      <c r="V10" s="4" t="s">
        <v>34</v>
      </c>
      <c r="W10" s="4" t="s">
        <v>35</v>
      </c>
      <c r="X10" s="4" t="s">
        <v>36</v>
      </c>
      <c r="Y10" s="4" t="s">
        <v>37</v>
      </c>
      <c r="Z10" s="4" t="s">
        <v>38</v>
      </c>
      <c r="AA10" s="4" t="s">
        <v>39</v>
      </c>
      <c r="AB10" s="4" t="s">
        <v>40</v>
      </c>
      <c r="AC10" s="4" t="s">
        <v>41</v>
      </c>
      <c r="AD10" s="4" t="s">
        <v>42</v>
      </c>
      <c r="AE10" s="4" t="s">
        <v>43</v>
      </c>
      <c r="AF10" s="4" t="s">
        <v>44</v>
      </c>
    </row>
    <row r="11" spans="1:32" x14ac:dyDescent="0.25">
      <c r="A11" s="5" t="s">
        <v>45</v>
      </c>
      <c r="B11" s="6" t="s">
        <v>46</v>
      </c>
      <c r="C11" s="6" t="s">
        <v>46</v>
      </c>
      <c r="D11" s="6" t="s">
        <v>46</v>
      </c>
      <c r="E11" s="6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46</v>
      </c>
      <c r="AA11" s="6" t="s">
        <v>46</v>
      </c>
      <c r="AB11" s="6" t="s">
        <v>46</v>
      </c>
      <c r="AC11" s="6" t="s">
        <v>46</v>
      </c>
      <c r="AD11" s="6" t="s">
        <v>46</v>
      </c>
      <c r="AE11" s="6" t="s">
        <v>46</v>
      </c>
      <c r="AF11" s="6" t="s">
        <v>46</v>
      </c>
    </row>
    <row r="12" spans="1:32" x14ac:dyDescent="0.25">
      <c r="A12" s="7" t="s">
        <v>47</v>
      </c>
      <c r="B12" s="22">
        <v>211912.95999999999</v>
      </c>
      <c r="C12" s="22">
        <v>208909.69200000001</v>
      </c>
      <c r="D12" s="22">
        <v>224090.41800000001</v>
      </c>
      <c r="E12" s="22">
        <v>235180.443</v>
      </c>
      <c r="F12" s="22">
        <v>250035.31400000001</v>
      </c>
      <c r="G12" s="22">
        <v>262227.74099999998</v>
      </c>
      <c r="H12" s="22">
        <v>271324.65399999998</v>
      </c>
      <c r="I12" s="22">
        <v>284002.62</v>
      </c>
      <c r="J12" s="22">
        <v>298029.08799999999</v>
      </c>
      <c r="K12" s="22">
        <v>319848.37900000002</v>
      </c>
      <c r="L12" s="22">
        <v>332325.46100000001</v>
      </c>
      <c r="M12" s="22">
        <v>324643.36099999998</v>
      </c>
      <c r="N12" s="22">
        <v>319025.83600000001</v>
      </c>
      <c r="O12" s="22">
        <v>325131.50799999997</v>
      </c>
      <c r="P12" s="22">
        <v>348176.80099999998</v>
      </c>
      <c r="Q12" s="22">
        <v>362253.58</v>
      </c>
      <c r="R12" s="22">
        <v>380733.01799999998</v>
      </c>
      <c r="S12" s="22">
        <v>397235.86900000001</v>
      </c>
      <c r="T12" s="22">
        <v>404617.87</v>
      </c>
      <c r="U12" s="22">
        <v>370457.81400000001</v>
      </c>
      <c r="V12" s="22">
        <v>373556.02500000002</v>
      </c>
      <c r="W12" s="22">
        <v>384607.27399999998</v>
      </c>
      <c r="X12" s="22">
        <v>379294.14</v>
      </c>
      <c r="Y12" s="22">
        <v>380956.87400000001</v>
      </c>
      <c r="Z12" s="22">
        <v>385787.81099999999</v>
      </c>
      <c r="AA12" s="22">
        <v>402027.80300000001</v>
      </c>
      <c r="AB12" s="22">
        <v>421329.89899999998</v>
      </c>
      <c r="AC12" s="22">
        <v>453072.98800000001</v>
      </c>
      <c r="AD12" s="22">
        <v>477003.46399999998</v>
      </c>
      <c r="AE12" s="22">
        <v>486033.11</v>
      </c>
      <c r="AF12" s="22">
        <v>209236.14199999999</v>
      </c>
    </row>
    <row r="13" spans="1:32" x14ac:dyDescent="0.25">
      <c r="A13" s="7" t="s">
        <v>48</v>
      </c>
      <c r="B13" s="23">
        <v>211912.95999999999</v>
      </c>
      <c r="C13" s="23">
        <v>208909.69200000001</v>
      </c>
      <c r="D13" s="23">
        <v>224090.41800000001</v>
      </c>
      <c r="E13" s="23">
        <v>235180.443</v>
      </c>
      <c r="F13" s="23">
        <v>250035.31400000001</v>
      </c>
      <c r="G13" s="23">
        <v>262227.74099999998</v>
      </c>
      <c r="H13" s="23">
        <v>271324.65399999998</v>
      </c>
      <c r="I13" s="23">
        <v>284002.62</v>
      </c>
      <c r="J13" s="23">
        <v>298029.08799999999</v>
      </c>
      <c r="K13" s="23">
        <v>319848.37900000002</v>
      </c>
      <c r="L13" s="23">
        <v>332325.46100000001</v>
      </c>
      <c r="M13" s="23">
        <v>324643.36099999998</v>
      </c>
      <c r="N13" s="23">
        <v>319025.83600000001</v>
      </c>
      <c r="O13" s="23">
        <v>325131.50799999997</v>
      </c>
      <c r="P13" s="23">
        <v>348176.80099999998</v>
      </c>
      <c r="Q13" s="23">
        <v>362253.58</v>
      </c>
      <c r="R13" s="23">
        <v>380733.01799999998</v>
      </c>
      <c r="S13" s="23">
        <v>397235.86900000001</v>
      </c>
      <c r="T13" s="23">
        <v>404617.87</v>
      </c>
      <c r="U13" s="23">
        <v>370457.81400000001</v>
      </c>
      <c r="V13" s="23">
        <v>373556.02500000002</v>
      </c>
      <c r="W13" s="23">
        <v>384607.27399999998</v>
      </c>
      <c r="X13" s="23">
        <v>379294.14</v>
      </c>
      <c r="Y13" s="23">
        <v>380956.87400000001</v>
      </c>
      <c r="Z13" s="23">
        <v>385787.81099999999</v>
      </c>
      <c r="AA13" s="23">
        <v>402027.80300000001</v>
      </c>
      <c r="AB13" s="23">
        <v>421329.89899999998</v>
      </c>
      <c r="AC13" s="23">
        <v>453072.98800000001</v>
      </c>
      <c r="AD13" s="23">
        <v>477003.41200000001</v>
      </c>
      <c r="AE13" s="23">
        <v>486033.11</v>
      </c>
      <c r="AF13" s="23">
        <v>209236.14199999999</v>
      </c>
    </row>
    <row r="14" spans="1:32" x14ac:dyDescent="0.25">
      <c r="A14" s="7" t="s">
        <v>49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0.10199999999999999</v>
      </c>
      <c r="AD14" s="24">
        <v>5.0999999999999997E-2</v>
      </c>
      <c r="AE14" s="24">
        <v>1.2999999999999999E-2</v>
      </c>
      <c r="AF14" s="24">
        <v>6.4000000000000001E-2</v>
      </c>
    </row>
    <row r="15" spans="1:32" x14ac:dyDescent="0.25">
      <c r="A15" s="7" t="s">
        <v>50</v>
      </c>
      <c r="B15" s="24">
        <v>560.17200000000003</v>
      </c>
      <c r="C15" s="24">
        <v>158.34200000000001</v>
      </c>
      <c r="D15" s="24">
        <v>158.34200000000001</v>
      </c>
      <c r="E15" s="24">
        <v>97.459000000000003</v>
      </c>
      <c r="F15" s="24">
        <v>85.281999999999996</v>
      </c>
      <c r="G15" s="24">
        <v>73.150999999999996</v>
      </c>
      <c r="H15" s="24">
        <v>60.929000000000002</v>
      </c>
      <c r="I15" s="24">
        <v>48.777000000000001</v>
      </c>
      <c r="J15" s="24">
        <v>61.305999999999997</v>
      </c>
      <c r="K15" s="24">
        <v>73.471999999999994</v>
      </c>
      <c r="L15" s="24">
        <v>110.30500000000001</v>
      </c>
      <c r="M15" s="24">
        <v>49.139000000000003</v>
      </c>
      <c r="N15" s="24">
        <v>74.667000000000002</v>
      </c>
      <c r="O15" s="24">
        <v>25.832999999999998</v>
      </c>
      <c r="P15" s="24">
        <v>48.445999999999998</v>
      </c>
      <c r="Q15" s="24">
        <v>73.694999999999993</v>
      </c>
      <c r="R15" s="24">
        <v>36.917000000000002</v>
      </c>
      <c r="S15" s="24">
        <v>12.215999999999999</v>
      </c>
      <c r="T15" s="24">
        <v>24.422999999999998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1.9219999999999999</v>
      </c>
      <c r="AB15" s="24">
        <v>0.183</v>
      </c>
      <c r="AC15" s="24">
        <v>2.5059999999999998</v>
      </c>
      <c r="AD15" s="24">
        <v>2.702</v>
      </c>
      <c r="AE15" s="24">
        <v>3.2549999999999999</v>
      </c>
      <c r="AF15" s="24">
        <v>3.9729999999999999</v>
      </c>
    </row>
    <row r="16" spans="1:32" x14ac:dyDescent="0.25">
      <c r="A16" s="7" t="s">
        <v>51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242.55600000000001</v>
      </c>
      <c r="N16" s="24">
        <v>181.917</v>
      </c>
      <c r="O16" s="24">
        <v>121.27800000000001</v>
      </c>
      <c r="P16" s="24">
        <v>266.81099999999998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</row>
    <row r="17" spans="1:32" x14ac:dyDescent="0.25">
      <c r="A17" s="7" t="s">
        <v>52</v>
      </c>
      <c r="B17" s="25">
        <v>211352.78700000001</v>
      </c>
      <c r="C17" s="25">
        <v>208751.35</v>
      </c>
      <c r="D17" s="25">
        <v>223932.076</v>
      </c>
      <c r="E17" s="25">
        <v>235082.984</v>
      </c>
      <c r="F17" s="25">
        <v>249950.03200000001</v>
      </c>
      <c r="G17" s="25">
        <v>262154.58899999998</v>
      </c>
      <c r="H17" s="25">
        <v>271263.72499999998</v>
      </c>
      <c r="I17" s="25">
        <v>283953.84299999999</v>
      </c>
      <c r="J17" s="25">
        <v>297967.78200000001</v>
      </c>
      <c r="K17" s="25">
        <v>319774.90500000003</v>
      </c>
      <c r="L17" s="25">
        <v>332215.15600000002</v>
      </c>
      <c r="M17" s="25">
        <v>324351.66600000003</v>
      </c>
      <c r="N17" s="25">
        <v>318769.25400000002</v>
      </c>
      <c r="O17" s="25">
        <v>324984.397</v>
      </c>
      <c r="P17" s="25">
        <v>347861.54599999997</v>
      </c>
      <c r="Q17" s="25">
        <v>362179.886</v>
      </c>
      <c r="R17" s="25">
        <v>380696.10100000002</v>
      </c>
      <c r="S17" s="25">
        <v>397223.65299999999</v>
      </c>
      <c r="T17" s="25">
        <v>404593.44699999999</v>
      </c>
      <c r="U17" s="25">
        <v>370457.81400000001</v>
      </c>
      <c r="V17" s="25">
        <v>373556.02500000002</v>
      </c>
      <c r="W17" s="25">
        <v>384584.05099999998</v>
      </c>
      <c r="X17" s="25">
        <v>379294.14</v>
      </c>
      <c r="Y17" s="25">
        <v>380956.87400000001</v>
      </c>
      <c r="Z17" s="25">
        <v>385787.81099999999</v>
      </c>
      <c r="AA17" s="25">
        <v>402025.80800000002</v>
      </c>
      <c r="AB17" s="25">
        <v>421329.717</v>
      </c>
      <c r="AC17" s="25">
        <v>453070.38</v>
      </c>
      <c r="AD17" s="25">
        <v>476999.902</v>
      </c>
      <c r="AE17" s="25">
        <v>486029.842</v>
      </c>
      <c r="AF17" s="25">
        <v>209232.10500000001</v>
      </c>
    </row>
    <row r="18" spans="1:32" x14ac:dyDescent="0.25">
      <c r="A18" s="7" t="s">
        <v>53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5.0999999999999997E-2</v>
      </c>
      <c r="AE18" s="23">
        <v>0</v>
      </c>
      <c r="AF18" s="23">
        <v>0</v>
      </c>
    </row>
    <row r="19" spans="1:32" x14ac:dyDescent="0.25">
      <c r="A19" s="7" t="s">
        <v>54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5.0999999999999997E-2</v>
      </c>
      <c r="AE19" s="24">
        <v>0</v>
      </c>
      <c r="AF19" s="24">
        <v>0</v>
      </c>
    </row>
    <row r="20" spans="1:32" x14ac:dyDescent="0.25">
      <c r="A20" s="7" t="s">
        <v>55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5.0999999999999997E-2</v>
      </c>
      <c r="AE20" s="26">
        <v>0</v>
      </c>
      <c r="AF20" s="26">
        <v>0</v>
      </c>
    </row>
    <row r="21" spans="1:32" x14ac:dyDescent="0.25">
      <c r="A21" s="7" t="s">
        <v>56</v>
      </c>
      <c r="B21" s="26">
        <v>211912.95999999999</v>
      </c>
      <c r="C21" s="26">
        <v>208909.69200000001</v>
      </c>
      <c r="D21" s="26">
        <v>224090.41800000001</v>
      </c>
      <c r="E21" s="26">
        <v>235180.443</v>
      </c>
      <c r="F21" s="26">
        <v>250035.31400000001</v>
      </c>
      <c r="G21" s="26">
        <v>262227.74099999998</v>
      </c>
      <c r="H21" s="26">
        <v>271324.65399999998</v>
      </c>
      <c r="I21" s="26">
        <v>284002.62</v>
      </c>
      <c r="J21" s="26">
        <v>298029.08799999999</v>
      </c>
      <c r="K21" s="26">
        <v>319848.37900000002</v>
      </c>
      <c r="L21" s="26">
        <v>332325.46100000001</v>
      </c>
      <c r="M21" s="26">
        <v>324643.36099999998</v>
      </c>
      <c r="N21" s="26">
        <v>319025.83600000001</v>
      </c>
      <c r="O21" s="26">
        <v>325131.50799999997</v>
      </c>
      <c r="P21" s="26">
        <v>348176.80099999998</v>
      </c>
      <c r="Q21" s="26">
        <v>362253.58</v>
      </c>
      <c r="R21" s="26">
        <v>380733.01799999998</v>
      </c>
      <c r="S21" s="26">
        <v>397235.86900000001</v>
      </c>
      <c r="T21" s="26">
        <v>404617.87</v>
      </c>
      <c r="U21" s="26">
        <v>370457.81400000001</v>
      </c>
      <c r="V21" s="26">
        <v>373556.02500000002</v>
      </c>
      <c r="W21" s="26">
        <v>384607.27399999998</v>
      </c>
      <c r="X21" s="26">
        <v>379294.14</v>
      </c>
      <c r="Y21" s="26">
        <v>380956.87400000001</v>
      </c>
      <c r="Z21" s="26">
        <v>385787.81099999999</v>
      </c>
      <c r="AA21" s="26">
        <v>402027.80300000001</v>
      </c>
      <c r="AB21" s="26">
        <v>421329.89899999998</v>
      </c>
      <c r="AC21" s="26">
        <v>453072.98800000001</v>
      </c>
      <c r="AD21" s="26">
        <v>477003.41200000001</v>
      </c>
      <c r="AE21" s="26">
        <v>486033.11</v>
      </c>
      <c r="AF21" s="26">
        <v>209236.14199999999</v>
      </c>
    </row>
    <row r="23" spans="1:32" x14ac:dyDescent="0.25">
      <c r="A23" s="2" t="s">
        <v>57</v>
      </c>
    </row>
    <row r="24" spans="1:32" x14ac:dyDescent="0.25">
      <c r="A24" s="2" t="s">
        <v>58</v>
      </c>
      <c r="B24" s="1" t="s">
        <v>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CE87-F846-45DD-9B43-2196ABF5C636}">
  <dimension ref="A1:AF22"/>
  <sheetViews>
    <sheetView tabSelected="1" topLeftCell="A7" workbookViewId="0">
      <selection activeCell="B12" sqref="B12:AF12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60</v>
      </c>
    </row>
    <row r="2" spans="1:32" x14ac:dyDescent="0.25">
      <c r="A2" s="1" t="s">
        <v>1</v>
      </c>
      <c r="B2" s="2" t="s">
        <v>61</v>
      </c>
    </row>
    <row r="3" spans="1:32" x14ac:dyDescent="0.25">
      <c r="A3" s="1" t="s">
        <v>3</v>
      </c>
      <c r="B3" s="1" t="s">
        <v>62</v>
      </c>
    </row>
    <row r="5" spans="1:32" x14ac:dyDescent="0.25">
      <c r="A5" s="2" t="s">
        <v>5</v>
      </c>
      <c r="C5" s="1" t="s">
        <v>6</v>
      </c>
    </row>
    <row r="6" spans="1:32" x14ac:dyDescent="0.25">
      <c r="A6" s="2" t="s">
        <v>7</v>
      </c>
      <c r="C6" s="1" t="s">
        <v>63</v>
      </c>
    </row>
    <row r="7" spans="1:32" x14ac:dyDescent="0.25">
      <c r="A7" s="2" t="s">
        <v>9</v>
      </c>
      <c r="C7" s="1" t="s">
        <v>10</v>
      </c>
    </row>
    <row r="8" spans="1:32" x14ac:dyDescent="0.25">
      <c r="A8" s="2" t="s">
        <v>11</v>
      </c>
      <c r="C8" s="1" t="s">
        <v>12</v>
      </c>
    </row>
    <row r="10" spans="1:32" x14ac:dyDescent="0.25">
      <c r="A10" s="3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4" t="s">
        <v>19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  <c r="R10" s="4" t="s">
        <v>30</v>
      </c>
      <c r="S10" s="4" t="s">
        <v>31</v>
      </c>
      <c r="T10" s="4" t="s">
        <v>32</v>
      </c>
      <c r="U10" s="4" t="s">
        <v>33</v>
      </c>
      <c r="V10" s="4" t="s">
        <v>34</v>
      </c>
      <c r="W10" s="4" t="s">
        <v>35</v>
      </c>
      <c r="X10" s="4" t="s">
        <v>36</v>
      </c>
      <c r="Y10" s="4" t="s">
        <v>37</v>
      </c>
      <c r="Z10" s="4" t="s">
        <v>38</v>
      </c>
      <c r="AA10" s="4" t="s">
        <v>39</v>
      </c>
      <c r="AB10" s="4" t="s">
        <v>40</v>
      </c>
      <c r="AC10" s="4" t="s">
        <v>41</v>
      </c>
      <c r="AD10" s="4" t="s">
        <v>42</v>
      </c>
      <c r="AE10" s="4" t="s">
        <v>43</v>
      </c>
      <c r="AF10" s="4" t="s">
        <v>44</v>
      </c>
    </row>
    <row r="11" spans="1:32" x14ac:dyDescent="0.25">
      <c r="A11" s="5" t="s">
        <v>45</v>
      </c>
      <c r="B11" s="6" t="s">
        <v>46</v>
      </c>
      <c r="C11" s="6" t="s">
        <v>46</v>
      </c>
      <c r="D11" s="6" t="s">
        <v>46</v>
      </c>
      <c r="E11" s="6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46</v>
      </c>
      <c r="AA11" s="6" t="s">
        <v>46</v>
      </c>
      <c r="AB11" s="6" t="s">
        <v>46</v>
      </c>
      <c r="AC11" s="6" t="s">
        <v>46</v>
      </c>
      <c r="AD11" s="6" t="s">
        <v>46</v>
      </c>
      <c r="AE11" s="6" t="s">
        <v>46</v>
      </c>
      <c r="AF11" s="6" t="s">
        <v>46</v>
      </c>
    </row>
    <row r="12" spans="1:32" x14ac:dyDescent="0.25">
      <c r="A12" s="7" t="s">
        <v>47</v>
      </c>
      <c r="B12" s="22">
        <v>58115.527000000002</v>
      </c>
      <c r="C12" s="22">
        <v>54477.2</v>
      </c>
      <c r="D12" s="22">
        <v>54200.887000000002</v>
      </c>
      <c r="E12" s="22">
        <v>52131.642</v>
      </c>
      <c r="F12" s="22">
        <v>49079.171999999999</v>
      </c>
      <c r="G12" s="22">
        <v>49590.364000000001</v>
      </c>
      <c r="H12" s="22">
        <v>53128.146000000001</v>
      </c>
      <c r="I12" s="22">
        <v>56473.383999999998</v>
      </c>
      <c r="J12" s="22">
        <v>60182.303999999996</v>
      </c>
      <c r="K12" s="22">
        <v>62822.169000000002</v>
      </c>
      <c r="L12" s="22">
        <v>66463.807000000001</v>
      </c>
      <c r="M12" s="22">
        <v>64831.038</v>
      </c>
      <c r="N12" s="22">
        <v>60795.59</v>
      </c>
      <c r="O12" s="22">
        <v>61277.019</v>
      </c>
      <c r="P12" s="22">
        <v>63482.224000000002</v>
      </c>
      <c r="Q12" s="22">
        <v>67963.736999999994</v>
      </c>
      <c r="R12" s="22">
        <v>69401.543000000005</v>
      </c>
      <c r="S12" s="22">
        <v>72660.063999999998</v>
      </c>
      <c r="T12" s="22">
        <v>70405.834000000003</v>
      </c>
      <c r="U12" s="22">
        <v>63809.434000000001</v>
      </c>
      <c r="V12" s="22">
        <v>65650.032999999996</v>
      </c>
      <c r="W12" s="22">
        <v>69769.361999999994</v>
      </c>
      <c r="X12" s="22">
        <v>64624.678</v>
      </c>
      <c r="Y12" s="22">
        <v>60383.309000000001</v>
      </c>
      <c r="Z12" s="22">
        <v>60636.555999999997</v>
      </c>
      <c r="AA12" s="22">
        <v>62963.175999999999</v>
      </c>
      <c r="AB12" s="22">
        <v>66706.294999999998</v>
      </c>
      <c r="AC12" s="22">
        <v>69758.254000000001</v>
      </c>
      <c r="AD12" s="22">
        <v>72829.315000000002</v>
      </c>
      <c r="AE12" s="22">
        <v>75721.702000000005</v>
      </c>
      <c r="AF12" s="22">
        <v>35835.68</v>
      </c>
    </row>
    <row r="13" spans="1:32" x14ac:dyDescent="0.25">
      <c r="A13" s="7" t="s">
        <v>48</v>
      </c>
      <c r="B13" s="23">
        <v>58115.527000000002</v>
      </c>
      <c r="C13" s="23">
        <v>54477.2</v>
      </c>
      <c r="D13" s="23">
        <v>54200.887000000002</v>
      </c>
      <c r="E13" s="23">
        <v>52131.642</v>
      </c>
      <c r="F13" s="23">
        <v>49079.171999999999</v>
      </c>
      <c r="G13" s="23">
        <v>49590.364000000001</v>
      </c>
      <c r="H13" s="23">
        <v>53128.146000000001</v>
      </c>
      <c r="I13" s="23">
        <v>56473.383999999998</v>
      </c>
      <c r="J13" s="23">
        <v>60182.303999999996</v>
      </c>
      <c r="K13" s="23">
        <v>62822.169000000002</v>
      </c>
      <c r="L13" s="23">
        <v>66463.807000000001</v>
      </c>
      <c r="M13" s="23">
        <v>64831.038</v>
      </c>
      <c r="N13" s="23">
        <v>60795.59</v>
      </c>
      <c r="O13" s="23">
        <v>61277.019</v>
      </c>
      <c r="P13" s="23">
        <v>63482.224000000002</v>
      </c>
      <c r="Q13" s="23">
        <v>67963.736999999994</v>
      </c>
      <c r="R13" s="23">
        <v>69401.543000000005</v>
      </c>
      <c r="S13" s="23">
        <v>72660.063999999998</v>
      </c>
      <c r="T13" s="23">
        <v>70405.834000000003</v>
      </c>
      <c r="U13" s="23">
        <v>63809.434000000001</v>
      </c>
      <c r="V13" s="23">
        <v>65650.032999999996</v>
      </c>
      <c r="W13" s="23">
        <v>69769.361999999994</v>
      </c>
      <c r="X13" s="23">
        <v>64624.678</v>
      </c>
      <c r="Y13" s="23">
        <v>60383.309000000001</v>
      </c>
      <c r="Z13" s="23">
        <v>60636.555999999997</v>
      </c>
      <c r="AA13" s="23">
        <v>62963.175999999999</v>
      </c>
      <c r="AB13" s="23">
        <v>66706.294999999998</v>
      </c>
      <c r="AC13" s="23">
        <v>69758.254000000001</v>
      </c>
      <c r="AD13" s="23">
        <v>72829.315000000002</v>
      </c>
      <c r="AE13" s="23">
        <v>75721.702000000005</v>
      </c>
      <c r="AF13" s="23">
        <v>35835.68</v>
      </c>
    </row>
    <row r="14" spans="1:32" x14ac:dyDescent="0.25">
      <c r="A14" s="7" t="s">
        <v>50</v>
      </c>
      <c r="B14" s="24">
        <v>1612.6089999999999</v>
      </c>
      <c r="C14" s="24">
        <v>1501.0540000000001</v>
      </c>
      <c r="D14" s="24">
        <v>1350.943</v>
      </c>
      <c r="E14" s="24">
        <v>1349.3879999999999</v>
      </c>
      <c r="F14" s="24">
        <v>1322.4169999999999</v>
      </c>
      <c r="G14" s="24">
        <v>1155.6079999999999</v>
      </c>
      <c r="H14" s="24">
        <v>1112.664</v>
      </c>
      <c r="I14" s="24">
        <v>1280.944</v>
      </c>
      <c r="J14" s="24">
        <v>1258.5250000000001</v>
      </c>
      <c r="K14" s="24">
        <v>1333.8889999999999</v>
      </c>
      <c r="L14" s="24">
        <v>1229.9939999999999</v>
      </c>
      <c r="M14" s="24">
        <v>1228.944</v>
      </c>
      <c r="N14" s="24">
        <v>1233.221</v>
      </c>
      <c r="O14" s="24">
        <v>1176.559</v>
      </c>
      <c r="P14" s="24">
        <v>1150.299</v>
      </c>
      <c r="Q14" s="24">
        <v>1378.319</v>
      </c>
      <c r="R14" s="24">
        <v>1133.0619999999999</v>
      </c>
      <c r="S14" s="24">
        <v>1058.31</v>
      </c>
      <c r="T14" s="24">
        <v>1009.606</v>
      </c>
      <c r="U14" s="24">
        <v>1210.5820000000001</v>
      </c>
      <c r="V14" s="24">
        <v>1120.4970000000001</v>
      </c>
      <c r="W14" s="24">
        <v>1029.3240000000001</v>
      </c>
      <c r="X14" s="24">
        <v>850.904</v>
      </c>
      <c r="Y14" s="24">
        <v>774.63300000000004</v>
      </c>
      <c r="Z14" s="24">
        <v>697.37199999999996</v>
      </c>
      <c r="AA14" s="24">
        <v>706.87400000000002</v>
      </c>
      <c r="AB14" s="24">
        <v>651.62800000000004</v>
      </c>
      <c r="AC14" s="24">
        <v>642.20399999999995</v>
      </c>
      <c r="AD14" s="24">
        <v>678.56500000000005</v>
      </c>
      <c r="AE14" s="24">
        <v>653.06299999999999</v>
      </c>
      <c r="AF14" s="24">
        <v>546.51700000000005</v>
      </c>
    </row>
    <row r="15" spans="1:32" x14ac:dyDescent="0.25">
      <c r="A15" s="7" t="s">
        <v>64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12.385999999999999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24.771999999999998</v>
      </c>
      <c r="R15" s="25">
        <v>74.314999999999998</v>
      </c>
      <c r="S15" s="25">
        <v>49.042000000000002</v>
      </c>
      <c r="T15" s="25">
        <v>24.771999999999998</v>
      </c>
      <c r="U15" s="25">
        <v>24.771999999999998</v>
      </c>
      <c r="V15" s="25">
        <v>24.771999999999998</v>
      </c>
      <c r="W15" s="25">
        <v>24.771999999999998</v>
      </c>
      <c r="X15" s="25">
        <v>24.771999999999998</v>
      </c>
      <c r="Y15" s="25">
        <v>24.771999999999998</v>
      </c>
      <c r="Z15" s="25">
        <v>24.771999999999998</v>
      </c>
      <c r="AA15" s="25">
        <v>24.771999999999998</v>
      </c>
      <c r="AB15" s="25">
        <v>12.385999999999999</v>
      </c>
      <c r="AC15" s="25">
        <v>8.8930000000000007</v>
      </c>
      <c r="AD15" s="25">
        <v>7.7779999999999996</v>
      </c>
      <c r="AE15" s="25">
        <v>8.7189999999999994</v>
      </c>
      <c r="AF15" s="25">
        <v>6.4630000000000001</v>
      </c>
    </row>
    <row r="16" spans="1:32" x14ac:dyDescent="0.25">
      <c r="A16" s="7" t="s">
        <v>51</v>
      </c>
      <c r="B16" s="24">
        <v>9192.2489999999998</v>
      </c>
      <c r="C16" s="24">
        <v>5082.1949999999997</v>
      </c>
      <c r="D16" s="24">
        <v>4233.1120000000001</v>
      </c>
      <c r="E16" s="24">
        <v>2928.723</v>
      </c>
      <c r="F16" s="24">
        <v>1144.4169999999999</v>
      </c>
      <c r="G16" s="24">
        <v>984.44500000000005</v>
      </c>
      <c r="H16" s="24">
        <v>1218.25</v>
      </c>
      <c r="I16" s="24">
        <v>1735.0840000000001</v>
      </c>
      <c r="J16" s="24">
        <v>2904.1109999999999</v>
      </c>
      <c r="K16" s="24">
        <v>1415.1389999999999</v>
      </c>
      <c r="L16" s="24">
        <v>1439.75</v>
      </c>
      <c r="M16" s="24">
        <v>984.09</v>
      </c>
      <c r="N16" s="24">
        <v>221.5</v>
      </c>
      <c r="O16" s="24">
        <v>246.11099999999999</v>
      </c>
      <c r="P16" s="24">
        <v>282.85000000000002</v>
      </c>
      <c r="Q16" s="24">
        <v>172.27799999999999</v>
      </c>
      <c r="R16" s="24">
        <v>184.583</v>
      </c>
      <c r="S16" s="24">
        <v>36.917000000000002</v>
      </c>
      <c r="T16" s="24">
        <v>12.305999999999999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</row>
    <row r="17" spans="1:32" x14ac:dyDescent="0.25">
      <c r="A17" s="7" t="s">
        <v>52</v>
      </c>
      <c r="B17" s="25">
        <v>47310.667000000001</v>
      </c>
      <c r="C17" s="25">
        <v>47893.951999999997</v>
      </c>
      <c r="D17" s="25">
        <v>48616.832999999999</v>
      </c>
      <c r="E17" s="25">
        <v>47853.531000000003</v>
      </c>
      <c r="F17" s="25">
        <v>46612.339</v>
      </c>
      <c r="G17" s="25">
        <v>47450.311999999998</v>
      </c>
      <c r="H17" s="25">
        <v>50797.233</v>
      </c>
      <c r="I17" s="25">
        <v>53457.357000000004</v>
      </c>
      <c r="J17" s="25">
        <v>56007.582999999999</v>
      </c>
      <c r="K17" s="25">
        <v>60036.588000000003</v>
      </c>
      <c r="L17" s="25">
        <v>63781.981</v>
      </c>
      <c r="M17" s="25">
        <v>62605.921999999999</v>
      </c>
      <c r="N17" s="25">
        <v>59328.786999999997</v>
      </c>
      <c r="O17" s="25">
        <v>59842.266000000003</v>
      </c>
      <c r="P17" s="25">
        <v>61941.578000000001</v>
      </c>
      <c r="Q17" s="25">
        <v>66376.422999999995</v>
      </c>
      <c r="R17" s="25">
        <v>68009.584000000003</v>
      </c>
      <c r="S17" s="25">
        <v>71503.851999999999</v>
      </c>
      <c r="T17" s="25">
        <v>69347.205000000002</v>
      </c>
      <c r="U17" s="25">
        <v>62562.135999999999</v>
      </c>
      <c r="V17" s="25">
        <v>64504.764000000003</v>
      </c>
      <c r="W17" s="25">
        <v>68715.267000000007</v>
      </c>
      <c r="X17" s="25">
        <v>63749.000999999997</v>
      </c>
      <c r="Y17" s="25">
        <v>59583.904000000002</v>
      </c>
      <c r="Z17" s="25">
        <v>59914.411999999997</v>
      </c>
      <c r="AA17" s="25">
        <v>62231.53</v>
      </c>
      <c r="AB17" s="25">
        <v>66042.282000000007</v>
      </c>
      <c r="AC17" s="25">
        <v>69107.157000000007</v>
      </c>
      <c r="AD17" s="25">
        <v>72142.974000000002</v>
      </c>
      <c r="AE17" s="25">
        <v>75059.915999999997</v>
      </c>
      <c r="AF17" s="25">
        <v>35282.699999999997</v>
      </c>
    </row>
    <row r="18" spans="1:32" x14ac:dyDescent="0.25">
      <c r="A18" s="7" t="s">
        <v>65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12.083</v>
      </c>
      <c r="K18" s="24">
        <v>24.167000000000002</v>
      </c>
      <c r="L18" s="24">
        <v>12.083</v>
      </c>
      <c r="M18" s="24">
        <v>12.083</v>
      </c>
      <c r="N18" s="24">
        <v>12.083</v>
      </c>
      <c r="O18" s="24">
        <v>12.083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</row>
    <row r="19" spans="1:32" x14ac:dyDescent="0.25">
      <c r="A19" s="7" t="s">
        <v>56</v>
      </c>
      <c r="B19" s="25">
        <v>58115.527000000002</v>
      </c>
      <c r="C19" s="25">
        <v>54477.2</v>
      </c>
      <c r="D19" s="25">
        <v>54200.887000000002</v>
      </c>
      <c r="E19" s="25">
        <v>52131.642</v>
      </c>
      <c r="F19" s="25">
        <v>49079.171999999999</v>
      </c>
      <c r="G19" s="25">
        <v>49590.364000000001</v>
      </c>
      <c r="H19" s="25">
        <v>53128.146000000001</v>
      </c>
      <c r="I19" s="25">
        <v>56473.383999999998</v>
      </c>
      <c r="J19" s="25">
        <v>60182.303999999996</v>
      </c>
      <c r="K19" s="25">
        <v>62822.169000000002</v>
      </c>
      <c r="L19" s="25">
        <v>66463.807000000001</v>
      </c>
      <c r="M19" s="25">
        <v>64831.038</v>
      </c>
      <c r="N19" s="25">
        <v>60795.59</v>
      </c>
      <c r="O19" s="25">
        <v>61277.019</v>
      </c>
      <c r="P19" s="25">
        <v>63482.224000000002</v>
      </c>
      <c r="Q19" s="25">
        <v>67963.736999999994</v>
      </c>
      <c r="R19" s="25">
        <v>69401.543000000005</v>
      </c>
      <c r="S19" s="25">
        <v>72660.063999999998</v>
      </c>
      <c r="T19" s="25">
        <v>70405.834000000003</v>
      </c>
      <c r="U19" s="25">
        <v>63809.434000000001</v>
      </c>
      <c r="V19" s="25">
        <v>65650.032999999996</v>
      </c>
      <c r="W19" s="25">
        <v>69769.361999999994</v>
      </c>
      <c r="X19" s="25">
        <v>64624.678</v>
      </c>
      <c r="Y19" s="25">
        <v>60383.309000000001</v>
      </c>
      <c r="Z19" s="25">
        <v>60636.555999999997</v>
      </c>
      <c r="AA19" s="25">
        <v>62963.175999999999</v>
      </c>
      <c r="AB19" s="25">
        <v>66706.294999999998</v>
      </c>
      <c r="AC19" s="25">
        <v>69758.254000000001</v>
      </c>
      <c r="AD19" s="25">
        <v>72829.315000000002</v>
      </c>
      <c r="AE19" s="25">
        <v>75721.702000000005</v>
      </c>
      <c r="AF19" s="25">
        <v>35835.68</v>
      </c>
    </row>
    <row r="21" spans="1:32" x14ac:dyDescent="0.25">
      <c r="A21" s="2" t="s">
        <v>57</v>
      </c>
    </row>
    <row r="22" spans="1:32" x14ac:dyDescent="0.25">
      <c r="A22" s="2" t="s">
        <v>58</v>
      </c>
      <c r="B22" s="1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6940-91FD-48A3-BB2A-D1885838A8E5}">
  <dimension ref="A4:J66"/>
  <sheetViews>
    <sheetView topLeftCell="A21" workbookViewId="0">
      <selection activeCell="F35" sqref="F35"/>
    </sheetView>
  </sheetViews>
  <sheetFormatPr defaultColWidth="10.85546875" defaultRowHeight="15" x14ac:dyDescent="0.25"/>
  <sheetData>
    <row r="4" spans="1:6" x14ac:dyDescent="0.25">
      <c r="B4" t="s">
        <v>75</v>
      </c>
      <c r="C4" t="s">
        <v>78</v>
      </c>
      <c r="D4" t="s">
        <v>77</v>
      </c>
      <c r="E4" t="s">
        <v>79</v>
      </c>
      <c r="F4" t="s">
        <v>76</v>
      </c>
    </row>
    <row r="5" spans="1:6" x14ac:dyDescent="0.25">
      <c r="A5" s="16">
        <v>1990</v>
      </c>
      <c r="B5" s="17">
        <v>211912.95999999999</v>
      </c>
      <c r="C5" s="18">
        <f>B5/F5*100</f>
        <v>78.478001471007758</v>
      </c>
      <c r="D5" s="17">
        <v>58115.527000000002</v>
      </c>
      <c r="E5" s="18">
        <f>D5/F5*100</f>
        <v>21.521998528992242</v>
      </c>
      <c r="F5" s="17">
        <f>B5+D5</f>
        <v>270028.48699999996</v>
      </c>
    </row>
    <row r="6" spans="1:6" x14ac:dyDescent="0.25">
      <c r="A6" s="16">
        <f>1+A5</f>
        <v>1991</v>
      </c>
      <c r="B6" s="17">
        <v>208909.69200000001</v>
      </c>
      <c r="C6" s="18">
        <f t="shared" ref="C6:C34" si="0">B6/F6*100</f>
        <v>79.31666242525084</v>
      </c>
      <c r="D6" s="17">
        <v>54477.2</v>
      </c>
      <c r="E6" s="18">
        <f t="shared" ref="E6:E34" si="1">D6/F6*100</f>
        <v>20.683337574749164</v>
      </c>
      <c r="F6" s="17">
        <f t="shared" ref="F6:F34" si="2">B6+D6</f>
        <v>263386.89199999999</v>
      </c>
    </row>
    <row r="7" spans="1:6" x14ac:dyDescent="0.25">
      <c r="A7" s="16">
        <f t="shared" ref="A7:A65" si="3">1+A6</f>
        <v>1992</v>
      </c>
      <c r="B7" s="17">
        <v>224090.41800000001</v>
      </c>
      <c r="C7" s="18">
        <f t="shared" si="0"/>
        <v>80.523686501811483</v>
      </c>
      <c r="D7" s="17">
        <v>54200.887000000002</v>
      </c>
      <c r="E7" s="18">
        <f t="shared" si="1"/>
        <v>19.476313498188528</v>
      </c>
      <c r="F7" s="17">
        <f t="shared" si="2"/>
        <v>278291.30499999999</v>
      </c>
    </row>
    <row r="8" spans="1:6" x14ac:dyDescent="0.25">
      <c r="A8" s="16">
        <f t="shared" si="3"/>
        <v>1993</v>
      </c>
      <c r="B8" s="17">
        <v>235180.443</v>
      </c>
      <c r="C8" s="18">
        <f t="shared" si="0"/>
        <v>81.855395327349342</v>
      </c>
      <c r="D8" s="17">
        <v>52131.642</v>
      </c>
      <c r="E8" s="18">
        <f t="shared" si="1"/>
        <v>18.144604672650647</v>
      </c>
      <c r="F8" s="17">
        <f t="shared" si="2"/>
        <v>287312.08500000002</v>
      </c>
    </row>
    <row r="9" spans="1:6" x14ac:dyDescent="0.25">
      <c r="A9" s="16">
        <f t="shared" si="3"/>
        <v>1994</v>
      </c>
      <c r="B9" s="17">
        <v>250035.31400000001</v>
      </c>
      <c r="C9" s="18">
        <f t="shared" si="0"/>
        <v>83.59184382664769</v>
      </c>
      <c r="D9" s="17">
        <v>49079.171999999999</v>
      </c>
      <c r="E9" s="18">
        <f t="shared" si="1"/>
        <v>16.4081561733523</v>
      </c>
      <c r="F9" s="17">
        <f t="shared" si="2"/>
        <v>299114.48600000003</v>
      </c>
    </row>
    <row r="10" spans="1:6" x14ac:dyDescent="0.25">
      <c r="A10" s="16">
        <f t="shared" si="3"/>
        <v>1995</v>
      </c>
      <c r="B10" s="17">
        <v>262227.74099999998</v>
      </c>
      <c r="C10" s="18">
        <f t="shared" si="0"/>
        <v>84.096380805085076</v>
      </c>
      <c r="D10" s="17">
        <v>49590.364000000001</v>
      </c>
      <c r="E10" s="18">
        <f t="shared" si="1"/>
        <v>15.903619194914933</v>
      </c>
      <c r="F10" s="17">
        <f t="shared" si="2"/>
        <v>311818.10499999998</v>
      </c>
    </row>
    <row r="11" spans="1:6" x14ac:dyDescent="0.25">
      <c r="A11" s="16">
        <f t="shared" si="3"/>
        <v>1996</v>
      </c>
      <c r="B11" s="17">
        <v>271324.65399999998</v>
      </c>
      <c r="C11" s="18">
        <f t="shared" si="0"/>
        <v>83.625308211240579</v>
      </c>
      <c r="D11" s="17">
        <v>53128.146000000001</v>
      </c>
      <c r="E11" s="18">
        <f t="shared" si="1"/>
        <v>16.374691788759414</v>
      </c>
      <c r="F11" s="17">
        <f t="shared" si="2"/>
        <v>324452.8</v>
      </c>
    </row>
    <row r="12" spans="1:6" x14ac:dyDescent="0.25">
      <c r="A12" s="16">
        <f t="shared" si="3"/>
        <v>1997</v>
      </c>
      <c r="B12" s="17">
        <v>284002.62</v>
      </c>
      <c r="C12" s="18">
        <f t="shared" si="0"/>
        <v>83.413402607955888</v>
      </c>
      <c r="D12" s="17">
        <v>56473.383999999998</v>
      </c>
      <c r="E12" s="18">
        <f t="shared" si="1"/>
        <v>16.586597392044109</v>
      </c>
      <c r="F12" s="17">
        <f t="shared" si="2"/>
        <v>340476.00400000002</v>
      </c>
    </row>
    <row r="13" spans="1:6" x14ac:dyDescent="0.25">
      <c r="A13" s="16">
        <f t="shared" si="3"/>
        <v>1998</v>
      </c>
      <c r="B13" s="17">
        <v>298029.08799999999</v>
      </c>
      <c r="C13" s="18">
        <f t="shared" si="0"/>
        <v>83.199221090098661</v>
      </c>
      <c r="D13" s="17">
        <v>60182.303999999996</v>
      </c>
      <c r="E13" s="18">
        <f t="shared" si="1"/>
        <v>16.800778909901336</v>
      </c>
      <c r="F13" s="17">
        <f t="shared" si="2"/>
        <v>358211.39199999999</v>
      </c>
    </row>
    <row r="14" spans="1:6" x14ac:dyDescent="0.25">
      <c r="A14" s="16">
        <f t="shared" si="3"/>
        <v>1999</v>
      </c>
      <c r="B14" s="17">
        <v>319848.37900000002</v>
      </c>
      <c r="C14" s="18">
        <f t="shared" si="0"/>
        <v>83.583223394552959</v>
      </c>
      <c r="D14" s="17">
        <v>62822.169000000002</v>
      </c>
      <c r="E14" s="18">
        <f t="shared" si="1"/>
        <v>16.416776605447044</v>
      </c>
      <c r="F14" s="17">
        <f t="shared" si="2"/>
        <v>382670.54800000001</v>
      </c>
    </row>
    <row r="15" spans="1:6" x14ac:dyDescent="0.25">
      <c r="A15" s="16">
        <f t="shared" si="3"/>
        <v>2000</v>
      </c>
      <c r="B15" s="17">
        <v>332325.46100000001</v>
      </c>
      <c r="C15" s="18">
        <f t="shared" si="0"/>
        <v>83.333601896227549</v>
      </c>
      <c r="D15" s="17">
        <v>66463.807000000001</v>
      </c>
      <c r="E15" s="18">
        <f t="shared" si="1"/>
        <v>16.66639810377244</v>
      </c>
      <c r="F15" s="17">
        <f t="shared" si="2"/>
        <v>398789.26800000004</v>
      </c>
    </row>
    <row r="16" spans="1:6" x14ac:dyDescent="0.25">
      <c r="A16" s="16">
        <f t="shared" si="3"/>
        <v>2001</v>
      </c>
      <c r="B16" s="17">
        <v>324643.36099999998</v>
      </c>
      <c r="C16" s="18">
        <f t="shared" si="0"/>
        <v>83.354223495444685</v>
      </c>
      <c r="D16" s="17">
        <v>64831.038</v>
      </c>
      <c r="E16" s="18">
        <f t="shared" si="1"/>
        <v>16.645776504555311</v>
      </c>
      <c r="F16" s="17">
        <f t="shared" si="2"/>
        <v>389474.39899999998</v>
      </c>
    </row>
    <row r="17" spans="1:6" x14ac:dyDescent="0.25">
      <c r="A17" s="16">
        <f t="shared" si="3"/>
        <v>2002</v>
      </c>
      <c r="B17" s="17">
        <v>319025.83600000001</v>
      </c>
      <c r="C17" s="18">
        <f t="shared" si="0"/>
        <v>83.993638631644757</v>
      </c>
      <c r="D17" s="17">
        <v>60795.59</v>
      </c>
      <c r="E17" s="18">
        <f t="shared" si="1"/>
        <v>16.006361368355243</v>
      </c>
      <c r="F17" s="17">
        <f t="shared" si="2"/>
        <v>379821.42599999998</v>
      </c>
    </row>
    <row r="18" spans="1:6" x14ac:dyDescent="0.25">
      <c r="A18" s="16">
        <f t="shared" si="3"/>
        <v>2003</v>
      </c>
      <c r="B18" s="17">
        <v>325131.50799999997</v>
      </c>
      <c r="C18" s="18">
        <f t="shared" si="0"/>
        <v>84.141908183097613</v>
      </c>
      <c r="D18" s="17">
        <v>61277.019</v>
      </c>
      <c r="E18" s="18">
        <f t="shared" si="1"/>
        <v>15.858091816902373</v>
      </c>
      <c r="F18" s="17">
        <f t="shared" si="2"/>
        <v>386408.527</v>
      </c>
    </row>
    <row r="19" spans="1:6" x14ac:dyDescent="0.25">
      <c r="A19" s="16">
        <f t="shared" si="3"/>
        <v>2004</v>
      </c>
      <c r="B19" s="17">
        <v>348176.80099999998</v>
      </c>
      <c r="C19" s="18">
        <f t="shared" si="0"/>
        <v>84.578930584602148</v>
      </c>
      <c r="D19" s="17">
        <v>63482.224000000002</v>
      </c>
      <c r="E19" s="18">
        <f t="shared" si="1"/>
        <v>15.421069415397854</v>
      </c>
      <c r="F19" s="17">
        <f t="shared" si="2"/>
        <v>411659.02499999997</v>
      </c>
    </row>
    <row r="20" spans="1:6" x14ac:dyDescent="0.25">
      <c r="A20" s="16">
        <f t="shared" si="3"/>
        <v>2005</v>
      </c>
      <c r="B20" s="17">
        <v>362253.58</v>
      </c>
      <c r="C20" s="18">
        <f t="shared" si="0"/>
        <v>84.202463658616509</v>
      </c>
      <c r="D20" s="17">
        <v>67963.736999999994</v>
      </c>
      <c r="E20" s="18">
        <f t="shared" si="1"/>
        <v>15.797536341383484</v>
      </c>
      <c r="F20" s="17">
        <f t="shared" si="2"/>
        <v>430217.31700000004</v>
      </c>
    </row>
    <row r="21" spans="1:6" x14ac:dyDescent="0.25">
      <c r="A21" s="16">
        <f t="shared" si="3"/>
        <v>2006</v>
      </c>
      <c r="B21" s="17">
        <v>380733.01799999998</v>
      </c>
      <c r="C21" s="18">
        <f t="shared" si="0"/>
        <v>84.58204523424719</v>
      </c>
      <c r="D21" s="17">
        <v>69401.543000000005</v>
      </c>
      <c r="E21" s="18">
        <f t="shared" si="1"/>
        <v>15.417954765752814</v>
      </c>
      <c r="F21" s="17">
        <f t="shared" si="2"/>
        <v>450134.56099999999</v>
      </c>
    </row>
    <row r="22" spans="1:6" x14ac:dyDescent="0.25">
      <c r="A22" s="16">
        <f t="shared" si="3"/>
        <v>2007</v>
      </c>
      <c r="B22" s="17">
        <v>397235.86900000001</v>
      </c>
      <c r="C22" s="18">
        <f t="shared" si="0"/>
        <v>84.536988107960482</v>
      </c>
      <c r="D22" s="17">
        <v>72660.063999999998</v>
      </c>
      <c r="E22" s="18">
        <f t="shared" si="1"/>
        <v>15.463011892039507</v>
      </c>
      <c r="F22" s="17">
        <f t="shared" si="2"/>
        <v>469895.93300000002</v>
      </c>
    </row>
    <row r="23" spans="1:6" x14ac:dyDescent="0.25">
      <c r="A23" s="16">
        <f t="shared" si="3"/>
        <v>2008</v>
      </c>
      <c r="B23" s="17">
        <v>404617.87</v>
      </c>
      <c r="C23" s="18">
        <f t="shared" si="0"/>
        <v>85.178458799605494</v>
      </c>
      <c r="D23" s="17">
        <v>70405.834000000003</v>
      </c>
      <c r="E23" s="18">
        <f t="shared" si="1"/>
        <v>14.821541200394497</v>
      </c>
      <c r="F23" s="17">
        <f t="shared" si="2"/>
        <v>475023.70400000003</v>
      </c>
    </row>
    <row r="24" spans="1:6" x14ac:dyDescent="0.25">
      <c r="A24" s="16">
        <f t="shared" si="3"/>
        <v>2009</v>
      </c>
      <c r="B24" s="17">
        <v>370457.81400000001</v>
      </c>
      <c r="C24" s="18">
        <f t="shared" si="0"/>
        <v>85.306413436916614</v>
      </c>
      <c r="D24" s="17">
        <v>63809.434000000001</v>
      </c>
      <c r="E24" s="18">
        <f t="shared" si="1"/>
        <v>14.693586563083386</v>
      </c>
      <c r="F24" s="17">
        <f t="shared" si="2"/>
        <v>434267.24800000002</v>
      </c>
    </row>
    <row r="25" spans="1:6" x14ac:dyDescent="0.25">
      <c r="A25" s="16">
        <f t="shared" si="3"/>
        <v>2010</v>
      </c>
      <c r="B25" s="17">
        <v>373556.02500000002</v>
      </c>
      <c r="C25" s="18">
        <f t="shared" si="0"/>
        <v>85.052566601893275</v>
      </c>
      <c r="D25" s="17">
        <v>65650.032999999996</v>
      </c>
      <c r="E25" s="18">
        <f t="shared" si="1"/>
        <v>14.947433398106725</v>
      </c>
      <c r="F25" s="17">
        <f t="shared" si="2"/>
        <v>439206.05800000002</v>
      </c>
    </row>
    <row r="26" spans="1:6" x14ac:dyDescent="0.25">
      <c r="A26" s="16">
        <f t="shared" si="3"/>
        <v>2011</v>
      </c>
      <c r="B26" s="17">
        <v>384607.27399999998</v>
      </c>
      <c r="C26" s="18">
        <f t="shared" si="0"/>
        <v>84.645037514648976</v>
      </c>
      <c r="D26" s="17">
        <v>69769.361999999994</v>
      </c>
      <c r="E26" s="18">
        <f t="shared" si="1"/>
        <v>15.354962485351031</v>
      </c>
      <c r="F26" s="17">
        <f t="shared" si="2"/>
        <v>454376.63599999994</v>
      </c>
    </row>
    <row r="27" spans="1:6" x14ac:dyDescent="0.25">
      <c r="A27" s="16">
        <f t="shared" si="3"/>
        <v>2012</v>
      </c>
      <c r="B27" s="17">
        <v>379294.14</v>
      </c>
      <c r="C27" s="18">
        <f t="shared" si="0"/>
        <v>85.442230565679694</v>
      </c>
      <c r="D27" s="17">
        <v>64624.678</v>
      </c>
      <c r="E27" s="18">
        <f t="shared" si="1"/>
        <v>14.557769434320308</v>
      </c>
      <c r="F27" s="17">
        <f t="shared" si="2"/>
        <v>443918.81800000003</v>
      </c>
    </row>
    <row r="28" spans="1:6" x14ac:dyDescent="0.25">
      <c r="A28" s="16">
        <f t="shared" si="3"/>
        <v>2013</v>
      </c>
      <c r="B28" s="17">
        <v>380956.87400000001</v>
      </c>
      <c r="C28" s="18">
        <f t="shared" si="0"/>
        <v>86.318193691418301</v>
      </c>
      <c r="D28" s="17">
        <v>60383.309000000001</v>
      </c>
      <c r="E28" s="18">
        <f t="shared" si="1"/>
        <v>13.681806308581695</v>
      </c>
      <c r="F28" s="17">
        <f t="shared" si="2"/>
        <v>441340.18300000002</v>
      </c>
    </row>
    <row r="29" spans="1:6" x14ac:dyDescent="0.25">
      <c r="A29" s="16">
        <f t="shared" si="3"/>
        <v>2014</v>
      </c>
      <c r="B29" s="17">
        <v>385787.81099999999</v>
      </c>
      <c r="C29" s="18">
        <f t="shared" si="0"/>
        <v>86.41728353506295</v>
      </c>
      <c r="D29" s="17">
        <v>60636.555999999997</v>
      </c>
      <c r="E29" s="18">
        <f t="shared" si="1"/>
        <v>13.58271646493705</v>
      </c>
      <c r="F29" s="17">
        <f t="shared" si="2"/>
        <v>446424.36699999997</v>
      </c>
    </row>
    <row r="30" spans="1:6" x14ac:dyDescent="0.25">
      <c r="A30" s="16">
        <f t="shared" si="3"/>
        <v>2015</v>
      </c>
      <c r="B30" s="17">
        <v>402027.80300000001</v>
      </c>
      <c r="C30" s="18">
        <f t="shared" si="0"/>
        <v>86.459269352836202</v>
      </c>
      <c r="D30" s="17">
        <v>62963.175999999999</v>
      </c>
      <c r="E30" s="18">
        <f t="shared" si="1"/>
        <v>13.540730647163802</v>
      </c>
      <c r="F30" s="17">
        <f t="shared" si="2"/>
        <v>464990.97899999999</v>
      </c>
    </row>
    <row r="31" spans="1:6" x14ac:dyDescent="0.25">
      <c r="A31" s="16">
        <f t="shared" si="3"/>
        <v>2016</v>
      </c>
      <c r="B31" s="17">
        <v>421329.89899999998</v>
      </c>
      <c r="C31" s="18">
        <f t="shared" si="0"/>
        <v>86.331691005688</v>
      </c>
      <c r="D31" s="17">
        <v>66706.294999999998</v>
      </c>
      <c r="E31" s="18">
        <f t="shared" si="1"/>
        <v>13.668308994312008</v>
      </c>
      <c r="F31" s="17">
        <f t="shared" si="2"/>
        <v>488036.19399999996</v>
      </c>
    </row>
    <row r="32" spans="1:6" x14ac:dyDescent="0.25">
      <c r="A32" s="16">
        <f t="shared" si="3"/>
        <v>2017</v>
      </c>
      <c r="B32" s="17">
        <v>453072.98800000001</v>
      </c>
      <c r="C32" s="18">
        <f t="shared" si="0"/>
        <v>86.657596486936797</v>
      </c>
      <c r="D32" s="17">
        <v>69758.254000000001</v>
      </c>
      <c r="E32" s="18">
        <f t="shared" si="1"/>
        <v>13.342403513063205</v>
      </c>
      <c r="F32" s="17">
        <f t="shared" si="2"/>
        <v>522831.24200000003</v>
      </c>
    </row>
    <row r="33" spans="1:10" x14ac:dyDescent="0.25">
      <c r="A33" s="16">
        <f t="shared" si="3"/>
        <v>2018</v>
      </c>
      <c r="B33" s="17">
        <v>477003.46399999998</v>
      </c>
      <c r="C33" s="18">
        <f t="shared" si="0"/>
        <v>86.754279158754926</v>
      </c>
      <c r="D33" s="17">
        <v>72829.315000000002</v>
      </c>
      <c r="E33" s="18">
        <f t="shared" si="1"/>
        <v>13.245720841245081</v>
      </c>
      <c r="F33" s="17">
        <f t="shared" si="2"/>
        <v>549832.77899999998</v>
      </c>
    </row>
    <row r="34" spans="1:10" x14ac:dyDescent="0.25">
      <c r="A34" s="16">
        <f t="shared" si="3"/>
        <v>2019</v>
      </c>
      <c r="B34" s="17">
        <v>486033.11</v>
      </c>
      <c r="C34" s="18">
        <f t="shared" si="0"/>
        <v>86.520506743785575</v>
      </c>
      <c r="D34" s="17">
        <v>75721.702000000005</v>
      </c>
      <c r="E34" s="18">
        <f t="shared" si="1"/>
        <v>13.47949325621442</v>
      </c>
      <c r="F34" s="17">
        <f t="shared" si="2"/>
        <v>561754.81200000003</v>
      </c>
    </row>
    <row r="35" spans="1:10" s="21" customFormat="1" x14ac:dyDescent="0.25">
      <c r="A35" s="19">
        <v>2020</v>
      </c>
      <c r="B35" s="17">
        <f t="shared" ref="B35:D36" si="4">B34*(1+$J$36)</f>
        <v>491865.50731999998</v>
      </c>
      <c r="C35" s="17"/>
      <c r="D35" s="17">
        <f t="shared" si="4"/>
        <v>76630.362424000006</v>
      </c>
      <c r="E35" s="17"/>
      <c r="F35" s="20">
        <f>F34*(1+$J$36)</f>
        <v>568495.86974400003</v>
      </c>
    </row>
    <row r="36" spans="1:10" x14ac:dyDescent="0.25">
      <c r="A36" s="16">
        <v>2021</v>
      </c>
      <c r="B36" s="17">
        <f t="shared" si="4"/>
        <v>497767.89340783999</v>
      </c>
      <c r="C36" s="17"/>
      <c r="D36" s="17">
        <f t="shared" si="4"/>
        <v>77549.926773088009</v>
      </c>
      <c r="E36" s="17"/>
      <c r="F36" s="17">
        <f t="shared" ref="F36:F45" si="5">F35*(1+$J$36)</f>
        <v>575317.82018092799</v>
      </c>
      <c r="H36" t="s">
        <v>80</v>
      </c>
      <c r="J36">
        <f>1.2/100</f>
        <v>1.2E-2</v>
      </c>
    </row>
    <row r="37" spans="1:10" x14ac:dyDescent="0.25">
      <c r="A37" s="16">
        <f t="shared" si="3"/>
        <v>2022</v>
      </c>
      <c r="B37" s="17">
        <f t="shared" ref="B37" si="6">B36*(1+$J$36)</f>
        <v>503741.10812873405</v>
      </c>
      <c r="D37" s="17">
        <f t="shared" ref="D37" si="7">D36*(1+$J$36)</f>
        <v>78480.52589436507</v>
      </c>
      <c r="F37" s="17">
        <f t="shared" si="5"/>
        <v>582221.63402309909</v>
      </c>
      <c r="H37" t="s">
        <v>81</v>
      </c>
      <c r="J37">
        <f>1.2/100</f>
        <v>1.2E-2</v>
      </c>
    </row>
    <row r="38" spans="1:10" x14ac:dyDescent="0.25">
      <c r="A38" s="16">
        <f t="shared" si="3"/>
        <v>2023</v>
      </c>
      <c r="B38" s="17">
        <f t="shared" ref="B38" si="8">B37*(1+$J$36)</f>
        <v>509786.00142627885</v>
      </c>
      <c r="D38" s="17">
        <f t="shared" ref="D38" si="9">D37*(1+$J$36)</f>
        <v>79422.292205097445</v>
      </c>
      <c r="F38" s="17">
        <f t="shared" si="5"/>
        <v>589208.29363137623</v>
      </c>
      <c r="H38" t="s">
        <v>82</v>
      </c>
      <c r="J38">
        <f>1.2/100</f>
        <v>1.2E-2</v>
      </c>
    </row>
    <row r="39" spans="1:10" x14ac:dyDescent="0.25">
      <c r="A39" s="16">
        <f t="shared" si="3"/>
        <v>2024</v>
      </c>
      <c r="B39" s="17">
        <f t="shared" ref="B39" si="10">B38*(1+$J$36)</f>
        <v>515903.4334433942</v>
      </c>
      <c r="D39" s="17">
        <f t="shared" ref="D39" si="11">D38*(1+$J$36)</f>
        <v>80375.359711558616</v>
      </c>
      <c r="F39" s="17">
        <f t="shared" si="5"/>
        <v>596278.7931549527</v>
      </c>
    </row>
    <row r="40" spans="1:10" x14ac:dyDescent="0.25">
      <c r="A40" s="16">
        <f t="shared" si="3"/>
        <v>2025</v>
      </c>
      <c r="B40" s="17">
        <f t="shared" ref="B40" si="12">B39*(1+$J$36)</f>
        <v>522094.27464471495</v>
      </c>
      <c r="D40" s="17">
        <f t="shared" ref="D40" si="13">D39*(1+$J$36)</f>
        <v>81339.86402809732</v>
      </c>
      <c r="F40" s="17">
        <f t="shared" si="5"/>
        <v>603434.13867281214</v>
      </c>
    </row>
    <row r="41" spans="1:10" x14ac:dyDescent="0.25">
      <c r="A41" s="16">
        <f t="shared" si="3"/>
        <v>2026</v>
      </c>
      <c r="B41" s="17">
        <f t="shared" ref="B41" si="14">B40*(1+$J$36)</f>
        <v>528359.40594045154</v>
      </c>
      <c r="D41" s="17">
        <f t="shared" ref="D41" si="15">D40*(1+$J$36)</f>
        <v>82315.94239643449</v>
      </c>
      <c r="F41" s="17">
        <f t="shared" si="5"/>
        <v>610675.34833688592</v>
      </c>
    </row>
    <row r="42" spans="1:10" x14ac:dyDescent="0.25">
      <c r="A42" s="16">
        <f t="shared" si="3"/>
        <v>2027</v>
      </c>
      <c r="B42" s="17">
        <f t="shared" ref="B42" si="16">B41*(1+$J$36)</f>
        <v>534699.71881173702</v>
      </c>
      <c r="D42" s="17">
        <f t="shared" ref="D42" si="17">D41*(1+$J$36)</f>
        <v>83303.733705191698</v>
      </c>
      <c r="F42" s="17">
        <f t="shared" si="5"/>
        <v>618003.45251692855</v>
      </c>
    </row>
    <row r="43" spans="1:10" x14ac:dyDescent="0.25">
      <c r="A43" s="16">
        <f t="shared" si="3"/>
        <v>2028</v>
      </c>
      <c r="B43" s="17">
        <f t="shared" ref="B43" si="18">B42*(1+$J$36)</f>
        <v>541116.11543747783</v>
      </c>
      <c r="D43" s="17">
        <f t="shared" ref="D43" si="19">D42*(1+$J$36)</f>
        <v>84303.378509653994</v>
      </c>
      <c r="F43" s="17">
        <f t="shared" si="5"/>
        <v>625419.49394713168</v>
      </c>
    </row>
    <row r="44" spans="1:10" x14ac:dyDescent="0.25">
      <c r="A44" s="16">
        <f t="shared" si="3"/>
        <v>2029</v>
      </c>
      <c r="B44" s="17">
        <f t="shared" ref="B44" si="20">B43*(1+$J$36)</f>
        <v>547609.5088227276</v>
      </c>
      <c r="D44" s="17">
        <f t="shared" ref="D44" si="21">D43*(1+$J$36)</f>
        <v>85315.01905176985</v>
      </c>
      <c r="F44" s="17">
        <f t="shared" si="5"/>
        <v>632924.52787449723</v>
      </c>
    </row>
    <row r="45" spans="1:10" x14ac:dyDescent="0.25">
      <c r="A45" s="16">
        <f t="shared" si="3"/>
        <v>2030</v>
      </c>
      <c r="B45" s="17">
        <f t="shared" ref="B45" si="22">B44*(1+$J$36)</f>
        <v>554180.82292860036</v>
      </c>
      <c r="D45" s="17">
        <f t="shared" ref="D45" si="23">D44*(1+$J$36)</f>
        <v>86338.799280391089</v>
      </c>
      <c r="F45" s="17">
        <f t="shared" si="5"/>
        <v>640519.6222089912</v>
      </c>
    </row>
    <row r="46" spans="1:10" x14ac:dyDescent="0.25">
      <c r="A46" s="16">
        <f t="shared" si="3"/>
        <v>2031</v>
      </c>
      <c r="B46" s="17">
        <f t="shared" ref="B46" si="24">B45*(1+$J$36)</f>
        <v>560830.99280374357</v>
      </c>
      <c r="D46" s="17">
        <f t="shared" ref="D46" si="25">D45*(1+$J$36)</f>
        <v>87374.864871755781</v>
      </c>
      <c r="F46" s="17">
        <f>F45*(1+$J$37)</f>
        <v>648205.85767549905</v>
      </c>
    </row>
    <row r="47" spans="1:10" x14ac:dyDescent="0.25">
      <c r="A47" s="16">
        <f t="shared" si="3"/>
        <v>2032</v>
      </c>
      <c r="B47" s="17">
        <f t="shared" ref="B47" si="26">B46*(1+$J$36)</f>
        <v>567560.9647173885</v>
      </c>
      <c r="D47" s="17">
        <f t="shared" ref="D47" si="27">D46*(1+$J$36)</f>
        <v>88423.363250216848</v>
      </c>
      <c r="F47" s="17">
        <f t="shared" ref="F47:F55" si="28">F46*(1+$J$37)</f>
        <v>655984.32796760509</v>
      </c>
    </row>
    <row r="48" spans="1:10" x14ac:dyDescent="0.25">
      <c r="A48" s="16">
        <f t="shared" si="3"/>
        <v>2033</v>
      </c>
      <c r="B48" s="17">
        <f t="shared" ref="B48" si="29">B47*(1+$J$36)</f>
        <v>574371.69629399711</v>
      </c>
      <c r="D48" s="17">
        <f t="shared" ref="D48" si="30">D47*(1+$J$36)</f>
        <v>89484.443609219452</v>
      </c>
      <c r="F48" s="17">
        <f t="shared" si="28"/>
        <v>663856.13990321639</v>
      </c>
    </row>
    <row r="49" spans="1:6" x14ac:dyDescent="0.25">
      <c r="A49" s="16">
        <f t="shared" si="3"/>
        <v>2034</v>
      </c>
      <c r="B49" s="17">
        <f t="shared" ref="B49" si="31">B48*(1+$J$36)</f>
        <v>581264.15664952504</v>
      </c>
      <c r="D49" s="17">
        <f t="shared" ref="D49" si="32">D48*(1+$J$36)</f>
        <v>90558.256932530086</v>
      </c>
      <c r="F49" s="17">
        <f t="shared" si="28"/>
        <v>671822.41358205501</v>
      </c>
    </row>
    <row r="50" spans="1:6" x14ac:dyDescent="0.25">
      <c r="A50" s="16">
        <f t="shared" si="3"/>
        <v>2035</v>
      </c>
      <c r="B50" s="17">
        <f t="shared" ref="B50" si="33">B49*(1+$J$36)</f>
        <v>588239.3265293194</v>
      </c>
      <c r="D50" s="17">
        <f t="shared" ref="D50" si="34">D49*(1+$J$36)</f>
        <v>91644.956015720454</v>
      </c>
      <c r="F50" s="17">
        <f t="shared" si="28"/>
        <v>679884.28254503966</v>
      </c>
    </row>
    <row r="51" spans="1:6" x14ac:dyDescent="0.25">
      <c r="A51" s="16">
        <f t="shared" si="3"/>
        <v>2036</v>
      </c>
      <c r="B51" s="17">
        <f t="shared" ref="B51" si="35">B50*(1+$J$36)</f>
        <v>595298.19844767125</v>
      </c>
      <c r="D51" s="17">
        <f t="shared" ref="D51" si="36">D50*(1+$J$36)</f>
        <v>92744.695487909106</v>
      </c>
      <c r="F51" s="17">
        <f t="shared" si="28"/>
        <v>688042.89393558016</v>
      </c>
    </row>
    <row r="52" spans="1:6" x14ac:dyDescent="0.25">
      <c r="A52" s="16">
        <f t="shared" si="3"/>
        <v>2037</v>
      </c>
      <c r="B52" s="17">
        <f t="shared" ref="B52" si="37">B51*(1+$J$36)</f>
        <v>602441.77682904329</v>
      </c>
      <c r="D52" s="17">
        <f t="shared" ref="D52" si="38">D51*(1+$J$36)</f>
        <v>93857.631833764011</v>
      </c>
      <c r="F52" s="17">
        <f t="shared" si="28"/>
        <v>696299.40866280708</v>
      </c>
    </row>
    <row r="53" spans="1:6" x14ac:dyDescent="0.25">
      <c r="A53" s="16">
        <f t="shared" si="3"/>
        <v>2038</v>
      </c>
      <c r="B53" s="17">
        <f t="shared" ref="B53" si="39">B52*(1+$J$36)</f>
        <v>609671.07815099182</v>
      </c>
      <c r="D53" s="17">
        <f t="shared" ref="D53" si="40">D52*(1+$J$36)</f>
        <v>94983.923415769183</v>
      </c>
      <c r="F53" s="17">
        <f t="shared" si="28"/>
        <v>704655.00156676082</v>
      </c>
    </row>
    <row r="54" spans="1:6" x14ac:dyDescent="0.25">
      <c r="A54" s="16">
        <f t="shared" si="3"/>
        <v>2039</v>
      </c>
      <c r="B54" s="17">
        <f t="shared" ref="B54" si="41">B53*(1+$J$36)</f>
        <v>616987.13108880376</v>
      </c>
      <c r="D54" s="17">
        <f t="shared" ref="D54" si="42">D53*(1+$J$36)</f>
        <v>96123.73049675842</v>
      </c>
      <c r="F54" s="17">
        <f t="shared" si="28"/>
        <v>713110.861585562</v>
      </c>
    </row>
    <row r="55" spans="1:6" x14ac:dyDescent="0.25">
      <c r="A55" s="16">
        <f t="shared" si="3"/>
        <v>2040</v>
      </c>
      <c r="B55" s="17">
        <f t="shared" ref="B55" si="43">B54*(1+$J$36)</f>
        <v>624390.97666186944</v>
      </c>
      <c r="D55" s="17">
        <f t="shared" ref="D55" si="44">D54*(1+$J$36)</f>
        <v>97277.215262719517</v>
      </c>
      <c r="F55" s="17">
        <f t="shared" si="28"/>
        <v>721668.19192458875</v>
      </c>
    </row>
    <row r="56" spans="1:6" x14ac:dyDescent="0.25">
      <c r="A56" s="16">
        <f t="shared" si="3"/>
        <v>2041</v>
      </c>
      <c r="B56" s="17">
        <f t="shared" ref="B56" si="45">B55*(1+$J$36)</f>
        <v>631883.66838181193</v>
      </c>
      <c r="D56" s="17">
        <f t="shared" ref="D56" si="46">D55*(1+$J$36)</f>
        <v>98444.541845872154</v>
      </c>
      <c r="F56" s="17">
        <f>F55*(1+$J$38)</f>
        <v>730328.21022768389</v>
      </c>
    </row>
    <row r="57" spans="1:6" x14ac:dyDescent="0.25">
      <c r="A57" s="16">
        <f t="shared" si="3"/>
        <v>2042</v>
      </c>
      <c r="B57" s="17">
        <f t="shared" ref="B57" si="47">B56*(1+$J$36)</f>
        <v>639466.27240239363</v>
      </c>
      <c r="D57" s="17">
        <f t="shared" ref="D57" si="48">D56*(1+$J$36)</f>
        <v>99625.876348022619</v>
      </c>
      <c r="F57" s="17">
        <f t="shared" ref="F57:F65" si="49">F56*(1+$J$38)</f>
        <v>739092.14875041612</v>
      </c>
    </row>
    <row r="58" spans="1:6" x14ac:dyDescent="0.25">
      <c r="A58" s="16">
        <f t="shared" si="3"/>
        <v>2043</v>
      </c>
      <c r="B58" s="17">
        <f t="shared" ref="B58" si="50">B57*(1+$J$36)</f>
        <v>647139.86767122231</v>
      </c>
      <c r="D58" s="17">
        <f t="shared" ref="D58" si="51">D57*(1+$J$36)</f>
        <v>100821.3868641989</v>
      </c>
      <c r="F58" s="17">
        <f t="shared" si="49"/>
        <v>747961.25453542115</v>
      </c>
    </row>
    <row r="59" spans="1:6" x14ac:dyDescent="0.25">
      <c r="A59" s="16">
        <f t="shared" si="3"/>
        <v>2044</v>
      </c>
      <c r="B59" s="17">
        <f t="shared" ref="B59" si="52">B58*(1+$J$36)</f>
        <v>654905.54608327697</v>
      </c>
      <c r="D59" s="17">
        <f t="shared" ref="D59" si="53">D58*(1+$J$36)</f>
        <v>102031.24350656928</v>
      </c>
      <c r="F59" s="17">
        <f t="shared" si="49"/>
        <v>756936.78958984616</v>
      </c>
    </row>
    <row r="60" spans="1:6" x14ac:dyDescent="0.25">
      <c r="A60" s="16">
        <f t="shared" si="3"/>
        <v>2045</v>
      </c>
      <c r="B60" s="17">
        <f t="shared" ref="B60" si="54">B59*(1+$J$36)</f>
        <v>662764.41263627633</v>
      </c>
      <c r="D60" s="17">
        <f t="shared" ref="D60" si="55">D59*(1+$J$36)</f>
        <v>103255.61842864811</v>
      </c>
      <c r="F60" s="17">
        <f t="shared" si="49"/>
        <v>766020.03106492432</v>
      </c>
    </row>
    <row r="61" spans="1:6" x14ac:dyDescent="0.25">
      <c r="A61" s="16">
        <f t="shared" si="3"/>
        <v>2046</v>
      </c>
      <c r="B61" s="17">
        <f t="shared" ref="B61" si="56">B60*(1+$J$36)</f>
        <v>670717.58558791166</v>
      </c>
      <c r="D61" s="17">
        <f t="shared" ref="D61" si="57">D60*(1+$J$36)</f>
        <v>104494.68584979189</v>
      </c>
      <c r="F61" s="17">
        <f t="shared" si="49"/>
        <v>775212.2714377034</v>
      </c>
    </row>
    <row r="62" spans="1:6" x14ac:dyDescent="0.25">
      <c r="A62" s="16">
        <f t="shared" si="3"/>
        <v>2047</v>
      </c>
      <c r="B62" s="17">
        <f t="shared" ref="B62" si="58">B61*(1+$J$36)</f>
        <v>678766.19661496661</v>
      </c>
      <c r="D62" s="17">
        <f t="shared" ref="D62" si="59">D61*(1+$J$36)</f>
        <v>105748.62207998939</v>
      </c>
      <c r="F62" s="17">
        <f t="shared" si="49"/>
        <v>784514.8186949559</v>
      </c>
    </row>
    <row r="63" spans="1:6" x14ac:dyDescent="0.25">
      <c r="A63" s="16">
        <f t="shared" si="3"/>
        <v>2048</v>
      </c>
      <c r="B63" s="17">
        <f t="shared" ref="B63" si="60">B62*(1+$J$36)</f>
        <v>686911.3909743462</v>
      </c>
      <c r="D63" s="17">
        <f t="shared" ref="D63" si="61">D62*(1+$J$36)</f>
        <v>107017.60554494927</v>
      </c>
      <c r="F63" s="17">
        <f t="shared" si="49"/>
        <v>793928.99651929538</v>
      </c>
    </row>
    <row r="64" spans="1:6" x14ac:dyDescent="0.25">
      <c r="A64" s="16">
        <f t="shared" si="3"/>
        <v>2049</v>
      </c>
      <c r="B64" s="17">
        <f t="shared" ref="B64" si="62">B63*(1+$J$36)</f>
        <v>695154.32766603841</v>
      </c>
      <c r="D64" s="17">
        <f t="shared" ref="D64" si="63">D63*(1+$J$36)</f>
        <v>108301.81681148866</v>
      </c>
      <c r="F64" s="17">
        <f t="shared" si="49"/>
        <v>803456.14447752689</v>
      </c>
    </row>
    <row r="65" spans="1:6" x14ac:dyDescent="0.25">
      <c r="A65" s="16">
        <f t="shared" si="3"/>
        <v>2050</v>
      </c>
      <c r="B65" s="17">
        <f t="shared" ref="B65" si="64">B64*(1+$J$36)</f>
        <v>703496.17959803087</v>
      </c>
      <c r="D65" s="17">
        <f t="shared" ref="D65" si="65">D64*(1+$J$36)</f>
        <v>109601.43861322654</v>
      </c>
      <c r="F65" s="17">
        <f t="shared" si="49"/>
        <v>813097.61821125727</v>
      </c>
    </row>
    <row r="66" spans="1:6" x14ac:dyDescent="0.25">
      <c r="F66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38CC-E82E-4103-A2CA-D2697972B107}">
  <dimension ref="A1:AE13"/>
  <sheetViews>
    <sheetView workbookViewId="0">
      <selection activeCell="C5" sqref="C5"/>
    </sheetView>
  </sheetViews>
  <sheetFormatPr defaultColWidth="10.85546875" defaultRowHeight="15" x14ac:dyDescent="0.25"/>
  <cols>
    <col min="1" max="1" width="13.5703125" customWidth="1"/>
  </cols>
  <sheetData>
    <row r="1" spans="1:31" x14ac:dyDescent="0.25">
      <c r="A1" s="8" t="s">
        <v>66</v>
      </c>
    </row>
    <row r="2" spans="1:31" x14ac:dyDescent="0.25">
      <c r="A2" s="8" t="s">
        <v>1</v>
      </c>
      <c r="B2" s="9" t="s">
        <v>67</v>
      </c>
    </row>
    <row r="3" spans="1:31" x14ac:dyDescent="0.25">
      <c r="A3" s="8" t="s">
        <v>3</v>
      </c>
      <c r="B3" s="8" t="s">
        <v>68</v>
      </c>
    </row>
    <row r="5" spans="1:31" x14ac:dyDescent="0.25">
      <c r="A5" s="9" t="s">
        <v>5</v>
      </c>
      <c r="C5" s="8" t="s">
        <v>6</v>
      </c>
    </row>
    <row r="6" spans="1:31" x14ac:dyDescent="0.25">
      <c r="A6" s="9" t="s">
        <v>9</v>
      </c>
      <c r="C6" s="8" t="s">
        <v>69</v>
      </c>
    </row>
    <row r="7" spans="1:31" x14ac:dyDescent="0.25">
      <c r="A7" s="9" t="s">
        <v>70</v>
      </c>
      <c r="C7" s="8" t="s">
        <v>71</v>
      </c>
    </row>
    <row r="8" spans="1:31" x14ac:dyDescent="0.25">
      <c r="A8" s="9" t="s">
        <v>11</v>
      </c>
      <c r="C8" s="8" t="s">
        <v>12</v>
      </c>
    </row>
    <row r="10" spans="1:31" x14ac:dyDescent="0.25">
      <c r="A10" s="10" t="s">
        <v>13</v>
      </c>
      <c r="B10" s="11" t="s">
        <v>14</v>
      </c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29</v>
      </c>
      <c r="R10" s="11" t="s">
        <v>30</v>
      </c>
      <c r="S10" s="11" t="s">
        <v>31</v>
      </c>
      <c r="T10" s="11" t="s">
        <v>32</v>
      </c>
      <c r="U10" s="11" t="s">
        <v>33</v>
      </c>
      <c r="V10" s="11" t="s">
        <v>34</v>
      </c>
      <c r="W10" s="11" t="s">
        <v>35</v>
      </c>
      <c r="X10" s="11" t="s">
        <v>36</v>
      </c>
      <c r="Y10" s="11" t="s">
        <v>37</v>
      </c>
      <c r="Z10" s="11" t="s">
        <v>38</v>
      </c>
      <c r="AA10" s="11" t="s">
        <v>39</v>
      </c>
      <c r="AB10" s="11" t="s">
        <v>40</v>
      </c>
      <c r="AC10" s="11" t="s">
        <v>41</v>
      </c>
      <c r="AD10" s="11" t="s">
        <v>42</v>
      </c>
      <c r="AE10" s="11" t="s">
        <v>43</v>
      </c>
    </row>
    <row r="11" spans="1:31" x14ac:dyDescent="0.25">
      <c r="A11" s="12" t="s">
        <v>72</v>
      </c>
      <c r="B11" s="6" t="s">
        <v>46</v>
      </c>
      <c r="C11" s="6" t="s">
        <v>46</v>
      </c>
      <c r="D11" s="6" t="s">
        <v>46</v>
      </c>
      <c r="E11" s="6" t="s">
        <v>46</v>
      </c>
      <c r="F11" s="6" t="s">
        <v>46</v>
      </c>
      <c r="G11" s="6" t="s">
        <v>46</v>
      </c>
      <c r="H11" s="6" t="s">
        <v>46</v>
      </c>
      <c r="I11" s="6" t="s">
        <v>46</v>
      </c>
      <c r="J11" s="6" t="s">
        <v>46</v>
      </c>
      <c r="K11" s="6" t="s">
        <v>46</v>
      </c>
      <c r="L11" s="6" t="s">
        <v>46</v>
      </c>
      <c r="M11" s="6" t="s">
        <v>46</v>
      </c>
      <c r="N11" s="6" t="s">
        <v>46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46</v>
      </c>
      <c r="V11" s="6" t="s">
        <v>46</v>
      </c>
      <c r="W11" s="6" t="s">
        <v>46</v>
      </c>
      <c r="X11" s="6" t="s">
        <v>46</v>
      </c>
      <c r="Y11" s="6" t="s">
        <v>46</v>
      </c>
      <c r="Z11" s="6" t="s">
        <v>46</v>
      </c>
      <c r="AA11" s="6" t="s">
        <v>46</v>
      </c>
      <c r="AB11" s="6" t="s">
        <v>46</v>
      </c>
      <c r="AC11" s="6" t="s">
        <v>46</v>
      </c>
      <c r="AD11" s="6" t="s">
        <v>46</v>
      </c>
      <c r="AE11" s="6" t="s">
        <v>46</v>
      </c>
    </row>
    <row r="12" spans="1:31" x14ac:dyDescent="0.25">
      <c r="A12" s="13" t="s">
        <v>73</v>
      </c>
      <c r="B12" s="14">
        <v>11.85755</v>
      </c>
      <c r="C12" s="14">
        <v>11.6715</v>
      </c>
      <c r="D12" s="14">
        <v>11.878880000000001</v>
      </c>
      <c r="E12" s="14">
        <v>11.68131</v>
      </c>
      <c r="F12" s="14">
        <v>12.06354</v>
      </c>
      <c r="G12" s="14">
        <v>12.947520000000001</v>
      </c>
      <c r="H12" s="14">
        <v>14.02876</v>
      </c>
      <c r="I12" s="14">
        <v>14.893219999999999</v>
      </c>
      <c r="J12" s="14">
        <v>15.58226</v>
      </c>
      <c r="K12" s="14">
        <v>16.587289999999999</v>
      </c>
      <c r="L12" s="14">
        <v>17.333749999999998</v>
      </c>
      <c r="M12" s="14">
        <v>16.776299999999999</v>
      </c>
      <c r="N12" s="14">
        <v>16.609000000000002</v>
      </c>
      <c r="O12" s="14">
        <v>16.42493</v>
      </c>
      <c r="P12" s="14">
        <v>16.88354</v>
      </c>
      <c r="Q12" s="14">
        <v>17.124279999999999</v>
      </c>
      <c r="R12" s="14">
        <v>17.20861</v>
      </c>
      <c r="S12" s="14">
        <v>17.58953</v>
      </c>
      <c r="T12" s="14">
        <v>17.122199999999999</v>
      </c>
      <c r="U12" s="14">
        <v>16.293600000000001</v>
      </c>
      <c r="V12" s="14">
        <v>16.115010000000002</v>
      </c>
      <c r="W12" s="14">
        <v>15.90225</v>
      </c>
      <c r="X12" s="14">
        <v>14.91395</v>
      </c>
      <c r="Y12" s="14">
        <v>13.760680000000001</v>
      </c>
      <c r="Z12" s="14">
        <v>13.453419999999999</v>
      </c>
      <c r="AA12" s="14">
        <v>13.48687</v>
      </c>
      <c r="AB12" s="14">
        <v>14.02722</v>
      </c>
      <c r="AC12" s="14">
        <v>14.56297</v>
      </c>
      <c r="AD12" s="14">
        <v>15.200010000000001</v>
      </c>
      <c r="AE12" s="14">
        <v>15.434710000000001</v>
      </c>
    </row>
    <row r="13" spans="1:31" x14ac:dyDescent="0.25">
      <c r="A13" s="13" t="s">
        <v>74</v>
      </c>
      <c r="B13" s="15">
        <v>54.15334</v>
      </c>
      <c r="C13" s="15">
        <v>53.355960000000003</v>
      </c>
      <c r="D13" s="15">
        <v>57.162840000000003</v>
      </c>
      <c r="E13" s="15">
        <v>59.963810000000002</v>
      </c>
      <c r="F13" s="15">
        <v>62.628819999999997</v>
      </c>
      <c r="G13" s="15">
        <v>66.110039999999998</v>
      </c>
      <c r="H13" s="15">
        <v>69.007480000000001</v>
      </c>
      <c r="I13" s="15">
        <v>71.774000000000001</v>
      </c>
      <c r="J13" s="15">
        <v>75.765820000000005</v>
      </c>
      <c r="K13" s="15">
        <v>82.056709999999995</v>
      </c>
      <c r="L13" s="15">
        <v>85.119320000000002</v>
      </c>
      <c r="M13" s="15">
        <v>84.406890000000004</v>
      </c>
      <c r="N13" s="15">
        <v>81.831190000000007</v>
      </c>
      <c r="O13" s="15">
        <v>85.465429999999998</v>
      </c>
      <c r="P13" s="15">
        <v>90.396860000000004</v>
      </c>
      <c r="Q13" s="15">
        <v>95.849010000000007</v>
      </c>
      <c r="R13" s="15">
        <v>100.82763</v>
      </c>
      <c r="S13" s="15">
        <v>105.52457</v>
      </c>
      <c r="T13" s="15">
        <v>107.16927</v>
      </c>
      <c r="U13" s="15">
        <v>98.420069999999996</v>
      </c>
      <c r="V13" s="15">
        <v>100.18368</v>
      </c>
      <c r="W13" s="15">
        <v>102.66902</v>
      </c>
      <c r="X13" s="15">
        <v>101.36872</v>
      </c>
      <c r="Y13" s="15">
        <v>102.26527</v>
      </c>
      <c r="Z13" s="15">
        <v>104.37634</v>
      </c>
      <c r="AA13" s="15">
        <v>108.28794000000001</v>
      </c>
      <c r="AB13" s="15">
        <v>114.73864</v>
      </c>
      <c r="AC13" s="15">
        <v>123.69834</v>
      </c>
      <c r="AD13" s="15">
        <v>129.87003000000001</v>
      </c>
      <c r="AE13" s="15">
        <v>132.58909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E7D2-A62C-4C45-A4D4-9CD16FF960F9}">
  <dimension ref="A3:H34"/>
  <sheetViews>
    <sheetView workbookViewId="0">
      <selection activeCell="A17" sqref="A17"/>
    </sheetView>
  </sheetViews>
  <sheetFormatPr defaultColWidth="10.85546875" defaultRowHeight="15" x14ac:dyDescent="0.25"/>
  <cols>
    <col min="1" max="1" width="22.42578125" customWidth="1"/>
    <col min="2" max="2" width="18.140625" bestFit="1" customWidth="1"/>
    <col min="3" max="3" width="13.140625" bestFit="1" customWidth="1"/>
    <col min="4" max="4" width="14.28515625" bestFit="1" customWidth="1"/>
  </cols>
  <sheetData>
    <row r="3" spans="1:8" x14ac:dyDescent="0.25">
      <c r="B3" t="s">
        <v>83</v>
      </c>
      <c r="C3" t="s">
        <v>85</v>
      </c>
      <c r="D3" t="s">
        <v>84</v>
      </c>
      <c r="F3" t="s">
        <v>99</v>
      </c>
      <c r="G3" t="s">
        <v>97</v>
      </c>
      <c r="H3" t="s">
        <v>98</v>
      </c>
    </row>
    <row r="4" spans="1:8" x14ac:dyDescent="0.25">
      <c r="A4" t="s">
        <v>90</v>
      </c>
      <c r="F4" s="27" t="s">
        <v>14</v>
      </c>
      <c r="G4" s="28">
        <v>211912.95999999999</v>
      </c>
      <c r="H4" s="28">
        <v>58115.527000000002</v>
      </c>
    </row>
    <row r="5" spans="1:8" x14ac:dyDescent="0.25">
      <c r="A5" t="s">
        <v>86</v>
      </c>
      <c r="F5" s="27" t="s">
        <v>15</v>
      </c>
      <c r="G5" s="28">
        <v>208909.69200000001</v>
      </c>
      <c r="H5" s="28">
        <v>54477.2</v>
      </c>
    </row>
    <row r="6" spans="1:8" x14ac:dyDescent="0.25">
      <c r="A6" t="s">
        <v>87</v>
      </c>
      <c r="F6" s="27" t="s">
        <v>16</v>
      </c>
      <c r="G6" s="28">
        <v>224090.41800000001</v>
      </c>
      <c r="H6" s="28">
        <v>54200.887000000002</v>
      </c>
    </row>
    <row r="7" spans="1:8" x14ac:dyDescent="0.25">
      <c r="A7" t="s">
        <v>88</v>
      </c>
      <c r="F7" s="27" t="s">
        <v>17</v>
      </c>
      <c r="G7" s="28">
        <v>235180.443</v>
      </c>
      <c r="H7" s="28">
        <v>52131.642</v>
      </c>
    </row>
    <row r="8" spans="1:8" x14ac:dyDescent="0.25">
      <c r="A8" t="s">
        <v>89</v>
      </c>
      <c r="F8" s="27" t="s">
        <v>18</v>
      </c>
      <c r="G8" s="28">
        <v>250035.31400000001</v>
      </c>
      <c r="H8" s="28">
        <v>49079.171999999999</v>
      </c>
    </row>
    <row r="9" spans="1:8" x14ac:dyDescent="0.25">
      <c r="F9" s="27" t="s">
        <v>19</v>
      </c>
      <c r="G9" s="28">
        <v>262227.74099999998</v>
      </c>
      <c r="H9" s="28">
        <v>49590.364000000001</v>
      </c>
    </row>
    <row r="10" spans="1:8" x14ac:dyDescent="0.25">
      <c r="F10" s="27" t="s">
        <v>20</v>
      </c>
      <c r="G10" s="28">
        <v>271324.65399999998</v>
      </c>
      <c r="H10" s="28">
        <v>53128.146000000001</v>
      </c>
    </row>
    <row r="11" spans="1:8" x14ac:dyDescent="0.25">
      <c r="B11" t="s">
        <v>91</v>
      </c>
      <c r="C11" t="s">
        <v>92</v>
      </c>
      <c r="F11" s="27" t="s">
        <v>21</v>
      </c>
      <c r="G11" s="28">
        <v>284002.62</v>
      </c>
      <c r="H11" s="28">
        <v>56473.383999999998</v>
      </c>
    </row>
    <row r="12" spans="1:8" x14ac:dyDescent="0.25">
      <c r="A12" t="s">
        <v>93</v>
      </c>
      <c r="F12" s="27" t="s">
        <v>22</v>
      </c>
      <c r="G12" s="28">
        <v>298029.08799999999</v>
      </c>
      <c r="H12" s="28">
        <v>60182.303999999996</v>
      </c>
    </row>
    <row r="13" spans="1:8" x14ac:dyDescent="0.25">
      <c r="A13" t="s">
        <v>94</v>
      </c>
      <c r="F13" s="27" t="s">
        <v>23</v>
      </c>
      <c r="G13" s="28">
        <v>319848.37900000002</v>
      </c>
      <c r="H13" s="28">
        <v>62822.169000000002</v>
      </c>
    </row>
    <row r="14" spans="1:8" x14ac:dyDescent="0.25">
      <c r="A14" t="s">
        <v>95</v>
      </c>
      <c r="F14" s="27" t="s">
        <v>24</v>
      </c>
      <c r="G14" s="28">
        <v>332325.46100000001</v>
      </c>
      <c r="H14" s="28">
        <v>66463.807000000001</v>
      </c>
    </row>
    <row r="15" spans="1:8" x14ac:dyDescent="0.25">
      <c r="A15" t="s">
        <v>96</v>
      </c>
      <c r="F15" s="27" t="s">
        <v>25</v>
      </c>
      <c r="G15" s="28">
        <v>324643.36099999998</v>
      </c>
      <c r="H15" s="28">
        <v>64831.038</v>
      </c>
    </row>
    <row r="16" spans="1:8" x14ac:dyDescent="0.25">
      <c r="A16" t="s">
        <v>88</v>
      </c>
      <c r="F16" s="27" t="s">
        <v>26</v>
      </c>
      <c r="G16" s="28">
        <v>319025.83600000001</v>
      </c>
      <c r="H16" s="28">
        <v>60795.59</v>
      </c>
    </row>
    <row r="17" spans="6:8" x14ac:dyDescent="0.25">
      <c r="F17" s="27" t="s">
        <v>27</v>
      </c>
      <c r="G17" s="28">
        <v>325131.50799999997</v>
      </c>
      <c r="H17" s="28">
        <v>61277.019</v>
      </c>
    </row>
    <row r="18" spans="6:8" x14ac:dyDescent="0.25">
      <c r="F18" s="27" t="s">
        <v>28</v>
      </c>
      <c r="G18" s="28">
        <v>348176.80099999998</v>
      </c>
      <c r="H18" s="28">
        <v>63482.224000000002</v>
      </c>
    </row>
    <row r="19" spans="6:8" x14ac:dyDescent="0.25">
      <c r="F19" s="27" t="s">
        <v>29</v>
      </c>
      <c r="G19" s="28">
        <v>362253.58</v>
      </c>
      <c r="H19" s="28">
        <v>67963.736999999994</v>
      </c>
    </row>
    <row r="20" spans="6:8" x14ac:dyDescent="0.25">
      <c r="F20" s="27" t="s">
        <v>30</v>
      </c>
      <c r="G20" s="28">
        <v>380733.01799999998</v>
      </c>
      <c r="H20" s="28">
        <v>69401.543000000005</v>
      </c>
    </row>
    <row r="21" spans="6:8" x14ac:dyDescent="0.25">
      <c r="F21" s="27" t="s">
        <v>31</v>
      </c>
      <c r="G21" s="28">
        <v>397235.86900000001</v>
      </c>
      <c r="H21" s="28">
        <v>72660.063999999998</v>
      </c>
    </row>
    <row r="22" spans="6:8" x14ac:dyDescent="0.25">
      <c r="F22" s="27" t="s">
        <v>32</v>
      </c>
      <c r="G22" s="28">
        <v>404617.87</v>
      </c>
      <c r="H22" s="28">
        <v>70405.834000000003</v>
      </c>
    </row>
    <row r="23" spans="6:8" x14ac:dyDescent="0.25">
      <c r="F23" s="27" t="s">
        <v>33</v>
      </c>
      <c r="G23" s="28">
        <v>370457.81400000001</v>
      </c>
      <c r="H23" s="28">
        <v>63809.434000000001</v>
      </c>
    </row>
    <row r="24" spans="6:8" x14ac:dyDescent="0.25">
      <c r="F24" s="27" t="s">
        <v>34</v>
      </c>
      <c r="G24" s="28">
        <v>373556.02500000002</v>
      </c>
      <c r="H24" s="28">
        <v>65650.032999999996</v>
      </c>
    </row>
    <row r="25" spans="6:8" x14ac:dyDescent="0.25">
      <c r="F25" s="27" t="s">
        <v>35</v>
      </c>
      <c r="G25" s="28">
        <v>384607.27399999998</v>
      </c>
      <c r="H25" s="28">
        <v>69769.361999999994</v>
      </c>
    </row>
    <row r="26" spans="6:8" x14ac:dyDescent="0.25">
      <c r="F26" s="27" t="s">
        <v>36</v>
      </c>
      <c r="G26" s="28">
        <v>379294.14</v>
      </c>
      <c r="H26" s="28">
        <v>64624.678</v>
      </c>
    </row>
    <row r="27" spans="6:8" x14ac:dyDescent="0.25">
      <c r="F27" s="27" t="s">
        <v>37</v>
      </c>
      <c r="G27" s="28">
        <v>380956.87400000001</v>
      </c>
      <c r="H27" s="28">
        <v>60383.309000000001</v>
      </c>
    </row>
    <row r="28" spans="6:8" x14ac:dyDescent="0.25">
      <c r="F28" s="27" t="s">
        <v>38</v>
      </c>
      <c r="G28" s="28">
        <v>385787.81099999999</v>
      </c>
      <c r="H28" s="28">
        <v>60636.555999999997</v>
      </c>
    </row>
    <row r="29" spans="6:8" x14ac:dyDescent="0.25">
      <c r="F29" s="27" t="s">
        <v>39</v>
      </c>
      <c r="G29" s="28">
        <v>402027.80300000001</v>
      </c>
      <c r="H29" s="28">
        <v>62963.175999999999</v>
      </c>
    </row>
    <row r="30" spans="6:8" x14ac:dyDescent="0.25">
      <c r="F30" s="27" t="s">
        <v>40</v>
      </c>
      <c r="G30" s="28">
        <v>421329.89899999998</v>
      </c>
      <c r="H30" s="28">
        <v>66706.294999999998</v>
      </c>
    </row>
    <row r="31" spans="6:8" x14ac:dyDescent="0.25">
      <c r="F31" s="27" t="s">
        <v>41</v>
      </c>
      <c r="G31" s="28">
        <v>453072.98800000001</v>
      </c>
      <c r="H31" s="28">
        <v>69758.254000000001</v>
      </c>
    </row>
    <row r="32" spans="6:8" x14ac:dyDescent="0.25">
      <c r="F32" s="27" t="s">
        <v>42</v>
      </c>
      <c r="G32" s="28">
        <v>477003.46399999998</v>
      </c>
      <c r="H32" s="28">
        <v>72829.315000000002</v>
      </c>
    </row>
    <row r="33" spans="6:8" x14ac:dyDescent="0.25">
      <c r="F33" s="27" t="s">
        <v>43</v>
      </c>
      <c r="G33" s="28">
        <v>486033.11</v>
      </c>
      <c r="H33" s="28">
        <v>75721.702000000005</v>
      </c>
    </row>
    <row r="34" spans="6:8" x14ac:dyDescent="0.25">
      <c r="F34" s="27" t="s">
        <v>44</v>
      </c>
      <c r="G34" s="28">
        <v>209236.14199999999</v>
      </c>
      <c r="H34" s="28">
        <v>35835.68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5D72BB-E94E-40C5-A5E4-91031006D2F4}"/>
</file>

<file path=customXml/itemProps2.xml><?xml version="1.0" encoding="utf-8"?>
<ds:datastoreItem xmlns:ds="http://schemas.openxmlformats.org/officeDocument/2006/customXml" ds:itemID="{577B1EC0-0109-405F-8640-BE6A18922B91}"/>
</file>

<file path=customXml/itemProps3.xml><?xml version="1.0" encoding="utf-8"?>
<ds:datastoreItem xmlns:ds="http://schemas.openxmlformats.org/officeDocument/2006/customXml" ds:itemID="{BAF2A0F0-23E6-4194-A5B7-FD606233B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Int. energy consumption</vt:lpstr>
      <vt:lpstr>Dom. energy consumption</vt:lpstr>
      <vt:lpstr>Total energy consumption</vt:lpstr>
      <vt:lpstr>Emissions</vt:lpstr>
      <vt:lpstr>OVERLEAF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2022-06-02T15:38:01Z</dcterms:created>
  <dcterms:modified xsi:type="dcterms:W3CDTF">2024-02-27T08:10:20Z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</Properties>
</file>