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"/>
    </mc:Choice>
  </mc:AlternateContent>
  <xr:revisionPtr revIDLastSave="0" documentId="8_{C7F6A01E-E6B8-4B77-A7CB-67A8E05EEAA8}" xr6:coauthVersionLast="47" xr6:coauthVersionMax="47" xr10:uidLastSave="{00000000-0000-0000-0000-000000000000}"/>
  <bookViews>
    <workbookView xWindow="45" yWindow="15" windowWidth="19125" windowHeight="10755" xr2:uid="{529A79D2-F575-4B31-9FC0-B9CDC6B35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E6" i="1"/>
  <c r="G6" i="1" s="1"/>
  <c r="N14" i="1"/>
  <c r="N15" i="1"/>
  <c r="G5" i="1"/>
  <c r="L15" i="1"/>
  <c r="L14" i="1"/>
  <c r="E5" i="1"/>
  <c r="D5" i="1"/>
  <c r="D6" i="1"/>
  <c r="C6" i="1"/>
  <c r="D12" i="1"/>
  <c r="E11" i="1"/>
  <c r="D11" i="1"/>
  <c r="C5" i="1"/>
  <c r="N17" i="1" l="1"/>
  <c r="L17" i="1"/>
</calcChain>
</file>

<file path=xl/sharedStrings.xml><?xml version="1.0" encoding="utf-8"?>
<sst xmlns="http://schemas.openxmlformats.org/spreadsheetml/2006/main" count="34" uniqueCount="23">
  <si>
    <t>AF</t>
  </si>
  <si>
    <t>insurance</t>
  </si>
  <si>
    <t>capital</t>
  </si>
  <si>
    <t>annual km</t>
  </si>
  <si>
    <t>ICE</t>
  </si>
  <si>
    <t>BEV</t>
  </si>
  <si>
    <t>CAPEX</t>
  </si>
  <si>
    <t>OPEX</t>
  </si>
  <si>
    <t>Fuel</t>
  </si>
  <si>
    <t>ICE car</t>
  </si>
  <si>
    <t>ICE truck</t>
  </si>
  <si>
    <t>DKK</t>
  </si>
  <si>
    <t>Bilpris</t>
  </si>
  <si>
    <t>km</t>
  </si>
  <si>
    <t>Brændstoføkonomi</t>
  </si>
  <si>
    <t>km/l</t>
  </si>
  <si>
    <t>dieselpris</t>
  </si>
  <si>
    <t>DKK/l</t>
  </si>
  <si>
    <t>DKK/km</t>
  </si>
  <si>
    <t>km/kWh</t>
  </si>
  <si>
    <t>DKK/kWh</t>
  </si>
  <si>
    <t>CAPEX/Fuel</t>
  </si>
  <si>
    <t>€/km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</si>
</sst>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FB03-2F36-4C05-BD25-6BE9FB0A204A}">
  <dimension ref="A1:O17"/>
  <sheetViews>
    <sheetView tabSelected="1" workbookViewId="0">
      <selection activeCell="E6" sqref="E6"/>
    </sheetView>
  </sheetViews>
  <sheetFormatPr defaultRowHeight="15" x14ac:dyDescent="0.25"/>
  <cols>
    <col min="11" max="11" width="11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>
        <v>0.11600000000000001</v>
      </c>
      <c r="B2">
        <v>0.02</v>
      </c>
      <c r="C2">
        <v>14515</v>
      </c>
      <c r="D2">
        <v>15600</v>
      </c>
    </row>
    <row r="3" spans="1:15" x14ac:dyDescent="0.25">
      <c r="C3">
        <v>16630</v>
      </c>
    </row>
    <row r="4" spans="1:15" x14ac:dyDescent="0.25">
      <c r="C4" t="s">
        <v>6</v>
      </c>
      <c r="D4" t="s">
        <v>7</v>
      </c>
      <c r="E4" t="s">
        <v>8</v>
      </c>
      <c r="G4" t="s">
        <v>21</v>
      </c>
    </row>
    <row r="5" spans="1:15" x14ac:dyDescent="0.25">
      <c r="B5" t="s">
        <v>4</v>
      </c>
      <c r="C5" s="1">
        <f>C2*(B2+A2)/D2</f>
        <v>0.12654102564102565</v>
      </c>
      <c r="D5" s="1">
        <f>0.11/10</f>
        <v>1.0999999999999999E-2</v>
      </c>
      <c r="E5" s="1">
        <f>1/30*1.2</f>
        <v>0.04</v>
      </c>
      <c r="F5">
        <f>E5*7.5</f>
        <v>0.3</v>
      </c>
      <c r="G5">
        <f>C5/E5</f>
        <v>3.1635256410256414</v>
      </c>
    </row>
    <row r="6" spans="1:15" x14ac:dyDescent="0.25">
      <c r="B6" t="s">
        <v>5</v>
      </c>
      <c r="C6" s="1">
        <f>C3*(B2+A2)/D2</f>
        <v>0.14497948717948719</v>
      </c>
      <c r="D6" s="1">
        <f>0.074/10</f>
        <v>7.3999999999999995E-3</v>
      </c>
      <c r="E6" s="1">
        <f>0.2/0.9*0.04*4</f>
        <v>3.5555555555555556E-2</v>
      </c>
      <c r="F6">
        <f>E6*7.5</f>
        <v>0.26666666666666666</v>
      </c>
      <c r="G6">
        <f>C6/E6</f>
        <v>4.077548076923077</v>
      </c>
    </row>
    <row r="7" spans="1:15" x14ac:dyDescent="0.25">
      <c r="E7" t="s">
        <v>22</v>
      </c>
    </row>
    <row r="8" spans="1:15" x14ac:dyDescent="0.25">
      <c r="L8" t="s">
        <v>4</v>
      </c>
      <c r="N8" t="s">
        <v>5</v>
      </c>
    </row>
    <row r="9" spans="1:15" x14ac:dyDescent="0.25">
      <c r="K9" t="s">
        <v>12</v>
      </c>
      <c r="L9">
        <v>70000</v>
      </c>
      <c r="M9" t="s">
        <v>11</v>
      </c>
      <c r="N9">
        <v>100000</v>
      </c>
      <c r="O9" t="s">
        <v>11</v>
      </c>
    </row>
    <row r="10" spans="1:15" x14ac:dyDescent="0.25">
      <c r="K10" t="s">
        <v>13</v>
      </c>
      <c r="L10">
        <v>15600</v>
      </c>
      <c r="M10" t="s">
        <v>13</v>
      </c>
      <c r="N10">
        <v>15600</v>
      </c>
      <c r="O10" t="s">
        <v>13</v>
      </c>
    </row>
    <row r="11" spans="1:15" x14ac:dyDescent="0.25">
      <c r="C11" t="s">
        <v>9</v>
      </c>
      <c r="D11">
        <f>0.0903 * LN( 1700 ) - 0.6404</f>
        <v>3.1286032763001015E-2</v>
      </c>
      <c r="E11">
        <f>1/D11</f>
        <v>31.963144946348198</v>
      </c>
      <c r="K11" t="s">
        <v>14</v>
      </c>
      <c r="L11">
        <v>30</v>
      </c>
      <c r="M11" t="s">
        <v>15</v>
      </c>
      <c r="N11">
        <v>5</v>
      </c>
      <c r="O11" t="s">
        <v>19</v>
      </c>
    </row>
    <row r="12" spans="1:15" x14ac:dyDescent="0.25">
      <c r="C12" t="s">
        <v>10</v>
      </c>
      <c r="D12">
        <f>0.0903 * LN( 40000 ) - 0.6404</f>
        <v>0.31647611639857542</v>
      </c>
      <c r="K12" t="s">
        <v>16</v>
      </c>
      <c r="L12">
        <v>9</v>
      </c>
      <c r="M12" t="s">
        <v>17</v>
      </c>
      <c r="N12">
        <v>0.7</v>
      </c>
      <c r="O12" t="s">
        <v>20</v>
      </c>
    </row>
    <row r="14" spans="1:15" x14ac:dyDescent="0.25">
      <c r="K14" t="s">
        <v>6</v>
      </c>
      <c r="L14">
        <f>L9*(A2+B2)/L10</f>
        <v>0.61025641025641031</v>
      </c>
      <c r="M14" t="s">
        <v>18</v>
      </c>
      <c r="N14">
        <f>N9*(A2+B2)/N10</f>
        <v>0.87179487179487192</v>
      </c>
      <c r="O14" t="s">
        <v>18</v>
      </c>
    </row>
    <row r="15" spans="1:15" x14ac:dyDescent="0.25">
      <c r="K15" t="s">
        <v>8</v>
      </c>
      <c r="L15">
        <f>L12/L11</f>
        <v>0.3</v>
      </c>
      <c r="M15" t="s">
        <v>18</v>
      </c>
      <c r="N15">
        <f>N12/N11</f>
        <v>0.13999999999999999</v>
      </c>
      <c r="O15" t="s">
        <v>18</v>
      </c>
    </row>
    <row r="17" spans="11:14" x14ac:dyDescent="0.25">
      <c r="K17" t="s">
        <v>21</v>
      </c>
      <c r="L17">
        <f>L14/L15</f>
        <v>2.0341880341880345</v>
      </c>
      <c r="N17">
        <f>N14/N15</f>
        <v>6.227106227106229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2024-07-29T11:30:39Z</dcterms:created>
  <dcterms:modified xsi:type="dcterms:W3CDTF">2024-07-29T12:02:57Z</dcterms:modified>
</cp:coreProperties>
</file>