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g\workspace\tarea_final\"/>
    </mc:Choice>
  </mc:AlternateContent>
  <xr:revisionPtr revIDLastSave="0" documentId="13_ncr:1_{A969C512-EC2F-408F-8EEF-1D6668BDCBC5}" xr6:coauthVersionLast="47" xr6:coauthVersionMax="47" xr10:uidLastSave="{00000000-0000-0000-0000-000000000000}"/>
  <bookViews>
    <workbookView xWindow="-108" yWindow="-108" windowWidth="23256" windowHeight="12456" xr2:uid="{E6C1FE71-EB55-4080-B2BE-8A85D8AAF5F7}"/>
  </bookViews>
  <sheets>
    <sheet name="Clasificacion_deudor" sheetId="1" r:id="rId1"/>
  </sheets>
  <definedNames>
    <definedName name="_xlnm._FilterDatabase" localSheetId="0" hidden="1">Clasificacion_deudor!$A$1:$J$11</definedName>
    <definedName name="_xlnm.Criteria" localSheetId="0">Clasificacion_deudor!#REF!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F10" i="1"/>
  <c r="F9" i="1"/>
  <c r="F8" i="1"/>
  <c r="F7" i="1"/>
  <c r="F6" i="1"/>
  <c r="F5" i="1"/>
  <c r="F4" i="1"/>
  <c r="F3" i="1"/>
  <c r="F2" i="1"/>
  <c r="C2" i="1"/>
  <c r="H11" i="1"/>
  <c r="B11" i="1" a="1"/>
  <c r="B11" i="1" s="1"/>
  <c r="I10" i="1"/>
  <c r="J10" i="1" s="1"/>
  <c r="C10" i="1"/>
  <c r="I9" i="1"/>
  <c r="J9" i="1" s="1"/>
  <c r="C9" i="1"/>
  <c r="I8" i="1"/>
  <c r="J8" i="1" s="1"/>
  <c r="C8" i="1"/>
  <c r="I7" i="1"/>
  <c r="J7" i="1" s="1"/>
  <c r="C7" i="1"/>
  <c r="I6" i="1"/>
  <c r="J6" i="1" s="1"/>
  <c r="C6" i="1"/>
  <c r="I5" i="1"/>
  <c r="J5" i="1" s="1"/>
  <c r="C5" i="1"/>
  <c r="I4" i="1"/>
  <c r="J4" i="1" s="1"/>
  <c r="C4" i="1"/>
  <c r="I3" i="1"/>
  <c r="J3" i="1" s="1"/>
  <c r="C3" i="1"/>
  <c r="I2" i="1"/>
  <c r="C11" i="1" l="1" a="1"/>
  <c r="C11" i="1" s="1"/>
  <c r="G3" i="1" a="1"/>
  <c r="G3" i="1" s="1"/>
  <c r="I11" i="1" a="1"/>
  <c r="I11" i="1" s="1"/>
  <c r="G7" i="1" a="1"/>
  <c r="G7" i="1" s="1"/>
  <c r="G4" i="1" a="1"/>
  <c r="G4" i="1" s="1"/>
  <c r="J2" i="1"/>
  <c r="G9" i="1" a="1"/>
  <c r="G9" i="1" s="1"/>
  <c r="G5" i="1" a="1"/>
  <c r="G5" i="1" s="1"/>
  <c r="G10" i="1" a="1"/>
  <c r="G10" i="1" s="1"/>
  <c r="G8" i="1" a="1"/>
  <c r="G8" i="1" s="1"/>
  <c r="G2" i="1" a="1"/>
  <c r="G2" i="1" s="1"/>
  <c r="G6" i="1" a="1"/>
  <c r="G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Fredy Beuny Efrain Gutierrez Cahuana</author>
  </authors>
  <commentList>
    <comment ref="A1" authorId="0" shapeId="0" xr:uid="{CE2DC4CB-1FB0-4EB0-9256-A35C1A53C3EB}">
      <text>
        <r>
          <rPr>
            <b/>
            <sz val="9"/>
            <color indexed="81"/>
            <rFont val="Tahoma"/>
            <family val="2"/>
          </rPr>
          <t>Fredy Beuny Efrain Gutierrez Cahuana:</t>
        </r>
        <r>
          <rPr>
            <sz val="9"/>
            <color indexed="81"/>
            <rFont val="Tahoma"/>
            <family val="2"/>
          </rPr>
          <t xml:space="preserve">
Refinanciados y vencidos refinanciados (verde)
Reclasificados (ambar)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<sst xmlns="http://schemas.openxmlformats.org/spreadsheetml/2006/main" count="10" uniqueCount="10">
  <si>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Nro_credito</t>
  </si>
  <si>
    <t>Codigo_cliente</t>
  </si>
  <si>
    <t>Producto</t>
  </si>
  <si>
    <t>Dias_atraso</t>
  </si>
  <si>
    <t>Calificacion_credito</t>
  </si>
  <si>
    <t>Calificacion_deudor</t>
  </si>
  <si>
    <t>Saldo_credito</t>
  </si>
  <si>
    <t>Saldo_deudor</t>
  </si>
  <si>
    <t>Saldo_relativo</t>
  </si>
  <si>
    <t>Creditos_deudor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</si>
</sst>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icrosoft Sans Serif"/>
      <family val="2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10" fontId="2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4" fontId="3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D829-184D-4252-8E4E-734E9364AB16}">
  <dimension ref="A1:L13"/>
  <sheetViews>
    <sheetView tabSelected="1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3" sqref="E3"/>
    </sheetView>
  </sheetViews>
  <sheetFormatPr baseColWidth="10" defaultRowHeight="13.2" x14ac:dyDescent="0.25"/>
  <cols>
    <col min="1" max="10" width="13.77734375" customWidth="1"/>
    <col min="11" max="164" width="9.109375" customWidth="1"/>
  </cols>
  <sheetData>
    <row r="1" spans="1:12" ht="26.4" x14ac:dyDescent="0.25">
      <c r="A1" s="10" t="s">
        <v>0</v>
      </c>
      <c r="B1" s="11" t="s">
        <v>1</v>
      </c>
      <c r="C1" s="12" t="s">
        <v>9</v>
      </c>
      <c r="D1" s="11" t="s">
        <v>2</v>
      </c>
      <c r="E1" s="11" t="s">
        <v>3</v>
      </c>
      <c r="F1" s="12" t="s">
        <v>4</v>
      </c>
      <c r="G1" s="12" t="s">
        <v>5</v>
      </c>
      <c r="H1" s="11" t="s">
        <v>6</v>
      </c>
      <c r="I1" s="12" t="s">
        <v>7</v>
      </c>
      <c r="J1" s="12" t="s">
        <v>8</v>
      </c>
    </row>
    <row r="2" spans="1:12" x14ac:dyDescent="0.25">
      <c r="A2" s="1">
        <v>148</v>
      </c>
      <c r="B2">
        <v>835</v>
      </c>
      <c r="C2">
        <f t="shared" ref="C2:C10" si="0">COUNTIF($B$2:$B$10,$B2)</f>
        <v>1</v>
      </c>
      <c r="D2" s="1">
        <v>5</v>
      </c>
      <c r="E2" s="1">
        <v>9</v>
      </c>
      <c r="F2" s="3" t="str">
        <f>IF($E2&lt;=8,"A",IF($E2&lt;=30,"B",IF($E2&lt;=60,"C",IF($E2&lt;=120,"D","E"))))</f>
        <v>B</v>
      </c>
      <c r="G2" s="3" t="str">
        <f t="array" ref="G2">CHAR(MAX(IF($B$2:$B$10=B2,CODE($F$2:$F$10))))</f>
        <v>B</v>
      </c>
      <c r="H2" s="2">
        <v>1022.3</v>
      </c>
      <c r="I2" s="5">
        <f t="shared" ref="I2:I10" si="1">SUMIF($B$2:$B$10,$B2,H$2:H$10)</f>
        <v>1022.3</v>
      </c>
      <c r="J2" s="6">
        <f>H2/I2</f>
        <v>1</v>
      </c>
      <c r="L2" s="1"/>
    </row>
    <row r="3" spans="1:12" x14ac:dyDescent="0.25">
      <c r="A3" s="1">
        <v>705</v>
      </c>
      <c r="B3">
        <v>871</v>
      </c>
      <c r="C3">
        <f t="shared" si="0"/>
        <v>1</v>
      </c>
      <c r="D3" s="1">
        <v>35</v>
      </c>
      <c r="E3" s="1">
        <v>820</v>
      </c>
      <c r="F3" s="3" t="str">
        <f t="shared" ref="F3:F10" si="2">IF($E3&lt;=8,"A",IF($E3&lt;=30,"B",IF($E3&lt;=60,"C",IF($E3&lt;=120,"D","E"))))</f>
        <v>E</v>
      </c>
      <c r="G3" s="3" t="str">
        <f t="array" ref="G3">CHAR(MAX(IF($B$2:$B$10=B3,CODE($F$2:$F$10))))</f>
        <v>E</v>
      </c>
      <c r="H3" s="2">
        <v>14746.88</v>
      </c>
      <c r="I3" s="5">
        <f t="shared" si="1"/>
        <v>14746.88</v>
      </c>
      <c r="J3" s="6">
        <f t="shared" ref="J3:J10" si="3">H3/I3</f>
        <v>1</v>
      </c>
      <c r="L3" s="1"/>
    </row>
    <row r="4" spans="1:12" x14ac:dyDescent="0.25">
      <c r="A4" s="1">
        <v>523</v>
      </c>
      <c r="B4">
        <v>878</v>
      </c>
      <c r="C4">
        <f t="shared" si="0"/>
        <v>1</v>
      </c>
      <c r="D4" s="1">
        <v>86</v>
      </c>
      <c r="E4" s="1">
        <v>0</v>
      </c>
      <c r="F4" s="3" t="str">
        <f t="shared" si="2"/>
        <v>A</v>
      </c>
      <c r="G4" s="3" t="str">
        <f t="array" ref="G4">CHAR(MAX(IF($B$2:$B$10=B4,CODE($F$2:$F$10))))</f>
        <v>A</v>
      </c>
      <c r="H4" s="2">
        <v>89.25</v>
      </c>
      <c r="I4" s="5">
        <f t="shared" si="1"/>
        <v>89.25</v>
      </c>
      <c r="J4" s="6">
        <f t="shared" si="3"/>
        <v>1</v>
      </c>
      <c r="L4" s="1"/>
    </row>
    <row r="5" spans="1:12" x14ac:dyDescent="0.25">
      <c r="A5" s="1">
        <v>995</v>
      </c>
      <c r="B5">
        <v>935</v>
      </c>
      <c r="C5">
        <f t="shared" si="0"/>
        <v>2</v>
      </c>
      <c r="D5" s="1">
        <v>52</v>
      </c>
      <c r="E5" s="1">
        <v>0</v>
      </c>
      <c r="F5" s="3" t="str">
        <f t="shared" si="2"/>
        <v>A</v>
      </c>
      <c r="G5" s="3" t="str">
        <f t="array" ref="G5">CHAR(MAX(IF($B$2:$B$10=B5,CODE($F$2:$F$10))))</f>
        <v>D</v>
      </c>
      <c r="H5" s="2">
        <v>1000</v>
      </c>
      <c r="I5" s="5">
        <f t="shared" si="1"/>
        <v>2517.21</v>
      </c>
      <c r="J5" s="6">
        <f t="shared" si="3"/>
        <v>0.39726522618295651</v>
      </c>
      <c r="L5" s="1"/>
    </row>
    <row r="6" spans="1:12" x14ac:dyDescent="0.25">
      <c r="A6" s="1">
        <v>996</v>
      </c>
      <c r="B6">
        <v>935</v>
      </c>
      <c r="C6">
        <f t="shared" si="0"/>
        <v>2</v>
      </c>
      <c r="D6" s="1">
        <v>42</v>
      </c>
      <c r="E6" s="1">
        <v>62</v>
      </c>
      <c r="F6" s="3" t="str">
        <f t="shared" si="2"/>
        <v>D</v>
      </c>
      <c r="G6" s="3" t="str">
        <f t="array" ref="G6">CHAR(MAX(IF($B$2:$B$10=B6,CODE($F$2:$F$10))))</f>
        <v>D</v>
      </c>
      <c r="H6" s="2">
        <v>1517.21</v>
      </c>
      <c r="I6" s="5">
        <f t="shared" si="1"/>
        <v>2517.21</v>
      </c>
      <c r="J6" s="6">
        <f t="shared" si="3"/>
        <v>0.60273477381704343</v>
      </c>
      <c r="L6" s="1"/>
    </row>
    <row r="7" spans="1:12" x14ac:dyDescent="0.25">
      <c r="A7" s="1">
        <v>464</v>
      </c>
      <c r="B7">
        <v>936</v>
      </c>
      <c r="C7">
        <f t="shared" si="0"/>
        <v>2</v>
      </c>
      <c r="D7" s="1">
        <v>5</v>
      </c>
      <c r="E7" s="1">
        <v>0</v>
      </c>
      <c r="F7" s="3" t="str">
        <f t="shared" si="2"/>
        <v>A</v>
      </c>
      <c r="G7" s="3" t="str">
        <f t="array" ref="G7">CHAR(MAX(IF($B$2:$B$10=B7,CODE($F$2:$F$10))))</f>
        <v>C</v>
      </c>
      <c r="H7" s="2">
        <v>2803.12</v>
      </c>
      <c r="I7" s="5">
        <f t="shared" si="1"/>
        <v>4743.12</v>
      </c>
      <c r="J7" s="6">
        <f t="shared" si="3"/>
        <v>0.59098652363844895</v>
      </c>
      <c r="L7" s="1"/>
    </row>
    <row r="8" spans="1:12" x14ac:dyDescent="0.25">
      <c r="A8" s="1">
        <v>754</v>
      </c>
      <c r="B8">
        <v>936</v>
      </c>
      <c r="C8">
        <f t="shared" si="0"/>
        <v>2</v>
      </c>
      <c r="D8" s="1">
        <v>52</v>
      </c>
      <c r="E8" s="1">
        <v>31</v>
      </c>
      <c r="F8" s="3" t="str">
        <f t="shared" si="2"/>
        <v>C</v>
      </c>
      <c r="G8" s="3" t="str">
        <f t="array" ref="G8">CHAR(MAX(IF($B$2:$B$10=B8,CODE($F$2:$F$10))))</f>
        <v>C</v>
      </c>
      <c r="H8" s="2">
        <v>1940</v>
      </c>
      <c r="I8" s="5">
        <f t="shared" si="1"/>
        <v>4743.12</v>
      </c>
      <c r="J8" s="6">
        <f t="shared" si="3"/>
        <v>0.40901347636155105</v>
      </c>
      <c r="L8" s="1"/>
    </row>
    <row r="9" spans="1:12" x14ac:dyDescent="0.25">
      <c r="A9" s="1">
        <v>597</v>
      </c>
      <c r="B9">
        <v>940</v>
      </c>
      <c r="C9">
        <f t="shared" si="0"/>
        <v>2</v>
      </c>
      <c r="D9" s="1">
        <v>47</v>
      </c>
      <c r="E9" s="1">
        <v>0</v>
      </c>
      <c r="F9" s="3" t="str">
        <f t="shared" si="2"/>
        <v>A</v>
      </c>
      <c r="G9" s="3" t="str">
        <f t="array" ref="G9">CHAR(MAX(IF($B$2:$B$10=B9,CODE($F$2:$F$10))))</f>
        <v>B</v>
      </c>
      <c r="H9" s="2">
        <v>1504.21</v>
      </c>
      <c r="I9" s="5">
        <f t="shared" si="1"/>
        <v>15998.21</v>
      </c>
      <c r="J9" s="6">
        <f t="shared" si="3"/>
        <v>9.4023643895160783E-2</v>
      </c>
      <c r="L9" s="1"/>
    </row>
    <row r="10" spans="1:12" x14ac:dyDescent="0.25">
      <c r="A10" s="1">
        <v>603</v>
      </c>
      <c r="B10">
        <v>940</v>
      </c>
      <c r="C10">
        <f t="shared" si="0"/>
        <v>2</v>
      </c>
      <c r="D10" s="1">
        <v>87</v>
      </c>
      <c r="E10" s="1">
        <v>9</v>
      </c>
      <c r="F10" s="3" t="str">
        <f t="shared" si="2"/>
        <v>B</v>
      </c>
      <c r="G10" s="3" t="str">
        <f t="array" ref="G10">CHAR(MAX(IF($B$2:$B$10=B10,CODE($F$2:$F$10))))</f>
        <v>B</v>
      </c>
      <c r="H10" s="2">
        <v>14494</v>
      </c>
      <c r="I10" s="5">
        <f t="shared" si="1"/>
        <v>15998.21</v>
      </c>
      <c r="J10" s="6">
        <f t="shared" si="3"/>
        <v>0.90597635610483929</v>
      </c>
      <c r="L10" s="1"/>
    </row>
    <row r="11" spans="1:12" x14ac:dyDescent="0.25">
      <c r="A11" s="7">
        <f>COUNT(A2:A10)</f>
        <v>9</v>
      </c>
      <c r="B11" s="7" cm="1">
        <f t="array" ref="B11">SUM(1/COUNTIF($B$2:$B$10,$B$2:$B$10))</f>
        <v>6</v>
      </c>
      <c r="C11" s="7" cm="1">
        <f t="array" ref="C11">SUMPRODUCT(1/COUNTIF($B$2:$B$10,$B$2:$B$10&amp;""),C2:C10)</f>
        <v>9</v>
      </c>
      <c r="E11" s="7"/>
      <c r="F11" s="7"/>
      <c r="G11" s="7"/>
      <c r="H11" s="4">
        <f>SUM(H2:H10)</f>
        <v>39116.97</v>
      </c>
      <c r="I11" s="4" cm="1">
        <f t="array" ref="I11">SUMPRODUCT(1/COUNTIF($B$2:$B$10,$B$2:$B$10&amp;""),I2:I10)</f>
        <v>39116.97</v>
      </c>
      <c r="J11" s="4"/>
    </row>
    <row r="13" spans="1:12" x14ac:dyDescent="0.25">
      <c r="A13" s="8"/>
      <c r="E13" s="8"/>
      <c r="F13" s="8"/>
      <c r="G13" s="8"/>
      <c r="H13" s="9"/>
      <c r="I13" s="9"/>
      <c r="J13" s="9"/>
    </row>
  </sheetData>
  <autoFilter ref="A1:J11" xr:uid="{00000000-0001-0000-0200-000000000000}"/>
  <conditionalFormatting sqref="G2:G10">
    <cfRule type="expression" dxfId="0" priority="3">
      <formula>#REF!&lt;&gt;$G2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Clasificacion_deudor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Gutiérrez Cahuana</dc:creator>
  <cp:lastModifiedBy>Fredy Gutiérrez Cahuana</cp:lastModifiedBy>
  <dcterms:created xsi:type="dcterms:W3CDTF">2023-05-30T18:26:27Z</dcterms:created>
  <dcterms:modified xsi:type="dcterms:W3CDTF">2023-05-31T10:18:30Z</dcterms:modified>
</cp:coreProperties>
</file>