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25" i="1" l="1"/>
  <c r="O23" i="1"/>
  <c r="O24" i="1"/>
  <c r="O26" i="1"/>
  <c r="O28" i="1"/>
  <c r="O27" i="1"/>
  <c r="S9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6" i="1"/>
  <c r="F55" i="1"/>
  <c r="F54" i="1"/>
  <c r="F53" i="1"/>
  <c r="F52" i="1"/>
  <c r="F51" i="1"/>
  <c r="F50" i="1"/>
  <c r="F49" i="1"/>
  <c r="F48" i="1" l="1"/>
  <c r="F47" i="1"/>
  <c r="F46" i="1"/>
  <c r="F45" i="1"/>
  <c r="F44" i="1"/>
  <c r="F43" i="1"/>
  <c r="F42" i="1"/>
  <c r="F41" i="1"/>
  <c r="F40" i="1"/>
  <c r="F39" i="1"/>
  <c r="F38" i="1"/>
  <c r="F35" i="1"/>
  <c r="F34" i="1"/>
  <c r="F33" i="1"/>
  <c r="F32" i="1"/>
  <c r="F29" i="1"/>
  <c r="F28" i="1"/>
  <c r="F27" i="1"/>
  <c r="F26" i="1"/>
  <c r="F23" i="1"/>
  <c r="F22" i="1"/>
  <c r="F21" i="1"/>
  <c r="F20" i="1"/>
  <c r="F19" i="1"/>
  <c r="F18" i="1"/>
  <c r="F17" i="1"/>
  <c r="F16" i="1"/>
  <c r="F13" i="1"/>
  <c r="F12" i="1"/>
  <c r="F10" i="1"/>
  <c r="F9" i="1"/>
  <c r="F8" i="1"/>
  <c r="O22" i="1"/>
  <c r="T31" i="1" s="1"/>
  <c r="T30" i="1"/>
  <c r="T27" i="1"/>
  <c r="T28" i="1" s="1"/>
  <c r="T23" i="1"/>
</calcChain>
</file>

<file path=xl/sharedStrings.xml><?xml version="1.0" encoding="utf-8"?>
<sst xmlns="http://schemas.openxmlformats.org/spreadsheetml/2006/main" count="224" uniqueCount="124">
  <si>
    <t>Frederick Russe</t>
  </si>
  <si>
    <t>504 361 1131</t>
  </si>
  <si>
    <t>Westbank ARC, Inc.</t>
  </si>
  <si>
    <t>Janitorial COST SHEET W/OVIEW</t>
  </si>
  <si>
    <t>Date:</t>
  </si>
  <si>
    <t>WORK CENTER:</t>
  </si>
  <si>
    <t>X</t>
  </si>
  <si>
    <t>File#</t>
  </si>
  <si>
    <t>Area</t>
  </si>
  <si>
    <t>Task</t>
  </si>
  <si>
    <t>SF</t>
  </si>
  <si>
    <t>Count</t>
  </si>
  <si>
    <t>Freq/Month</t>
  </si>
  <si>
    <t>#</t>
  </si>
  <si>
    <t>STD Time Min</t>
  </si>
  <si>
    <t>Total Minutes Month</t>
  </si>
  <si>
    <t>Total AVGE Min/Month</t>
  </si>
  <si>
    <t>Total AVGEHour/Month</t>
  </si>
  <si>
    <t>Total AVGEHour/Day</t>
  </si>
  <si>
    <t>Frequencies:</t>
  </si>
  <si>
    <t>Daily-5/Week</t>
  </si>
  <si>
    <t>3/Week</t>
  </si>
  <si>
    <t>2/Week</t>
  </si>
  <si>
    <t>Weekly</t>
  </si>
  <si>
    <t>Monthly</t>
  </si>
  <si>
    <t>Quarterly</t>
  </si>
  <si>
    <t>Biannually</t>
  </si>
  <si>
    <t>Annually</t>
  </si>
  <si>
    <t>Square Footage</t>
  </si>
  <si>
    <t>Carpet</t>
  </si>
  <si>
    <t>Restrooms</t>
  </si>
  <si>
    <t>Outside</t>
  </si>
  <si>
    <t>Stairs</t>
  </si>
  <si>
    <t>Wood</t>
  </si>
  <si>
    <t>Vinyl&amp;Ceramic</t>
  </si>
  <si>
    <t>Item</t>
  </si>
  <si>
    <t>Rate</t>
  </si>
  <si>
    <t>$/Month</t>
  </si>
  <si>
    <t>Cleaning supplies</t>
  </si>
  <si>
    <t>Fringe</t>
  </si>
  <si>
    <t>Equipment</t>
  </si>
  <si>
    <t>Bathroom Supplies</t>
  </si>
  <si>
    <t>Labor</t>
  </si>
  <si>
    <t>Subtotal</t>
  </si>
  <si>
    <t>WC Overhead</t>
  </si>
  <si>
    <t>Cost by agency</t>
  </si>
  <si>
    <t>Cost/SF</t>
  </si>
  <si>
    <t>Cost per service</t>
  </si>
  <si>
    <t>Cost per man hour</t>
  </si>
  <si>
    <t>Total</t>
  </si>
  <si>
    <t>Glass</t>
  </si>
  <si>
    <t>Ent Glass</t>
  </si>
  <si>
    <t>Inside</t>
  </si>
  <si>
    <t>Cubicle</t>
  </si>
  <si>
    <t>in</t>
  </si>
  <si>
    <t>Windows</t>
  </si>
  <si>
    <t>Vinyl</t>
  </si>
  <si>
    <t>Wash all</t>
  </si>
  <si>
    <t>Spot clean</t>
  </si>
  <si>
    <t>Total Hours/Month</t>
  </si>
  <si>
    <t>General Cleaning</t>
  </si>
  <si>
    <t>open</t>
  </si>
  <si>
    <r>
      <t xml:space="preserve">STD Time Min: </t>
    </r>
    <r>
      <rPr>
        <sz val="9"/>
        <color theme="1"/>
        <rFont val="Calibri"/>
        <family val="2"/>
        <scheme val="minor"/>
      </rPr>
      <t>is gotten form ISSA Estimates</t>
    </r>
  </si>
  <si>
    <t>Hi traffic</t>
  </si>
  <si>
    <t>Dust mop</t>
  </si>
  <si>
    <t>Damp mop</t>
  </si>
  <si>
    <t>Wood Floors</t>
  </si>
  <si>
    <t>sweep</t>
  </si>
  <si>
    <t>S&amp;wax</t>
  </si>
  <si>
    <t>Spray buff</t>
  </si>
  <si>
    <t>Offices</t>
  </si>
  <si>
    <t>Vaccuum</t>
  </si>
  <si>
    <t>Clean</t>
  </si>
  <si>
    <t>Shampoo</t>
  </si>
  <si>
    <t>Spot</t>
  </si>
  <si>
    <t>Sweep/blow</t>
  </si>
  <si>
    <t>Porch</t>
  </si>
  <si>
    <t>Sidewalks</t>
  </si>
  <si>
    <t>Trash</t>
  </si>
  <si>
    <t>Awning</t>
  </si>
  <si>
    <t>P/U</t>
  </si>
  <si>
    <t>General</t>
  </si>
  <si>
    <t>W. Fount</t>
  </si>
  <si>
    <t>Dust</t>
  </si>
  <si>
    <t>Fruniture</t>
  </si>
  <si>
    <t>W. Sills</t>
  </si>
  <si>
    <t>Trash cans</t>
  </si>
  <si>
    <t>Empty</t>
  </si>
  <si>
    <t>Workstations</t>
  </si>
  <si>
    <t>L. Switches</t>
  </si>
  <si>
    <t>L. Fixtures</t>
  </si>
  <si>
    <t>Kitchen</t>
  </si>
  <si>
    <t>Ashtrays</t>
  </si>
  <si>
    <t>Sinks</t>
  </si>
  <si>
    <t>Fridge</t>
  </si>
  <si>
    <t>Defrost</t>
  </si>
  <si>
    <t>Base boards</t>
  </si>
  <si>
    <t>Blinds</t>
  </si>
  <si>
    <t>Drapes</t>
  </si>
  <si>
    <t>Walls</t>
  </si>
  <si>
    <t xml:space="preserve">Clean </t>
  </si>
  <si>
    <t>Air vents</t>
  </si>
  <si>
    <t>Remove</t>
  </si>
  <si>
    <t xml:space="preserve">Trash  </t>
  </si>
  <si>
    <t>Elevator</t>
  </si>
  <si>
    <t>Telephones</t>
  </si>
  <si>
    <t>EA</t>
  </si>
  <si>
    <t>Tiolets</t>
  </si>
  <si>
    <t>Urinals</t>
  </si>
  <si>
    <t>Sinks/fix</t>
  </si>
  <si>
    <t>Mirrors</t>
  </si>
  <si>
    <t>T Paper</t>
  </si>
  <si>
    <t>H Towels</t>
  </si>
  <si>
    <t>Soap Disp.</t>
  </si>
  <si>
    <t>Trash recp.</t>
  </si>
  <si>
    <t>Clean All</t>
  </si>
  <si>
    <t>Sweep</t>
  </si>
  <si>
    <t>Wet mop</t>
  </si>
  <si>
    <t>Buff</t>
  </si>
  <si>
    <t>Scrub</t>
  </si>
  <si>
    <t>Spray</t>
  </si>
  <si>
    <t>Machine</t>
  </si>
  <si>
    <t>Spot cleaning is estimated at 10%</t>
  </si>
  <si>
    <t>out (1st)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</si>
</sst>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0" borderId="4" xfId="0" applyBorder="1"/>
    <xf numFmtId="0" fontId="0" fillId="0" borderId="0" xfId="0" applyBorder="1"/>
    <xf numFmtId="0" fontId="0" fillId="2" borderId="5" xfId="0" applyFill="1" applyBorder="1"/>
    <xf numFmtId="0" fontId="0" fillId="0" borderId="5" xfId="0" applyBorder="1"/>
    <xf numFmtId="0" fontId="1" fillId="0" borderId="4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7" xfId="0" applyBorder="1"/>
    <xf numFmtId="0" fontId="0" fillId="0" borderId="8" xfId="0" applyBorder="1"/>
    <xf numFmtId="0" fontId="1" fillId="0" borderId="1" xfId="0" applyFont="1" applyFill="1" applyBorder="1"/>
    <xf numFmtId="0" fontId="3" fillId="0" borderId="4" xfId="0" applyFont="1" applyFill="1" applyBorder="1"/>
    <xf numFmtId="0" fontId="3" fillId="0" borderId="6" xfId="0" applyFont="1" applyFill="1" applyBorder="1"/>
    <xf numFmtId="0" fontId="0" fillId="2" borderId="8" xfId="0" applyFill="1" applyBorder="1"/>
    <xf numFmtId="9" fontId="0" fillId="0" borderId="0" xfId="0" applyNumberForma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6" xfId="0" applyBorder="1"/>
    <xf numFmtId="0" fontId="0" fillId="3" borderId="0" xfId="0" applyFill="1"/>
    <xf numFmtId="8" fontId="0" fillId="0" borderId="0" xfId="0" applyNumberFormat="1" applyBorder="1"/>
    <xf numFmtId="0" fontId="0" fillId="3" borderId="3" xfId="0" applyFill="1" applyBorder="1"/>
    <xf numFmtId="0" fontId="0" fillId="3" borderId="5" xfId="0" applyFill="1" applyBorder="1"/>
    <xf numFmtId="0" fontId="0" fillId="3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tabSelected="1" workbookViewId="0">
      <selection activeCell="H11" sqref="H11"/>
    </sheetView>
  </sheetViews>
  <sheetFormatPr defaultRowHeight="15" x14ac:dyDescent="0.25"/>
  <cols>
    <col min="1" max="1" width="11.85546875" customWidth="1"/>
    <col min="3" max="3" width="5.28515625" customWidth="1"/>
    <col min="5" max="5" width="12.7109375" customWidth="1"/>
    <col min="7" max="7" width="12.42578125" customWidth="1"/>
    <col min="10" max="10" width="2.85546875" customWidth="1"/>
    <col min="11" max="11" width="2.28515625" customWidth="1"/>
    <col min="12" max="12" width="2.140625" customWidth="1"/>
    <col min="18" max="18" width="17.28515625" customWidth="1"/>
  </cols>
  <sheetData>
    <row r="1" spans="1:20" x14ac:dyDescent="0.25">
      <c r="A1" t="s">
        <v>0</v>
      </c>
      <c r="D1" t="s">
        <v>2</v>
      </c>
    </row>
    <row r="2" spans="1:20" x14ac:dyDescent="0.25">
      <c r="A2" t="s">
        <v>1</v>
      </c>
      <c r="D2" t="s">
        <v>3</v>
      </c>
      <c r="G2" s="1" t="s">
        <v>6</v>
      </c>
      <c r="H2" s="1"/>
      <c r="I2" s="1"/>
      <c r="J2" s="25" t="s">
        <v>61</v>
      </c>
      <c r="K2" s="25" t="s">
        <v>61</v>
      </c>
      <c r="L2" s="25" t="s">
        <v>61</v>
      </c>
      <c r="M2" s="25"/>
    </row>
    <row r="3" spans="1:20" x14ac:dyDescent="0.25">
      <c r="D3" t="s">
        <v>4</v>
      </c>
      <c r="E3" s="1"/>
    </row>
    <row r="4" spans="1:20" x14ac:dyDescent="0.25">
      <c r="A4" s="1" t="s">
        <v>6</v>
      </c>
      <c r="B4" t="s">
        <v>7</v>
      </c>
      <c r="C4" s="1"/>
      <c r="D4" t="s">
        <v>5</v>
      </c>
      <c r="F4" s="25" t="s">
        <v>2</v>
      </c>
      <c r="R4" t="s">
        <v>62</v>
      </c>
    </row>
    <row r="5" spans="1:20" x14ac:dyDescent="0.25">
      <c r="R5" t="s">
        <v>122</v>
      </c>
    </row>
    <row r="6" spans="1:20" x14ac:dyDescent="0.25">
      <c r="A6" s="3" t="s">
        <v>8</v>
      </c>
      <c r="B6" s="3" t="s">
        <v>9</v>
      </c>
      <c r="C6" s="3" t="s">
        <v>10</v>
      </c>
      <c r="D6" s="3" t="s">
        <v>11</v>
      </c>
      <c r="E6" s="3" t="s">
        <v>12</v>
      </c>
      <c r="F6" s="3" t="s">
        <v>13</v>
      </c>
      <c r="G6" s="3" t="s">
        <v>14</v>
      </c>
      <c r="H6" s="3" t="s">
        <v>15</v>
      </c>
    </row>
    <row r="7" spans="1:20" x14ac:dyDescent="0.25">
      <c r="A7" s="2" t="s">
        <v>50</v>
      </c>
    </row>
    <row r="8" spans="1:20" x14ac:dyDescent="0.25">
      <c r="A8" t="s">
        <v>57</v>
      </c>
      <c r="B8" t="s">
        <v>51</v>
      </c>
      <c r="C8" t="s">
        <v>10</v>
      </c>
      <c r="F8">
        <f>D8*E8</f>
        <v>0</v>
      </c>
      <c r="G8">
        <v>100</v>
      </c>
      <c r="H8" s="1"/>
      <c r="M8" s="4" t="s">
        <v>16</v>
      </c>
      <c r="N8" s="5"/>
      <c r="O8" s="5"/>
      <c r="P8" s="6"/>
    </row>
    <row r="9" spans="1:20" x14ac:dyDescent="0.25">
      <c r="A9" t="s">
        <v>58</v>
      </c>
      <c r="B9" t="s">
        <v>52</v>
      </c>
      <c r="C9" t="s">
        <v>10</v>
      </c>
      <c r="F9">
        <f t="shared" ref="F9:F72" si="0">D9*E9</f>
        <v>0</v>
      </c>
      <c r="G9">
        <v>114</v>
      </c>
      <c r="H9" s="1"/>
      <c r="M9" s="7" t="s">
        <v>17</v>
      </c>
      <c r="N9" s="8"/>
      <c r="O9" s="8"/>
      <c r="P9" s="9"/>
      <c r="R9" s="21" t="s">
        <v>59</v>
      </c>
      <c r="S9" s="27">
        <f>S10+S11+S12+S13+S15+S14</f>
        <v>0</v>
      </c>
      <c r="T9" t="s">
        <v>49</v>
      </c>
    </row>
    <row r="10" spans="1:20" x14ac:dyDescent="0.25">
      <c r="A10" t="s">
        <v>58</v>
      </c>
      <c r="B10" t="s">
        <v>53</v>
      </c>
      <c r="C10" t="s">
        <v>10</v>
      </c>
      <c r="F10">
        <f t="shared" si="0"/>
        <v>0</v>
      </c>
      <c r="G10">
        <v>114</v>
      </c>
      <c r="H10" s="1"/>
      <c r="M10" s="7" t="s">
        <v>18</v>
      </c>
      <c r="N10" s="8"/>
      <c r="O10" s="8"/>
      <c r="P10" s="9"/>
      <c r="R10" s="7" t="s">
        <v>50</v>
      </c>
      <c r="S10" s="9"/>
    </row>
    <row r="11" spans="1:20" x14ac:dyDescent="0.25">
      <c r="H11" s="1"/>
      <c r="M11" s="7"/>
      <c r="N11" s="8"/>
      <c r="O11" s="8"/>
      <c r="P11" s="10"/>
      <c r="R11" s="7" t="s">
        <v>56</v>
      </c>
      <c r="S11" s="9"/>
    </row>
    <row r="12" spans="1:20" x14ac:dyDescent="0.25">
      <c r="A12" t="s">
        <v>55</v>
      </c>
      <c r="B12" t="s">
        <v>54</v>
      </c>
      <c r="C12" t="s">
        <v>10</v>
      </c>
      <c r="F12">
        <f t="shared" si="0"/>
        <v>0</v>
      </c>
      <c r="G12">
        <v>100</v>
      </c>
      <c r="H12" s="1"/>
      <c r="M12" s="11" t="s">
        <v>19</v>
      </c>
      <c r="N12" s="8"/>
      <c r="O12" s="8"/>
      <c r="P12" s="10"/>
      <c r="R12" s="7" t="s">
        <v>29</v>
      </c>
      <c r="S12" s="9"/>
    </row>
    <row r="13" spans="1:20" x14ac:dyDescent="0.25">
      <c r="A13" t="s">
        <v>55</v>
      </c>
      <c r="B13" t="s">
        <v>123</v>
      </c>
      <c r="C13" t="s">
        <v>10</v>
      </c>
      <c r="F13">
        <f t="shared" si="0"/>
        <v>0</v>
      </c>
      <c r="G13">
        <v>100</v>
      </c>
      <c r="H13" s="1"/>
      <c r="M13" s="12" t="s">
        <v>20</v>
      </c>
      <c r="N13" s="8"/>
      <c r="O13" s="8">
        <v>20.83</v>
      </c>
      <c r="P13" s="10"/>
      <c r="R13" s="7" t="s">
        <v>60</v>
      </c>
      <c r="S13" s="9"/>
    </row>
    <row r="14" spans="1:20" x14ac:dyDescent="0.25">
      <c r="H14" s="1"/>
      <c r="M14" s="12" t="s">
        <v>21</v>
      </c>
      <c r="N14" s="8"/>
      <c r="O14" s="8">
        <v>12.5</v>
      </c>
      <c r="P14" s="10"/>
      <c r="R14" s="7" t="s">
        <v>30</v>
      </c>
      <c r="S14" s="9"/>
    </row>
    <row r="15" spans="1:20" x14ac:dyDescent="0.25">
      <c r="A15" s="2" t="s">
        <v>56</v>
      </c>
      <c r="H15" s="1"/>
      <c r="M15" s="12" t="s">
        <v>22</v>
      </c>
      <c r="N15" s="8"/>
      <c r="O15" s="8">
        <v>8.33</v>
      </c>
      <c r="P15" s="10"/>
      <c r="R15" s="24" t="s">
        <v>31</v>
      </c>
      <c r="S15" s="19"/>
    </row>
    <row r="16" spans="1:20" x14ac:dyDescent="0.25">
      <c r="A16" t="s">
        <v>63</v>
      </c>
      <c r="B16" t="s">
        <v>64</v>
      </c>
      <c r="C16" t="s">
        <v>10</v>
      </c>
      <c r="F16">
        <f t="shared" si="0"/>
        <v>0</v>
      </c>
      <c r="G16">
        <v>5</v>
      </c>
      <c r="H16" s="1"/>
      <c r="M16" s="12" t="s">
        <v>23</v>
      </c>
      <c r="N16" s="8"/>
      <c r="O16" s="8">
        <v>4.17</v>
      </c>
      <c r="P16" s="10"/>
    </row>
    <row r="17" spans="1:20" x14ac:dyDescent="0.25">
      <c r="A17" t="s">
        <v>63</v>
      </c>
      <c r="B17" t="s">
        <v>65</v>
      </c>
      <c r="C17" t="s">
        <v>10</v>
      </c>
      <c r="F17">
        <f t="shared" si="0"/>
        <v>0</v>
      </c>
      <c r="G17">
        <v>15.84</v>
      </c>
      <c r="H17" s="1"/>
      <c r="M17" s="12" t="s">
        <v>24</v>
      </c>
      <c r="N17" s="8"/>
      <c r="O17" s="8">
        <v>1</v>
      </c>
      <c r="P17" s="10"/>
    </row>
    <row r="18" spans="1:20" x14ac:dyDescent="0.25">
      <c r="A18" t="s">
        <v>66</v>
      </c>
      <c r="B18" t="s">
        <v>64</v>
      </c>
      <c r="C18" t="s">
        <v>10</v>
      </c>
      <c r="F18">
        <f t="shared" si="0"/>
        <v>0</v>
      </c>
      <c r="G18">
        <v>7.2</v>
      </c>
      <c r="H18" s="1"/>
      <c r="M18" s="12" t="s">
        <v>25</v>
      </c>
      <c r="N18" s="8"/>
      <c r="O18" s="8">
        <v>0.33</v>
      </c>
      <c r="P18" s="10"/>
    </row>
    <row r="19" spans="1:20" x14ac:dyDescent="0.25">
      <c r="A19" t="s">
        <v>66</v>
      </c>
      <c r="B19" t="s">
        <v>65</v>
      </c>
      <c r="C19" t="s">
        <v>10</v>
      </c>
      <c r="F19">
        <f t="shared" si="0"/>
        <v>0</v>
      </c>
      <c r="G19">
        <v>15.84</v>
      </c>
      <c r="H19" s="1"/>
      <c r="M19" s="12" t="s">
        <v>26</v>
      </c>
      <c r="N19" s="8"/>
      <c r="O19" s="8">
        <v>0.17</v>
      </c>
      <c r="P19" s="10"/>
    </row>
    <row r="20" spans="1:20" x14ac:dyDescent="0.25">
      <c r="A20" t="s">
        <v>32</v>
      </c>
      <c r="B20" t="s">
        <v>67</v>
      </c>
      <c r="C20" t="s">
        <v>10</v>
      </c>
      <c r="F20">
        <f t="shared" si="0"/>
        <v>0</v>
      </c>
      <c r="G20">
        <v>8.4</v>
      </c>
      <c r="H20" s="1"/>
      <c r="M20" s="13" t="s">
        <v>27</v>
      </c>
      <c r="N20" s="14"/>
      <c r="O20" s="14">
        <v>0.08</v>
      </c>
      <c r="P20" s="15"/>
    </row>
    <row r="21" spans="1:20" x14ac:dyDescent="0.25">
      <c r="A21" t="s">
        <v>32</v>
      </c>
      <c r="B21" t="s">
        <v>65</v>
      </c>
      <c r="C21" t="s">
        <v>10</v>
      </c>
      <c r="F21">
        <f t="shared" si="0"/>
        <v>0</v>
      </c>
      <c r="G21">
        <v>15.84</v>
      </c>
      <c r="H21" s="1"/>
      <c r="R21" s="21" t="s">
        <v>35</v>
      </c>
      <c r="S21" s="22" t="s">
        <v>36</v>
      </c>
      <c r="T21" s="23" t="s">
        <v>37</v>
      </c>
    </row>
    <row r="22" spans="1:20" x14ac:dyDescent="0.25">
      <c r="B22" t="s">
        <v>68</v>
      </c>
      <c r="C22" t="s">
        <v>10</v>
      </c>
      <c r="F22">
        <f t="shared" si="0"/>
        <v>0</v>
      </c>
      <c r="G22">
        <v>297</v>
      </c>
      <c r="H22" s="1"/>
      <c r="M22" s="16" t="s">
        <v>28</v>
      </c>
      <c r="N22" s="5"/>
      <c r="O22" s="27">
        <f>O23+O24+O25+O26+O27+O28</f>
        <v>0</v>
      </c>
      <c r="P22" t="s">
        <v>49</v>
      </c>
      <c r="R22" s="12" t="s">
        <v>42</v>
      </c>
      <c r="S22" s="26">
        <v>8.07</v>
      </c>
      <c r="T22" s="9"/>
    </row>
    <row r="23" spans="1:20" x14ac:dyDescent="0.25">
      <c r="B23" t="s">
        <v>69</v>
      </c>
      <c r="C23" t="s">
        <v>10</v>
      </c>
      <c r="F23">
        <f t="shared" si="0"/>
        <v>0</v>
      </c>
      <c r="G23">
        <v>9.24</v>
      </c>
      <c r="H23" s="1"/>
      <c r="M23" s="17" t="s">
        <v>29</v>
      </c>
      <c r="N23" s="8"/>
      <c r="O23" s="28">
        <f>D29</f>
        <v>0</v>
      </c>
      <c r="R23" s="12" t="s">
        <v>39</v>
      </c>
      <c r="S23" s="20">
        <v>0.19</v>
      </c>
      <c r="T23" s="10">
        <f>T22*0.19</f>
        <v>0</v>
      </c>
    </row>
    <row r="24" spans="1:20" x14ac:dyDescent="0.25">
      <c r="H24" s="1"/>
      <c r="M24" s="17" t="s">
        <v>34</v>
      </c>
      <c r="N24" s="8"/>
      <c r="O24" s="28">
        <f>D16+D17</f>
        <v>0</v>
      </c>
      <c r="R24" s="12" t="s">
        <v>38</v>
      </c>
      <c r="S24" s="8"/>
      <c r="T24" s="9"/>
    </row>
    <row r="25" spans="1:20" x14ac:dyDescent="0.25">
      <c r="A25" s="2" t="s">
        <v>29</v>
      </c>
      <c r="H25" s="1"/>
      <c r="M25" s="17" t="s">
        <v>30</v>
      </c>
      <c r="N25" s="8"/>
      <c r="O25" s="28">
        <f>D72</f>
        <v>0</v>
      </c>
      <c r="R25" s="12" t="s">
        <v>40</v>
      </c>
      <c r="S25" s="8"/>
      <c r="T25" s="9"/>
    </row>
    <row r="26" spans="1:20" x14ac:dyDescent="0.25">
      <c r="A26" t="s">
        <v>70</v>
      </c>
      <c r="B26" t="s">
        <v>71</v>
      </c>
      <c r="C26" t="s">
        <v>10</v>
      </c>
      <c r="F26">
        <f t="shared" si="0"/>
        <v>0</v>
      </c>
      <c r="G26">
        <v>19.2</v>
      </c>
      <c r="H26" s="1"/>
      <c r="M26" s="17" t="s">
        <v>31</v>
      </c>
      <c r="N26" s="8"/>
      <c r="O26" s="28">
        <f>D32+D33</f>
        <v>0</v>
      </c>
      <c r="R26" s="12" t="s">
        <v>41</v>
      </c>
      <c r="S26" s="8"/>
      <c r="T26" s="9"/>
    </row>
    <row r="27" spans="1:20" x14ac:dyDescent="0.25">
      <c r="A27" t="s">
        <v>63</v>
      </c>
      <c r="B27" t="s">
        <v>71</v>
      </c>
      <c r="C27" t="s">
        <v>10</v>
      </c>
      <c r="F27">
        <f t="shared" si="0"/>
        <v>0</v>
      </c>
      <c r="G27">
        <v>7.5</v>
      </c>
      <c r="H27" s="1"/>
      <c r="M27" s="17" t="s">
        <v>32</v>
      </c>
      <c r="N27" s="8"/>
      <c r="O27" s="28">
        <f>D20+D21</f>
        <v>0</v>
      </c>
      <c r="R27" s="12" t="s">
        <v>43</v>
      </c>
      <c r="S27" s="8"/>
      <c r="T27" s="10">
        <f>T26+T25+T24+T23+T22</f>
        <v>0</v>
      </c>
    </row>
    <row r="28" spans="1:20" x14ac:dyDescent="0.25">
      <c r="A28" t="s">
        <v>74</v>
      </c>
      <c r="B28" t="s">
        <v>72</v>
      </c>
      <c r="C28" t="s">
        <v>10</v>
      </c>
      <c r="F28">
        <f t="shared" si="0"/>
        <v>0</v>
      </c>
      <c r="G28">
        <v>30</v>
      </c>
      <c r="H28" s="1"/>
      <c r="M28" s="18" t="s">
        <v>33</v>
      </c>
      <c r="N28" s="14"/>
      <c r="O28" s="29">
        <f>D18+D19</f>
        <v>0</v>
      </c>
      <c r="R28" s="12" t="s">
        <v>44</v>
      </c>
      <c r="S28" s="20">
        <v>0.15</v>
      </c>
      <c r="T28" s="10">
        <f>T27*0.15</f>
        <v>0</v>
      </c>
    </row>
    <row r="29" spans="1:20" x14ac:dyDescent="0.25">
      <c r="B29" t="s">
        <v>73</v>
      </c>
      <c r="C29" t="s">
        <v>10</v>
      </c>
      <c r="F29">
        <f t="shared" si="0"/>
        <v>0</v>
      </c>
      <c r="G29">
        <v>200</v>
      </c>
      <c r="H29" s="1"/>
      <c r="R29" s="12"/>
      <c r="S29" s="8"/>
      <c r="T29" s="10"/>
    </row>
    <row r="30" spans="1:20" x14ac:dyDescent="0.25">
      <c r="H30" s="1"/>
      <c r="R30" s="12" t="s">
        <v>45</v>
      </c>
      <c r="S30" s="8"/>
      <c r="T30" s="10">
        <f>T28+T27</f>
        <v>0</v>
      </c>
    </row>
    <row r="31" spans="1:20" x14ac:dyDescent="0.25">
      <c r="A31" s="2" t="s">
        <v>31</v>
      </c>
      <c r="H31" s="1"/>
      <c r="R31" s="12" t="s">
        <v>46</v>
      </c>
      <c r="S31" s="8"/>
      <c r="T31" s="10" t="e">
        <f>T30/O22</f>
        <v>#DIV/0!</v>
      </c>
    </row>
    <row r="32" spans="1:20" x14ac:dyDescent="0.25">
      <c r="A32" t="s">
        <v>75</v>
      </c>
      <c r="B32" t="s">
        <v>76</v>
      </c>
      <c r="C32" t="s">
        <v>10</v>
      </c>
      <c r="F32">
        <f t="shared" si="0"/>
        <v>0</v>
      </c>
      <c r="G32">
        <v>8.4</v>
      </c>
      <c r="H32" s="1"/>
      <c r="R32" s="12" t="s">
        <v>47</v>
      </c>
      <c r="S32" s="8"/>
      <c r="T32" s="10"/>
    </row>
    <row r="33" spans="1:20" x14ac:dyDescent="0.25">
      <c r="A33" t="s">
        <v>75</v>
      </c>
      <c r="B33" t="s">
        <v>77</v>
      </c>
      <c r="C33" t="s">
        <v>10</v>
      </c>
      <c r="F33">
        <f t="shared" si="0"/>
        <v>0</v>
      </c>
      <c r="G33">
        <v>8.4</v>
      </c>
      <c r="H33" s="1"/>
      <c r="R33" s="13" t="s">
        <v>48</v>
      </c>
      <c r="S33" s="14"/>
      <c r="T33" s="15"/>
    </row>
    <row r="34" spans="1:20" x14ac:dyDescent="0.25">
      <c r="A34" t="s">
        <v>80</v>
      </c>
      <c r="B34" t="s">
        <v>78</v>
      </c>
      <c r="C34" t="s">
        <v>106</v>
      </c>
      <c r="F34">
        <f t="shared" si="0"/>
        <v>0</v>
      </c>
      <c r="G34">
        <v>5</v>
      </c>
      <c r="H34" s="1"/>
    </row>
    <row r="35" spans="1:20" x14ac:dyDescent="0.25">
      <c r="A35" t="s">
        <v>72</v>
      </c>
      <c r="B35" t="s">
        <v>79</v>
      </c>
      <c r="C35" t="s">
        <v>106</v>
      </c>
      <c r="F35">
        <f t="shared" si="0"/>
        <v>0</v>
      </c>
      <c r="G35">
        <v>15</v>
      </c>
      <c r="H35" s="1"/>
    </row>
    <row r="36" spans="1:20" x14ac:dyDescent="0.25">
      <c r="H36" s="1"/>
    </row>
    <row r="37" spans="1:20" x14ac:dyDescent="0.25">
      <c r="A37" s="2" t="s">
        <v>81</v>
      </c>
      <c r="H37" s="1"/>
    </row>
    <row r="38" spans="1:20" x14ac:dyDescent="0.25">
      <c r="A38" t="s">
        <v>72</v>
      </c>
      <c r="B38" t="s">
        <v>82</v>
      </c>
      <c r="C38" t="s">
        <v>106</v>
      </c>
      <c r="F38">
        <f t="shared" si="0"/>
        <v>0</v>
      </c>
      <c r="G38">
        <v>0.5</v>
      </c>
      <c r="H38" s="1"/>
    </row>
    <row r="39" spans="1:20" x14ac:dyDescent="0.25">
      <c r="A39" t="s">
        <v>83</v>
      </c>
      <c r="B39" t="s">
        <v>84</v>
      </c>
      <c r="C39" t="s">
        <v>106</v>
      </c>
      <c r="F39">
        <f t="shared" si="0"/>
        <v>0</v>
      </c>
      <c r="G39">
        <v>0.52</v>
      </c>
      <c r="H39" s="1"/>
    </row>
    <row r="40" spans="1:20" x14ac:dyDescent="0.25">
      <c r="A40" t="s">
        <v>83</v>
      </c>
      <c r="B40" t="s">
        <v>85</v>
      </c>
      <c r="C40" t="s">
        <v>106</v>
      </c>
      <c r="F40">
        <f t="shared" si="0"/>
        <v>0</v>
      </c>
      <c r="G40">
        <v>0.33</v>
      </c>
      <c r="H40" s="1"/>
    </row>
    <row r="41" spans="1:20" x14ac:dyDescent="0.25">
      <c r="A41" t="s">
        <v>87</v>
      </c>
      <c r="B41" t="s">
        <v>86</v>
      </c>
      <c r="C41" t="s">
        <v>106</v>
      </c>
      <c r="F41">
        <f t="shared" si="0"/>
        <v>0</v>
      </c>
      <c r="G41">
        <v>0.5</v>
      </c>
      <c r="H41" s="1"/>
    </row>
    <row r="42" spans="1:20" x14ac:dyDescent="0.25">
      <c r="A42" t="s">
        <v>83</v>
      </c>
      <c r="B42" t="s">
        <v>88</v>
      </c>
      <c r="C42" t="s">
        <v>106</v>
      </c>
      <c r="F42">
        <f t="shared" si="0"/>
        <v>0</v>
      </c>
      <c r="G42">
        <v>0.52</v>
      </c>
      <c r="H42" s="1"/>
    </row>
    <row r="43" spans="1:20" x14ac:dyDescent="0.25">
      <c r="A43" t="s">
        <v>72</v>
      </c>
      <c r="B43" t="s">
        <v>89</v>
      </c>
      <c r="C43" t="s">
        <v>106</v>
      </c>
      <c r="F43">
        <f t="shared" si="0"/>
        <v>0</v>
      </c>
      <c r="G43">
        <v>0.33</v>
      </c>
      <c r="H43" s="1"/>
    </row>
    <row r="44" spans="1:20" x14ac:dyDescent="0.25">
      <c r="A44" t="s">
        <v>72</v>
      </c>
      <c r="B44" t="s">
        <v>90</v>
      </c>
      <c r="C44" t="s">
        <v>106</v>
      </c>
      <c r="F44">
        <f t="shared" si="0"/>
        <v>0</v>
      </c>
      <c r="G44">
        <v>3</v>
      </c>
      <c r="H44" s="1"/>
    </row>
    <row r="45" spans="1:20" x14ac:dyDescent="0.25">
      <c r="A45" t="s">
        <v>72</v>
      </c>
      <c r="B45" t="s">
        <v>91</v>
      </c>
      <c r="C45" t="s">
        <v>106</v>
      </c>
      <c r="F45">
        <f t="shared" si="0"/>
        <v>0</v>
      </c>
      <c r="G45">
        <v>7.5</v>
      </c>
      <c r="H45" s="1"/>
    </row>
    <row r="46" spans="1:20" x14ac:dyDescent="0.25">
      <c r="A46" t="s">
        <v>87</v>
      </c>
      <c r="B46" t="s">
        <v>92</v>
      </c>
      <c r="C46" t="s">
        <v>106</v>
      </c>
      <c r="F46">
        <f t="shared" si="0"/>
        <v>0</v>
      </c>
      <c r="G46">
        <v>0.5</v>
      </c>
      <c r="H46" s="1"/>
    </row>
    <row r="47" spans="1:20" x14ac:dyDescent="0.25">
      <c r="A47" t="s">
        <v>72</v>
      </c>
      <c r="B47" t="s">
        <v>93</v>
      </c>
      <c r="C47" t="s">
        <v>106</v>
      </c>
      <c r="F47">
        <f t="shared" si="0"/>
        <v>0</v>
      </c>
      <c r="G47">
        <v>2</v>
      </c>
      <c r="H47" s="1"/>
    </row>
    <row r="48" spans="1:20" x14ac:dyDescent="0.25">
      <c r="A48" t="s">
        <v>95</v>
      </c>
      <c r="B48" t="s">
        <v>94</v>
      </c>
      <c r="C48" t="s">
        <v>106</v>
      </c>
      <c r="F48">
        <f t="shared" si="0"/>
        <v>0</v>
      </c>
      <c r="G48">
        <v>30</v>
      </c>
      <c r="H48" s="1"/>
    </row>
    <row r="49" spans="1:8" x14ac:dyDescent="0.25">
      <c r="A49" t="s">
        <v>83</v>
      </c>
      <c r="B49" t="s">
        <v>96</v>
      </c>
      <c r="C49" t="s">
        <v>106</v>
      </c>
      <c r="F49">
        <f t="shared" si="0"/>
        <v>0</v>
      </c>
      <c r="G49">
        <v>0.6</v>
      </c>
      <c r="H49" s="1"/>
    </row>
    <row r="50" spans="1:8" x14ac:dyDescent="0.25">
      <c r="A50" t="s">
        <v>83</v>
      </c>
      <c r="B50" t="s">
        <v>97</v>
      </c>
      <c r="C50" t="s">
        <v>106</v>
      </c>
      <c r="F50">
        <f t="shared" si="0"/>
        <v>0</v>
      </c>
      <c r="G50">
        <v>3</v>
      </c>
      <c r="H50" s="1"/>
    </row>
    <row r="51" spans="1:8" x14ac:dyDescent="0.25">
      <c r="A51" t="s">
        <v>71</v>
      </c>
      <c r="B51" t="s">
        <v>98</v>
      </c>
      <c r="C51" t="s">
        <v>106</v>
      </c>
      <c r="F51">
        <f t="shared" si="0"/>
        <v>0</v>
      </c>
      <c r="G51">
        <v>3</v>
      </c>
      <c r="H51" s="1"/>
    </row>
    <row r="52" spans="1:8" x14ac:dyDescent="0.25">
      <c r="A52" t="s">
        <v>58</v>
      </c>
      <c r="B52" t="s">
        <v>99</v>
      </c>
      <c r="C52" t="s">
        <v>10</v>
      </c>
      <c r="F52">
        <f t="shared" si="0"/>
        <v>0</v>
      </c>
      <c r="G52">
        <v>120</v>
      </c>
      <c r="H52" s="1"/>
    </row>
    <row r="53" spans="1:8" x14ac:dyDescent="0.25">
      <c r="A53" t="s">
        <v>100</v>
      </c>
      <c r="B53" t="s">
        <v>101</v>
      </c>
      <c r="C53" t="s">
        <v>106</v>
      </c>
      <c r="F53">
        <f t="shared" si="0"/>
        <v>0</v>
      </c>
      <c r="G53">
        <v>0.5</v>
      </c>
      <c r="H53" s="1"/>
    </row>
    <row r="54" spans="1:8" x14ac:dyDescent="0.25">
      <c r="A54" t="s">
        <v>102</v>
      </c>
      <c r="B54" t="s">
        <v>103</v>
      </c>
      <c r="C54" t="s">
        <v>106</v>
      </c>
      <c r="F54">
        <f t="shared" si="0"/>
        <v>0</v>
      </c>
      <c r="G54">
        <v>3</v>
      </c>
      <c r="H54" s="1"/>
    </row>
    <row r="55" spans="1:8" x14ac:dyDescent="0.25">
      <c r="A55" t="s">
        <v>100</v>
      </c>
      <c r="B55" t="s">
        <v>104</v>
      </c>
      <c r="C55" t="s">
        <v>106</v>
      </c>
      <c r="F55">
        <f t="shared" si="0"/>
        <v>0</v>
      </c>
      <c r="G55">
        <v>3</v>
      </c>
      <c r="H55" s="1"/>
    </row>
    <row r="56" spans="1:8" x14ac:dyDescent="0.25">
      <c r="A56" t="s">
        <v>72</v>
      </c>
      <c r="B56" t="s">
        <v>105</v>
      </c>
      <c r="C56" t="s">
        <v>106</v>
      </c>
      <c r="F56">
        <f t="shared" si="0"/>
        <v>0</v>
      </c>
      <c r="G56">
        <v>0.16</v>
      </c>
      <c r="H56" s="1"/>
    </row>
    <row r="57" spans="1:8" x14ac:dyDescent="0.25">
      <c r="H57" s="1"/>
    </row>
    <row r="58" spans="1:8" x14ac:dyDescent="0.25">
      <c r="A58" s="2" t="s">
        <v>30</v>
      </c>
      <c r="H58" s="1"/>
    </row>
    <row r="59" spans="1:8" x14ac:dyDescent="0.25">
      <c r="B59" t="s">
        <v>107</v>
      </c>
      <c r="C59" t="s">
        <v>106</v>
      </c>
      <c r="F59">
        <f t="shared" si="0"/>
        <v>0</v>
      </c>
      <c r="G59">
        <v>2.5</v>
      </c>
      <c r="H59" s="1"/>
    </row>
    <row r="60" spans="1:8" x14ac:dyDescent="0.25">
      <c r="B60" t="s">
        <v>108</v>
      </c>
      <c r="C60" t="s">
        <v>106</v>
      </c>
      <c r="F60">
        <f t="shared" si="0"/>
        <v>0</v>
      </c>
      <c r="G60">
        <v>2</v>
      </c>
      <c r="H60" s="1"/>
    </row>
    <row r="61" spans="1:8" x14ac:dyDescent="0.25">
      <c r="B61" t="s">
        <v>109</v>
      </c>
      <c r="C61" t="s">
        <v>106</v>
      </c>
      <c r="F61">
        <f t="shared" si="0"/>
        <v>0</v>
      </c>
      <c r="G61">
        <v>1</v>
      </c>
      <c r="H61" s="1"/>
    </row>
    <row r="62" spans="1:8" x14ac:dyDescent="0.25">
      <c r="B62" t="s">
        <v>110</v>
      </c>
      <c r="C62" t="s">
        <v>106</v>
      </c>
      <c r="F62">
        <f t="shared" si="0"/>
        <v>0</v>
      </c>
      <c r="G62">
        <v>0.5</v>
      </c>
      <c r="H62" s="1"/>
    </row>
    <row r="63" spans="1:8" x14ac:dyDescent="0.25">
      <c r="B63" t="s">
        <v>111</v>
      </c>
      <c r="C63" t="s">
        <v>106</v>
      </c>
      <c r="F63">
        <f t="shared" si="0"/>
        <v>0</v>
      </c>
      <c r="G63">
        <v>0.4</v>
      </c>
      <c r="H63" s="1"/>
    </row>
    <row r="64" spans="1:8" x14ac:dyDescent="0.25">
      <c r="B64" t="s">
        <v>112</v>
      </c>
      <c r="C64" t="s">
        <v>106</v>
      </c>
      <c r="F64">
        <f t="shared" si="0"/>
        <v>0</v>
      </c>
      <c r="G64">
        <v>0.25</v>
      </c>
      <c r="H64" s="1"/>
    </row>
    <row r="65" spans="1:8" x14ac:dyDescent="0.25">
      <c r="B65" t="s">
        <v>113</v>
      </c>
      <c r="C65" t="s">
        <v>106</v>
      </c>
      <c r="F65">
        <f t="shared" si="0"/>
        <v>0</v>
      </c>
      <c r="G65">
        <v>0.25</v>
      </c>
      <c r="H65" s="1"/>
    </row>
    <row r="66" spans="1:8" x14ac:dyDescent="0.25">
      <c r="A66" t="s">
        <v>72</v>
      </c>
      <c r="B66" t="s">
        <v>114</v>
      </c>
      <c r="C66" t="s">
        <v>106</v>
      </c>
      <c r="F66">
        <f t="shared" si="0"/>
        <v>0</v>
      </c>
      <c r="G66">
        <v>0.5</v>
      </c>
      <c r="H66" s="1"/>
    </row>
    <row r="67" spans="1:8" x14ac:dyDescent="0.25">
      <c r="A67" t="s">
        <v>87</v>
      </c>
      <c r="B67" t="s">
        <v>103</v>
      </c>
      <c r="C67" t="s">
        <v>106</v>
      </c>
      <c r="F67">
        <f t="shared" si="0"/>
        <v>0</v>
      </c>
      <c r="G67">
        <v>0.5</v>
      </c>
      <c r="H67" s="1"/>
    </row>
    <row r="68" spans="1:8" x14ac:dyDescent="0.25">
      <c r="A68" t="s">
        <v>58</v>
      </c>
      <c r="B68" t="s">
        <v>99</v>
      </c>
      <c r="C68" t="s">
        <v>10</v>
      </c>
      <c r="F68">
        <f t="shared" si="0"/>
        <v>0</v>
      </c>
      <c r="G68">
        <v>120</v>
      </c>
      <c r="H68" s="1"/>
    </row>
    <row r="69" spans="1:8" x14ac:dyDescent="0.25">
      <c r="A69" t="s">
        <v>115</v>
      </c>
      <c r="B69" t="s">
        <v>99</v>
      </c>
      <c r="C69" t="s">
        <v>10</v>
      </c>
      <c r="F69">
        <f t="shared" si="0"/>
        <v>0</v>
      </c>
      <c r="G69">
        <v>120</v>
      </c>
      <c r="H69" s="1"/>
    </row>
    <row r="70" spans="1:8" x14ac:dyDescent="0.25">
      <c r="B70" t="s">
        <v>116</v>
      </c>
      <c r="C70" t="s">
        <v>10</v>
      </c>
      <c r="F70">
        <f t="shared" si="0"/>
        <v>0</v>
      </c>
      <c r="G70">
        <v>8.4</v>
      </c>
      <c r="H70" s="1"/>
    </row>
    <row r="71" spans="1:8" x14ac:dyDescent="0.25">
      <c r="B71" t="s">
        <v>117</v>
      </c>
      <c r="C71" t="s">
        <v>10</v>
      </c>
      <c r="F71">
        <f t="shared" si="0"/>
        <v>0</v>
      </c>
      <c r="G71">
        <v>38.28</v>
      </c>
      <c r="H71" s="1"/>
    </row>
    <row r="72" spans="1:8" x14ac:dyDescent="0.25">
      <c r="A72" t="s">
        <v>120</v>
      </c>
      <c r="B72" t="s">
        <v>118</v>
      </c>
      <c r="C72" t="s">
        <v>10</v>
      </c>
      <c r="F72">
        <f t="shared" si="0"/>
        <v>0</v>
      </c>
      <c r="G72">
        <v>9.24</v>
      </c>
      <c r="H72" s="1"/>
    </row>
    <row r="73" spans="1:8" x14ac:dyDescent="0.25">
      <c r="A73" t="s">
        <v>121</v>
      </c>
      <c r="B73" t="s">
        <v>119</v>
      </c>
      <c r="C73" t="s">
        <v>10</v>
      </c>
      <c r="F73">
        <f t="shared" ref="F73" si="1">D73*E73</f>
        <v>0</v>
      </c>
      <c r="G73">
        <v>297</v>
      </c>
      <c r="H7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Russe</dc:creator>
  <cp:lastModifiedBy>Frederick Russe</cp:lastModifiedBy>
  <cp:lastPrinted>2012-11-27T16:21:46Z</cp:lastPrinted>
  <dcterms:created xsi:type="dcterms:W3CDTF">2012-11-27T15:53:51Z</dcterms:created>
  <dcterms:modified xsi:type="dcterms:W3CDTF">2012-11-27T17:10:22Z</dcterms:modified>
</cp:coreProperties>
</file>