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5315" windowHeight="7485" tabRatio="587" activeTab="6"/>
  </bookViews>
  <sheets>
    <sheet name="Лист1" sheetId="1" r:id="rId1"/>
    <sheet name="Лист2" sheetId="2" r:id="rId2"/>
    <sheet name="day cost" sheetId="3" r:id="rId3"/>
    <sheet name="day cost (2)" sheetId="12" r:id="rId4"/>
    <sheet name="day cost (3)" sheetId="14" r:id="rId5"/>
    <sheet name="Лист5" sheetId="5" r:id="rId6"/>
    <sheet name="Лист7" sheetId="7" r:id="rId7"/>
    <sheet name="tyran" sheetId="13" r:id="rId8"/>
    <sheet name="Want" sheetId="8" r:id="rId9"/>
    <sheet name="Can" sheetId="11" r:id="rId10"/>
  </sheets>
  <definedNames>
    <definedName name="_xlnm._FilterDatabase" localSheetId="8" hidden="1">Want!$B$24:$I$61</definedName>
  </definedNames>
  <calcPr calcId="145621"/>
</workbook>
</file>

<file path=xl/calcChain.xml><?xml version="1.0" encoding="utf-8"?>
<calcChain xmlns="http://schemas.openxmlformats.org/spreadsheetml/2006/main">
  <c r="E26" i="8" l="1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46" i="8"/>
  <c r="F46" i="8" s="1"/>
  <c r="E47" i="8"/>
  <c r="F47" i="8" s="1"/>
  <c r="E35" i="8"/>
  <c r="F35" i="8" s="1"/>
  <c r="E38" i="8"/>
  <c r="F38" i="8" s="1"/>
  <c r="E39" i="8"/>
  <c r="F39" i="8" s="1"/>
  <c r="E40" i="8"/>
  <c r="F40" i="8" s="1"/>
  <c r="E41" i="8"/>
  <c r="F41" i="8" s="1"/>
  <c r="E42" i="8"/>
  <c r="F42" i="8" s="1"/>
  <c r="E59" i="8"/>
  <c r="F59" i="8" s="1"/>
  <c r="E44" i="8"/>
  <c r="F44" i="8" s="1"/>
  <c r="E45" i="8"/>
  <c r="F45" i="8" s="1"/>
  <c r="E48" i="8"/>
  <c r="F48" i="8" s="1"/>
  <c r="E49" i="8"/>
  <c r="F49" i="8" s="1"/>
  <c r="E54" i="8"/>
  <c r="F54" i="8" s="1"/>
  <c r="E55" i="8"/>
  <c r="F55" i="8" s="1"/>
  <c r="E50" i="8"/>
  <c r="F50" i="8" s="1"/>
  <c r="E51" i="8"/>
  <c r="F51" i="8" s="1"/>
  <c r="E52" i="8"/>
  <c r="F52" i="8" s="1"/>
  <c r="E53" i="8"/>
  <c r="F53" i="8" s="1"/>
  <c r="E60" i="8"/>
  <c r="F60" i="8" s="1"/>
  <c r="E36" i="8"/>
  <c r="F36" i="8" s="1"/>
  <c r="E56" i="8"/>
  <c r="F56" i="8" s="1"/>
  <c r="E57" i="8"/>
  <c r="F57" i="8" s="1"/>
  <c r="E58" i="8"/>
  <c r="F58" i="8" s="1"/>
  <c r="E37" i="8"/>
  <c r="F37" i="8" s="1"/>
  <c r="E61" i="8"/>
  <c r="F61" i="8" s="1"/>
  <c r="E43" i="8"/>
  <c r="F43" i="8" s="1"/>
  <c r="E25" i="8"/>
  <c r="F25" i="8" s="1"/>
  <c r="AQ4" i="14" l="1"/>
  <c r="AQ5" i="14"/>
  <c r="AQ6" i="14"/>
  <c r="AQ7" i="14"/>
  <c r="AQ8" i="14"/>
  <c r="AQ9" i="14"/>
  <c r="AQ10" i="14"/>
  <c r="AQ11" i="14"/>
  <c r="AQ12" i="14"/>
  <c r="AQ13" i="14"/>
  <c r="AQ14" i="14"/>
  <c r="AQ15" i="14"/>
  <c r="AQ16" i="14"/>
  <c r="AQ17" i="14"/>
  <c r="AQ18" i="14"/>
  <c r="AQ19" i="14"/>
  <c r="AQ20" i="14"/>
  <c r="AQ21" i="14"/>
  <c r="AQ22" i="14"/>
  <c r="AQ23" i="14"/>
  <c r="AQ24" i="14"/>
  <c r="AQ25" i="14"/>
  <c r="AQ26" i="14"/>
  <c r="AQ27" i="14"/>
  <c r="AQ28" i="14"/>
  <c r="AQ29" i="14"/>
  <c r="AQ30" i="14"/>
  <c r="AQ31" i="14"/>
  <c r="AQ32" i="14"/>
  <c r="AQ33" i="14"/>
  <c r="AP4" i="14"/>
  <c r="AP5" i="14"/>
  <c r="AP6" i="14"/>
  <c r="AP7" i="14"/>
  <c r="AP8" i="14"/>
  <c r="AP9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O4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O21" i="14"/>
  <c r="AO22" i="14"/>
  <c r="AO23" i="14"/>
  <c r="AO24" i="14"/>
  <c r="AO25" i="14"/>
  <c r="AO26" i="14"/>
  <c r="AO27" i="14"/>
  <c r="AO28" i="14"/>
  <c r="AO29" i="14"/>
  <c r="AO30" i="14"/>
  <c r="AO31" i="14"/>
  <c r="AO32" i="14"/>
  <c r="AO33" i="14"/>
  <c r="AN4" i="14"/>
  <c r="AN5" i="14"/>
  <c r="AN6" i="14"/>
  <c r="AN7" i="14"/>
  <c r="AN8" i="14"/>
  <c r="AN9" i="14"/>
  <c r="AN10" i="14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29" i="14"/>
  <c r="AN30" i="14"/>
  <c r="AN31" i="14"/>
  <c r="AN32" i="14"/>
  <c r="AN33" i="14"/>
  <c r="AM4" i="14"/>
  <c r="AM5" i="14"/>
  <c r="AM6" i="14"/>
  <c r="AM7" i="14"/>
  <c r="AM8" i="14"/>
  <c r="AM9" i="14"/>
  <c r="AM10" i="14"/>
  <c r="AM11" i="14"/>
  <c r="AM12" i="14"/>
  <c r="AM13" i="14"/>
  <c r="AM14" i="14"/>
  <c r="AM15" i="14"/>
  <c r="AM16" i="14"/>
  <c r="AM17" i="14"/>
  <c r="AM18" i="14"/>
  <c r="AM19" i="14"/>
  <c r="AM20" i="14"/>
  <c r="AM21" i="14"/>
  <c r="AM22" i="14"/>
  <c r="AM23" i="14"/>
  <c r="AM24" i="14"/>
  <c r="AM25" i="14"/>
  <c r="AM26" i="14"/>
  <c r="AM27" i="14"/>
  <c r="AM28" i="14"/>
  <c r="AM29" i="14"/>
  <c r="AM30" i="14"/>
  <c r="AM31" i="14"/>
  <c r="AM32" i="14"/>
  <c r="AM33" i="14"/>
  <c r="AQ3" i="14"/>
  <c r="AP3" i="14"/>
  <c r="AO3" i="14"/>
  <c r="AN3" i="14"/>
  <c r="AM3" i="14"/>
  <c r="AL4" i="14"/>
  <c r="AL5" i="14"/>
  <c r="AL6" i="14"/>
  <c r="AL7" i="14"/>
  <c r="AL8" i="14"/>
  <c r="AL9" i="14"/>
  <c r="AL10" i="14"/>
  <c r="AL11" i="14"/>
  <c r="AL12" i="14"/>
  <c r="AL13" i="14"/>
  <c r="AL14" i="14"/>
  <c r="AL15" i="14"/>
  <c r="AL16" i="14"/>
  <c r="AL17" i="14"/>
  <c r="AL18" i="14"/>
  <c r="AL19" i="14"/>
  <c r="AL20" i="14"/>
  <c r="AL21" i="14"/>
  <c r="AL22" i="14"/>
  <c r="AL23" i="14"/>
  <c r="AL24" i="14"/>
  <c r="AL25" i="14"/>
  <c r="AL26" i="14"/>
  <c r="AL27" i="14"/>
  <c r="AL28" i="14"/>
  <c r="AL29" i="14"/>
  <c r="AL30" i="14"/>
  <c r="AL31" i="14"/>
  <c r="AL32" i="14"/>
  <c r="AL33" i="14"/>
  <c r="AL3" i="14"/>
  <c r="AK4" i="14" l="1"/>
  <c r="AK5" i="14"/>
  <c r="AK6" i="14"/>
  <c r="AK7" i="14"/>
  <c r="AK8" i="14"/>
  <c r="AK9" i="14"/>
  <c r="AK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" i="14"/>
  <c r="AJ4" i="14"/>
  <c r="AJ5" i="14"/>
  <c r="AJ6" i="14"/>
  <c r="AJ7" i="14"/>
  <c r="AJ8" i="14"/>
  <c r="AJ9" i="14"/>
  <c r="AJ10" i="14"/>
  <c r="AJ11" i="14"/>
  <c r="AJ12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J27" i="14"/>
  <c r="AJ28" i="14"/>
  <c r="AJ29" i="14"/>
  <c r="AJ30" i="14"/>
  <c r="AJ31" i="14"/>
  <c r="AJ32" i="14"/>
  <c r="AJ33" i="14"/>
  <c r="AJ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3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" i="14"/>
  <c r="AH4" i="14"/>
  <c r="B3" i="3" l="1"/>
  <c r="B3" i="12"/>
  <c r="B3" i="14"/>
  <c r="B33" i="14" s="1"/>
  <c r="B32" i="14"/>
  <c r="B30" i="14"/>
  <c r="B28" i="14"/>
  <c r="B26" i="14"/>
  <c r="B24" i="14"/>
  <c r="B22" i="14"/>
  <c r="B20" i="14"/>
  <c r="B18" i="14"/>
  <c r="B16" i="14"/>
  <c r="B14" i="14"/>
  <c r="B12" i="14"/>
  <c r="B10" i="14"/>
  <c r="B8" i="14"/>
  <c r="B6" i="14"/>
  <c r="B4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3" i="14" l="1"/>
  <c r="B5" i="14"/>
  <c r="B7" i="14"/>
  <c r="B9" i="14"/>
  <c r="B11" i="14"/>
  <c r="B13" i="14"/>
  <c r="B15" i="14"/>
  <c r="B17" i="14"/>
  <c r="B19" i="14"/>
  <c r="B21" i="14"/>
  <c r="B23" i="14"/>
  <c r="B25" i="14"/>
  <c r="B27" i="14"/>
  <c r="B29" i="14"/>
  <c r="B31" i="14"/>
  <c r="E5" i="14"/>
  <c r="G7" i="14"/>
  <c r="I9" i="14"/>
  <c r="K11" i="14"/>
  <c r="M13" i="14"/>
  <c r="O15" i="14"/>
  <c r="Q17" i="14"/>
  <c r="S19" i="14"/>
  <c r="U21" i="14"/>
  <c r="W23" i="14"/>
  <c r="Y25" i="14"/>
  <c r="AA27" i="14"/>
  <c r="AC29" i="14"/>
  <c r="AE31" i="14"/>
  <c r="AG33" i="14"/>
  <c r="D4" i="14"/>
  <c r="F6" i="14"/>
  <c r="H8" i="14"/>
  <c r="J10" i="14"/>
  <c r="L12" i="14"/>
  <c r="N14" i="14"/>
  <c r="P16" i="14"/>
  <c r="R18" i="14"/>
  <c r="T20" i="14"/>
  <c r="V22" i="14"/>
  <c r="X24" i="14"/>
  <c r="Z26" i="14"/>
  <c r="AB28" i="14"/>
  <c r="AD30" i="14"/>
  <c r="AF32" i="14"/>
  <c r="O71" i="8"/>
  <c r="I25" i="8" l="1"/>
  <c r="I26" i="8"/>
  <c r="I27" i="8"/>
  <c r="I28" i="8"/>
  <c r="I29" i="8"/>
  <c r="I59" i="8"/>
  <c r="I30" i="8"/>
  <c r="I31" i="8"/>
  <c r="I32" i="8"/>
  <c r="I33" i="8"/>
  <c r="I34" i="8"/>
  <c r="I60" i="8"/>
  <c r="I36" i="8"/>
  <c r="I46" i="8"/>
  <c r="I47" i="8"/>
  <c r="I38" i="8"/>
  <c r="I39" i="8"/>
  <c r="I40" i="8"/>
  <c r="I41" i="8"/>
  <c r="I42" i="8"/>
  <c r="I37" i="8"/>
  <c r="I44" i="8"/>
  <c r="I45" i="8"/>
  <c r="I48" i="8"/>
  <c r="I49" i="8"/>
  <c r="I54" i="8"/>
  <c r="I55" i="8"/>
  <c r="I61" i="8"/>
  <c r="I50" i="8"/>
  <c r="I51" i="8"/>
  <c r="I52" i="8"/>
  <c r="I53" i="8"/>
  <c r="I43" i="8"/>
  <c r="I56" i="8"/>
  <c r="I57" i="8"/>
  <c r="I58" i="8"/>
  <c r="I35" i="8"/>
  <c r="C32" i="2" l="1"/>
  <c r="D32" i="2" s="1"/>
  <c r="E32" i="2" s="1"/>
  <c r="F32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2" i="2"/>
  <c r="D3" i="8" l="1"/>
  <c r="E3" i="8" s="1"/>
  <c r="D4" i="8"/>
  <c r="E4" i="8" s="1"/>
  <c r="D5" i="8"/>
  <c r="E5" i="8" s="1"/>
  <c r="D6" i="8"/>
  <c r="E6" i="8" s="1"/>
  <c r="D7" i="8"/>
  <c r="E7" i="8" s="1"/>
  <c r="I7" i="8" s="1"/>
  <c r="D8" i="8"/>
  <c r="E8" i="8" s="1"/>
  <c r="I9" i="8" l="1"/>
  <c r="D1" i="8"/>
  <c r="D2" i="8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C3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D4" i="12" l="1"/>
  <c r="F6" i="12"/>
  <c r="H8" i="12"/>
  <c r="J10" i="12"/>
  <c r="L12" i="12"/>
  <c r="N14" i="12"/>
  <c r="P16" i="12"/>
  <c r="R18" i="12"/>
  <c r="T20" i="12"/>
  <c r="V22" i="12"/>
  <c r="X24" i="12"/>
  <c r="Z26" i="12"/>
  <c r="AB28" i="12"/>
  <c r="AD30" i="12"/>
  <c r="AF32" i="12"/>
  <c r="E5" i="12"/>
  <c r="G7" i="12"/>
  <c r="I9" i="12"/>
  <c r="K11" i="12"/>
  <c r="M13" i="12"/>
  <c r="O15" i="12"/>
  <c r="Q17" i="12"/>
  <c r="S19" i="12"/>
  <c r="U21" i="12"/>
  <c r="W23" i="12"/>
  <c r="Y25" i="12"/>
  <c r="AA27" i="12"/>
  <c r="AC29" i="12"/>
  <c r="AE31" i="12"/>
  <c r="AG33" i="12"/>
  <c r="E1" i="8"/>
  <c r="E2" i="8"/>
  <c r="E20" i="8" l="1"/>
  <c r="D20" i="8"/>
  <c r="C20" i="8"/>
  <c r="D31" i="1" l="1"/>
  <c r="C31" i="1"/>
  <c r="F30" i="1"/>
  <c r="F31" i="1" s="1"/>
  <c r="E30" i="1"/>
  <c r="B31" i="1"/>
  <c r="B14" i="1"/>
  <c r="E31" i="1" l="1"/>
  <c r="C3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D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4" i="3"/>
  <c r="AG33" i="3" l="1"/>
  <c r="AE31" i="3"/>
  <c r="AC29" i="3"/>
  <c r="AA27" i="3"/>
  <c r="Y25" i="3"/>
  <c r="W23" i="3"/>
  <c r="U21" i="3"/>
  <c r="S19" i="3"/>
  <c r="Q17" i="3"/>
  <c r="O15" i="3"/>
  <c r="M13" i="3"/>
  <c r="K11" i="3"/>
  <c r="I9" i="3"/>
  <c r="G7" i="3"/>
  <c r="E5" i="3"/>
  <c r="D4" i="3"/>
  <c r="AF32" i="3"/>
  <c r="AD30" i="3"/>
  <c r="AB28" i="3"/>
  <c r="Z26" i="3"/>
  <c r="X24" i="3"/>
  <c r="V22" i="3"/>
  <c r="T20" i="3"/>
  <c r="R18" i="3"/>
  <c r="P16" i="3"/>
  <c r="N14" i="3"/>
  <c r="L12" i="3"/>
  <c r="J10" i="3"/>
  <c r="H8" i="3"/>
  <c r="F6" i="3"/>
  <c r="C3" i="2"/>
  <c r="C4" i="2"/>
  <c r="C5" i="2"/>
  <c r="C6" i="2"/>
  <c r="C7" i="2"/>
  <c r="C8" i="2"/>
  <c r="C9" i="2"/>
  <c r="D9" i="2" s="1"/>
  <c r="E9" i="2" s="1"/>
  <c r="F9" i="2" s="1"/>
  <c r="C10" i="2"/>
  <c r="C11" i="2"/>
  <c r="D11" i="2" s="1"/>
  <c r="E11" i="2" s="1"/>
  <c r="F11" i="2" s="1"/>
  <c r="C12" i="2"/>
  <c r="C13" i="2"/>
  <c r="D13" i="2" s="1"/>
  <c r="E13" i="2" s="1"/>
  <c r="F13" i="2" s="1"/>
  <c r="C14" i="2"/>
  <c r="C15" i="2"/>
  <c r="D15" i="2" s="1"/>
  <c r="E15" i="2" s="1"/>
  <c r="F15" i="2" s="1"/>
  <c r="C16" i="2"/>
  <c r="C17" i="2"/>
  <c r="D17" i="2" s="1"/>
  <c r="E17" i="2" s="1"/>
  <c r="F17" i="2" s="1"/>
  <c r="C18" i="2"/>
  <c r="C19" i="2"/>
  <c r="D19" i="2" s="1"/>
  <c r="E19" i="2" s="1"/>
  <c r="F19" i="2" s="1"/>
  <c r="C20" i="2"/>
  <c r="C21" i="2"/>
  <c r="D21" i="2" s="1"/>
  <c r="E21" i="2" s="1"/>
  <c r="F21" i="2" s="1"/>
  <c r="C22" i="2"/>
  <c r="C23" i="2"/>
  <c r="D23" i="2" s="1"/>
  <c r="E23" i="2" s="1"/>
  <c r="F23" i="2" s="1"/>
  <c r="C24" i="2"/>
  <c r="C25" i="2"/>
  <c r="D25" i="2" s="1"/>
  <c r="E25" i="2" s="1"/>
  <c r="F25" i="2" s="1"/>
  <c r="C26" i="2"/>
  <c r="C27" i="2"/>
  <c r="D27" i="2" s="1"/>
  <c r="E27" i="2" s="1"/>
  <c r="F27" i="2" s="1"/>
  <c r="C28" i="2"/>
  <c r="C29" i="2"/>
  <c r="D29" i="2" s="1"/>
  <c r="E29" i="2" s="1"/>
  <c r="F29" i="2" s="1"/>
  <c r="C30" i="2"/>
  <c r="C31" i="2"/>
  <c r="D31" i="2" s="1"/>
  <c r="E31" i="2" s="1"/>
  <c r="F31" i="2" s="1"/>
  <c r="C2" i="2"/>
  <c r="J20" i="2"/>
  <c r="J21" i="2"/>
  <c r="J22" i="2"/>
  <c r="J23" i="2"/>
  <c r="J24" i="2"/>
  <c r="J25" i="2"/>
  <c r="J26" i="2"/>
  <c r="J27" i="2"/>
  <c r="J28" i="2"/>
  <c r="J2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  <c r="D2" i="2" l="1"/>
  <c r="E2" i="2" s="1"/>
  <c r="F2" i="2" s="1"/>
  <c r="D30" i="2"/>
  <c r="E30" i="2" s="1"/>
  <c r="F30" i="2" s="1"/>
  <c r="D28" i="2"/>
  <c r="E28" i="2" s="1"/>
  <c r="F28" i="2" s="1"/>
  <c r="D26" i="2"/>
  <c r="E26" i="2" s="1"/>
  <c r="F26" i="2" s="1"/>
  <c r="D24" i="2"/>
  <c r="E24" i="2" s="1"/>
  <c r="F24" i="2" s="1"/>
  <c r="D22" i="2"/>
  <c r="E22" i="2" s="1"/>
  <c r="F22" i="2" s="1"/>
  <c r="D20" i="2"/>
  <c r="E20" i="2" s="1"/>
  <c r="F20" i="2" s="1"/>
  <c r="D18" i="2"/>
  <c r="E18" i="2" s="1"/>
  <c r="F18" i="2" s="1"/>
  <c r="D16" i="2"/>
  <c r="E16" i="2" s="1"/>
  <c r="F16" i="2" s="1"/>
  <c r="D14" i="2"/>
  <c r="E14" i="2" s="1"/>
  <c r="F14" i="2" s="1"/>
  <c r="D12" i="2"/>
  <c r="E12" i="2" s="1"/>
  <c r="F12" i="2" s="1"/>
  <c r="D10" i="2"/>
  <c r="E10" i="2" s="1"/>
  <c r="F10" i="2" s="1"/>
  <c r="D8" i="2"/>
  <c r="E8" i="2" s="1"/>
  <c r="F8" i="2" s="1"/>
  <c r="D6" i="2"/>
  <c r="E6" i="2" s="1"/>
  <c r="F6" i="2" s="1"/>
  <c r="D4" i="2"/>
  <c r="E4" i="2" s="1"/>
  <c r="F4" i="2" s="1"/>
  <c r="D7" i="2"/>
  <c r="E7" i="2" s="1"/>
  <c r="F7" i="2" s="1"/>
  <c r="D5" i="2"/>
  <c r="E5" i="2" s="1"/>
  <c r="F5" i="2" s="1"/>
  <c r="D3" i="2"/>
  <c r="E3" i="2" s="1"/>
  <c r="F3" i="2" s="1"/>
  <c r="B13" i="1"/>
  <c r="F19" i="1" l="1"/>
  <c r="E20" i="1"/>
  <c r="D20" i="1"/>
  <c r="C20" i="1"/>
  <c r="B20" i="1"/>
  <c r="B15" i="1"/>
  <c r="B12" i="1"/>
  <c r="D2" i="1"/>
  <c r="G2" i="1"/>
  <c r="H2" i="1" s="1"/>
  <c r="C3" i="1"/>
  <c r="E3" i="1"/>
  <c r="F3" i="1"/>
  <c r="B3" i="1"/>
  <c r="D3" i="1" s="1"/>
  <c r="D6" i="1" s="1"/>
  <c r="F7" i="1" l="1"/>
  <c r="F8" i="1" s="1"/>
  <c r="F6" i="1"/>
  <c r="C7" i="1"/>
  <c r="C8" i="1" s="1"/>
  <c r="C6" i="1"/>
  <c r="B5" i="1"/>
  <c r="F20" i="1"/>
  <c r="C9" i="1" s="1"/>
  <c r="C10" i="1" s="1"/>
  <c r="E7" i="1"/>
  <c r="E8" i="1" s="1"/>
  <c r="E6" i="1"/>
  <c r="D7" i="1"/>
  <c r="D8" i="1" s="1"/>
  <c r="D5" i="1"/>
  <c r="B7" i="1"/>
  <c r="B8" i="1" s="1"/>
  <c r="G3" i="1"/>
  <c r="E5" i="1"/>
  <c r="C5" i="1"/>
  <c r="F5" i="1"/>
  <c r="G6" i="1" l="1"/>
  <c r="H6" i="1" s="1"/>
  <c r="H3" i="1"/>
  <c r="G7" i="1"/>
  <c r="G5" i="1"/>
  <c r="H5" i="1" s="1"/>
  <c r="G8" i="1" l="1"/>
  <c r="H7" i="1"/>
  <c r="H8" i="1" l="1"/>
  <c r="G9" i="1"/>
  <c r="H9" i="1" l="1"/>
  <c r="G10" i="1"/>
  <c r="H10" i="1" s="1"/>
</calcChain>
</file>

<file path=xl/sharedStrings.xml><?xml version="1.0" encoding="utf-8"?>
<sst xmlns="http://schemas.openxmlformats.org/spreadsheetml/2006/main" count="1051" uniqueCount="210">
  <si>
    <t>Автобус</t>
  </si>
  <si>
    <t>Метро</t>
  </si>
  <si>
    <t>Электричка</t>
  </si>
  <si>
    <t>Дней</t>
  </si>
  <si>
    <t>Направление</t>
  </si>
  <si>
    <t>Автобус+Метро</t>
  </si>
  <si>
    <t>Автобус область</t>
  </si>
  <si>
    <t>Электричка+Автобус область</t>
  </si>
  <si>
    <t>Разница</t>
  </si>
  <si>
    <t>Рабочий год</t>
  </si>
  <si>
    <t>Обед</t>
  </si>
  <si>
    <t>Связь</t>
  </si>
  <si>
    <t>Билайн</t>
  </si>
  <si>
    <t>Мегафон</t>
  </si>
  <si>
    <t>ЭтХоум</t>
  </si>
  <si>
    <t>Итого</t>
  </si>
  <si>
    <t>ЖКХ</t>
  </si>
  <si>
    <t>Налоги</t>
  </si>
  <si>
    <t>Питание</t>
  </si>
  <si>
    <t>: год</t>
  </si>
  <si>
    <t>: месяц</t>
  </si>
  <si>
    <t>Лет</t>
  </si>
  <si>
    <t>Сумма % в месяц</t>
  </si>
  <si>
    <t>Сумма % в год</t>
  </si>
  <si>
    <t>Вклад</t>
  </si>
  <si>
    <t>Процент</t>
  </si>
  <si>
    <t>Отложено в месяц</t>
  </si>
  <si>
    <t>Отложено за *лет</t>
  </si>
  <si>
    <t>Сумма % в квартал</t>
  </si>
  <si>
    <t>Сумма % в день</t>
  </si>
  <si>
    <t>Отложено за квартал</t>
  </si>
  <si>
    <t>В месяц</t>
  </si>
  <si>
    <t>Пришло</t>
  </si>
  <si>
    <t>Отложено</t>
  </si>
  <si>
    <t>Расходы</t>
  </si>
  <si>
    <t>Осталось</t>
  </si>
  <si>
    <t>В год</t>
  </si>
  <si>
    <t>Накоплено</t>
  </si>
  <si>
    <t>Troops</t>
  </si>
  <si>
    <t>1-2</t>
  </si>
  <si>
    <t>2-3</t>
  </si>
  <si>
    <t>3-5</t>
  </si>
  <si>
    <t>1-3</t>
  </si>
  <si>
    <t>0-2</t>
  </si>
  <si>
    <t>3-6</t>
  </si>
  <si>
    <t>0-6</t>
  </si>
  <si>
    <t>0-3</t>
  </si>
  <si>
    <t>6-12</t>
  </si>
  <si>
    <t>3-8</t>
  </si>
  <si>
    <t>-1</t>
  </si>
  <si>
    <t>+1</t>
  </si>
  <si>
    <t>+3</t>
  </si>
  <si>
    <t>+9</t>
  </si>
  <si>
    <t>0</t>
  </si>
  <si>
    <t>or</t>
  </si>
  <si>
    <t>1 per each choice</t>
  </si>
  <si>
    <t>0-1</t>
  </si>
  <si>
    <t>1</t>
  </si>
  <si>
    <t>Patrol</t>
  </si>
  <si>
    <t>Battalion</t>
  </si>
  <si>
    <t>Brigade</t>
  </si>
  <si>
    <t>Vanguard</t>
  </si>
  <si>
    <t>Spearhead</t>
  </si>
  <si>
    <t>Outrider</t>
  </si>
  <si>
    <t>Supreme command</t>
  </si>
  <si>
    <t>Super heavy</t>
  </si>
  <si>
    <t>Air wing</t>
  </si>
  <si>
    <t>Super heavy aux</t>
  </si>
  <si>
    <t>Fortification network</t>
  </si>
  <si>
    <t>Aux support</t>
  </si>
  <si>
    <t>Command Points</t>
  </si>
  <si>
    <t>HQ</t>
  </si>
  <si>
    <t>Elites</t>
  </si>
  <si>
    <t>Fast</t>
  </si>
  <si>
    <t>Heavy</t>
  </si>
  <si>
    <t>Flyers</t>
  </si>
  <si>
    <t>Dedicated transport</t>
  </si>
  <si>
    <t>Lord of war</t>
  </si>
  <si>
    <t>Fortification</t>
  </si>
  <si>
    <t>DETACHMENT</t>
  </si>
  <si>
    <t>Librarian</t>
  </si>
  <si>
    <t>Chaplain</t>
  </si>
  <si>
    <t>Master</t>
  </si>
  <si>
    <t>Tactical</t>
  </si>
  <si>
    <t>Knight</t>
  </si>
  <si>
    <t>Terminators</t>
  </si>
  <si>
    <t>VenDread</t>
  </si>
  <si>
    <t>Crusader</t>
  </si>
  <si>
    <t>Vengeance</t>
  </si>
  <si>
    <t>Bikers</t>
  </si>
  <si>
    <t>Cypher</t>
  </si>
  <si>
    <t>Fallen</t>
  </si>
  <si>
    <t>Rhino</t>
  </si>
  <si>
    <t>Onager</t>
  </si>
  <si>
    <t>Dominus</t>
  </si>
  <si>
    <t>Samael</t>
  </si>
  <si>
    <t>Rangers</t>
  </si>
  <si>
    <t>DA Knights</t>
  </si>
  <si>
    <t>Belial</t>
  </si>
  <si>
    <t>Kastelan</t>
  </si>
  <si>
    <t>mounted guards</t>
  </si>
  <si>
    <t xml:space="preserve">mindless </t>
  </si>
  <si>
    <t>will wisp</t>
  </si>
  <si>
    <t>Malifaux</t>
  </si>
  <si>
    <t>Проезд / Обед</t>
  </si>
  <si>
    <t>ForestNet</t>
  </si>
  <si>
    <t>alt nekima</t>
  </si>
  <si>
    <t>kastelan robots</t>
  </si>
  <si>
    <t>start collecting</t>
  </si>
  <si>
    <t>fate deck</t>
  </si>
  <si>
    <t>terrorgheist</t>
  </si>
  <si>
    <t>TTB</t>
  </si>
  <si>
    <t>WH40K</t>
  </si>
  <si>
    <t>AOS</t>
  </si>
  <si>
    <t>Broodlord</t>
  </si>
  <si>
    <t>Hive Tyrant</t>
  </si>
  <si>
    <t>Swarmlord</t>
  </si>
  <si>
    <t>Tyranid Prime</t>
  </si>
  <si>
    <t>Tervigon</t>
  </si>
  <si>
    <t>Neurothrope</t>
  </si>
  <si>
    <t>Old One Eye</t>
  </si>
  <si>
    <t>Tyranid Warriors</t>
  </si>
  <si>
    <t>Genestealers</t>
  </si>
  <si>
    <t>Termagants</t>
  </si>
  <si>
    <t>Hormagaunts</t>
  </si>
  <si>
    <t>Ripper Swarms</t>
  </si>
  <si>
    <t>Tyranid Guard</t>
  </si>
  <si>
    <t>Hive Guard</t>
  </si>
  <si>
    <t>Lictor</t>
  </si>
  <si>
    <t>Deathleaper</t>
  </si>
  <si>
    <t>Zoanthropes</t>
  </si>
  <si>
    <t>Maleceptor</t>
  </si>
  <si>
    <t>Venomthropes</t>
  </si>
  <si>
    <t>Pyrovores</t>
  </si>
  <si>
    <t>Haruspex</t>
  </si>
  <si>
    <t>Gargoyles</t>
  </si>
  <si>
    <t>Raveners</t>
  </si>
  <si>
    <t>The Red Terror</t>
  </si>
  <si>
    <t>Mucolid Spores</t>
  </si>
  <si>
    <t>Spore Mines</t>
  </si>
  <si>
    <t>Exocrine</t>
  </si>
  <si>
    <t>Tyrannofex</t>
  </si>
  <si>
    <t>Biovores</t>
  </si>
  <si>
    <t>Toxicrene</t>
  </si>
  <si>
    <t>Carnifexes</t>
  </si>
  <si>
    <t>Screamer Killers</t>
  </si>
  <si>
    <t>Thornbacks</t>
  </si>
  <si>
    <t>Mawloc</t>
  </si>
  <si>
    <t>Trygon</t>
  </si>
  <si>
    <t>Trygon Prime</t>
  </si>
  <si>
    <t>Tyrannocite</t>
  </si>
  <si>
    <t>Harpy</t>
  </si>
  <si>
    <t>Hive Crone</t>
  </si>
  <si>
    <t>Sporocyst</t>
  </si>
  <si>
    <t>Месяцев</t>
  </si>
  <si>
    <t>Отложено за *месяцев</t>
  </si>
  <si>
    <t>Hellbrute</t>
  </si>
  <si>
    <t>%</t>
  </si>
  <si>
    <t>system</t>
  </si>
  <si>
    <t>staff</t>
  </si>
  <si>
    <t>price</t>
  </si>
  <si>
    <t>diff</t>
  </si>
  <si>
    <t>dwarf cannon</t>
  </si>
  <si>
    <t>mobile toolkit</t>
  </si>
  <si>
    <t>doppelganger</t>
  </si>
  <si>
    <t>mr graves</t>
  </si>
  <si>
    <t>mr tannen</t>
  </si>
  <si>
    <t>bete noire</t>
  </si>
  <si>
    <t>tyranid hormagaunt</t>
  </si>
  <si>
    <t>steam arachnids</t>
  </si>
  <si>
    <t>aionus</t>
  </si>
  <si>
    <t>beckoners</t>
  </si>
  <si>
    <t>steam arachnids dual</t>
  </si>
  <si>
    <t>rougarou</t>
  </si>
  <si>
    <t>tyranid ravener</t>
  </si>
  <si>
    <t>grundstock gunhauler</t>
  </si>
  <si>
    <t>In defence of innocence</t>
  </si>
  <si>
    <t>northern aggression</t>
  </si>
  <si>
    <t>wind gamin</t>
  </si>
  <si>
    <t>will wisps</t>
  </si>
  <si>
    <t>guild autopsies</t>
  </si>
  <si>
    <t>dead outlaws</t>
  </si>
  <si>
    <t>void wretch</t>
  </si>
  <si>
    <t>corrupted hounds</t>
  </si>
  <si>
    <t>nekima</t>
  </si>
  <si>
    <t>Fire in the sky</t>
  </si>
  <si>
    <t>rottenburg</t>
  </si>
  <si>
    <t>Nythera</t>
  </si>
  <si>
    <t>Stitch in time</t>
  </si>
  <si>
    <t>collecting tyranids</t>
  </si>
  <si>
    <t>peacekeeper</t>
  </si>
  <si>
    <t>mindless zombies</t>
  </si>
  <si>
    <t>ashes n dust</t>
  </si>
  <si>
    <t>daughters of khaine</t>
  </si>
  <si>
    <t>yan lo</t>
  </si>
  <si>
    <t>tara</t>
  </si>
  <si>
    <t>nal home</t>
  </si>
  <si>
    <t>nal</t>
  </si>
  <si>
    <t>sov</t>
  </si>
  <si>
    <t>qiwi</t>
  </si>
  <si>
    <t>athome</t>
  </si>
  <si>
    <t>forestnet</t>
  </si>
  <si>
    <t>beeline</t>
  </si>
  <si>
    <t>3Dпринтер BQ Witbox GO!</t>
  </si>
  <si>
    <t>Метро 2</t>
  </si>
  <si>
    <t>Электричка 2</t>
  </si>
  <si>
    <t>444 2</t>
  </si>
  <si>
    <t>447 2</t>
  </si>
  <si>
    <t>679 2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</si>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</sst>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theme="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3" xfId="0" applyFont="1" applyBorder="1"/>
    <xf numFmtId="0" fontId="0" fillId="0" borderId="0" xfId="0" applyFont="1"/>
    <xf numFmtId="0" fontId="1" fillId="2" borderId="1" xfId="0" applyFont="1" applyFill="1" applyBorder="1"/>
    <xf numFmtId="0" fontId="0" fillId="4" borderId="0" xfId="0" applyFill="1"/>
    <xf numFmtId="0" fontId="0" fillId="5" borderId="0" xfId="0" applyFill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Border="1"/>
    <xf numFmtId="1" fontId="0" fillId="0" borderId="23" xfId="0" applyNumberFormat="1" applyBorder="1"/>
    <xf numFmtId="1" fontId="0" fillId="0" borderId="24" xfId="0" applyNumberFormat="1" applyBorder="1"/>
    <xf numFmtId="0" fontId="0" fillId="0" borderId="23" xfId="0" applyBorder="1"/>
    <xf numFmtId="0" fontId="0" fillId="0" borderId="19" xfId="0" applyBorder="1"/>
    <xf numFmtId="0" fontId="1" fillId="0" borderId="1" xfId="0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/>
    <xf numFmtId="49" fontId="0" fillId="8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9" borderId="1" xfId="0" applyFill="1" applyBorder="1"/>
    <xf numFmtId="49" fontId="1" fillId="0" borderId="1" xfId="0" applyNumberFormat="1" applyFont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49" fontId="0" fillId="11" borderId="1" xfId="0" applyNumberFormat="1" applyFill="1" applyBorder="1"/>
    <xf numFmtId="0" fontId="0" fillId="11" borderId="11" xfId="0" applyFill="1" applyBorder="1"/>
    <xf numFmtId="0" fontId="0" fillId="12" borderId="1" xfId="0" applyFill="1" applyBorder="1" applyAlignment="1">
      <alignment wrapText="1"/>
    </xf>
    <xf numFmtId="0" fontId="0" fillId="12" borderId="1" xfId="0" applyFill="1" applyBorder="1"/>
    <xf numFmtId="49" fontId="0" fillId="12" borderId="1" xfId="0" applyNumberFormat="1" applyFill="1" applyBorder="1"/>
    <xf numFmtId="0" fontId="0" fillId="12" borderId="11" xfId="0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wrapText="1"/>
    </xf>
    <xf numFmtId="0" fontId="0" fillId="2" borderId="11" xfId="0" applyFill="1" applyBorder="1"/>
    <xf numFmtId="0" fontId="0" fillId="0" borderId="0" xfId="0" applyFill="1" applyBorder="1"/>
    <xf numFmtId="0" fontId="2" fillId="9" borderId="1" xfId="0" applyFont="1" applyFill="1" applyBorder="1"/>
    <xf numFmtId="0" fontId="0" fillId="0" borderId="2" xfId="0" applyFill="1" applyBorder="1"/>
    <xf numFmtId="0" fontId="0" fillId="14" borderId="0" xfId="0" applyFill="1"/>
    <xf numFmtId="49" fontId="0" fillId="15" borderId="1" xfId="0" applyNumberFormat="1" applyFill="1" applyBorder="1" applyAlignment="1">
      <alignment horizontal="center" vertical="center"/>
    </xf>
    <xf numFmtId="0" fontId="0" fillId="15" borderId="1" xfId="0" applyFill="1" applyBorder="1"/>
    <xf numFmtId="49" fontId="0" fillId="13" borderId="1" xfId="0" applyNumberFormat="1" applyFill="1" applyBorder="1" applyAlignment="1">
      <alignment horizontal="center" vertical="center"/>
    </xf>
    <xf numFmtId="0" fontId="0" fillId="16" borderId="0" xfId="0" applyFill="1"/>
    <xf numFmtId="0" fontId="0" fillId="17" borderId="0" xfId="0" applyFill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26" xfId="0" applyBorder="1"/>
    <xf numFmtId="0" fontId="0" fillId="0" borderId="17" xfId="0" applyBorder="1"/>
    <xf numFmtId="0" fontId="1" fillId="0" borderId="12" xfId="0" applyFont="1" applyBorder="1"/>
    <xf numFmtId="0" fontId="1" fillId="0" borderId="8" xfId="0" applyFont="1" applyBorder="1"/>
    <xf numFmtId="0" fontId="0" fillId="0" borderId="9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" fontId="0" fillId="0" borderId="0" xfId="0" applyNumberFormat="1" applyBorder="1"/>
    <xf numFmtId="0" fontId="1" fillId="0" borderId="0" xfId="0" applyFont="1" applyBorder="1"/>
    <xf numFmtId="0" fontId="1" fillId="0" borderId="25" xfId="0" applyFont="1" applyBorder="1"/>
    <xf numFmtId="0" fontId="1" fillId="0" borderId="23" xfId="0" applyFont="1" applyBorder="1"/>
    <xf numFmtId="0" fontId="0" fillId="0" borderId="24" xfId="0" applyFill="1" applyBorder="1"/>
    <xf numFmtId="0" fontId="0" fillId="0" borderId="25" xfId="0" applyBorder="1"/>
    <xf numFmtId="1" fontId="0" fillId="0" borderId="25" xfId="0" applyNumberFormat="1" applyBorder="1"/>
    <xf numFmtId="0" fontId="0" fillId="9" borderId="22" xfId="0" applyFill="1" applyBorder="1"/>
    <xf numFmtId="0" fontId="4" fillId="6" borderId="20" xfId="0" applyFont="1" applyFill="1" applyBorder="1" applyAlignment="1">
      <alignment horizontal="center" wrapText="1"/>
    </xf>
    <xf numFmtId="0" fontId="4" fillId="6" borderId="19" xfId="0" applyFont="1" applyFill="1" applyBorder="1" applyAlignment="1">
      <alignment horizontal="center" wrapText="1"/>
    </xf>
    <xf numFmtId="0" fontId="4" fillId="6" borderId="21" xfId="0" applyFont="1" applyFill="1" applyBorder="1" applyAlignment="1">
      <alignment horizontal="center" wrapText="1"/>
    </xf>
    <xf numFmtId="1" fontId="4" fillId="6" borderId="19" xfId="0" applyNumberFormat="1" applyFont="1" applyFill="1" applyBorder="1" applyAlignment="1">
      <alignment horizontal="center" wrapText="1"/>
    </xf>
    <xf numFmtId="0" fontId="4" fillId="6" borderId="22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4" fillId="6" borderId="15" xfId="0" applyFont="1" applyFill="1" applyBorder="1" applyAlignment="1">
      <alignment horizontal="center" wrapText="1"/>
    </xf>
    <xf numFmtId="0" fontId="4" fillId="6" borderId="25" xfId="0" applyFont="1" applyFill="1" applyBorder="1" applyAlignment="1">
      <alignment horizontal="center" wrapText="1"/>
    </xf>
    <xf numFmtId="0" fontId="0" fillId="0" borderId="0" xfId="0"/>
    <xf numFmtId="0" fontId="2" fillId="0" borderId="0" xfId="0" applyFont="1"/>
    <xf numFmtId="0" fontId="2" fillId="9" borderId="1" xfId="0" applyFont="1" applyFill="1" applyBorder="1"/>
    <xf numFmtId="0" fontId="5" fillId="9" borderId="1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2" fillId="0" borderId="1" xfId="0" applyFont="1" applyFill="1" applyBorder="1"/>
    <xf numFmtId="0" fontId="6" fillId="0" borderId="0" xfId="0" applyFont="1" applyFill="1" applyBorder="1"/>
    <xf numFmtId="0" fontId="2" fillId="18" borderId="1" xfId="0" applyFont="1" applyFill="1" applyBorder="1"/>
    <xf numFmtId="0" fontId="2" fillId="13" borderId="1" xfId="0" applyFont="1" applyFill="1" applyBorder="1"/>
    <xf numFmtId="0" fontId="2" fillId="2" borderId="1" xfId="0" applyFont="1" applyFill="1" applyBorder="1"/>
    <xf numFmtId="0" fontId="0" fillId="0" borderId="0" xfId="0"/>
    <xf numFmtId="0" fontId="2" fillId="0" borderId="0" xfId="0" applyFont="1" applyFill="1" applyBorder="1"/>
    <xf numFmtId="1" fontId="1" fillId="0" borderId="25" xfId="0" applyNumberFormat="1" applyFont="1" applyBorder="1"/>
    <xf numFmtId="1" fontId="1" fillId="0" borderId="23" xfId="0" applyNumberFormat="1" applyFont="1" applyBorder="1"/>
    <xf numFmtId="1" fontId="1" fillId="0" borderId="24" xfId="0" applyNumberFormat="1" applyFont="1" applyBorder="1"/>
    <xf numFmtId="0" fontId="2" fillId="0" borderId="31" xfId="0" applyFont="1" applyBorder="1"/>
    <xf numFmtId="0" fontId="2" fillId="0" borderId="32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49" fontId="0" fillId="17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13" sqref="D13"/>
    </sheetView>
  </sheetViews>
  <sheetFormatPr defaultRowHeight="15" x14ac:dyDescent="0.25"/>
  <cols>
    <col min="1" max="1" width="14.85546875" customWidth="1"/>
    <col min="2" max="2" width="9.5703125" customWidth="1"/>
    <col min="3" max="3" width="10.5703125" bestFit="1" customWidth="1"/>
    <col min="4" max="4" width="16.7109375" customWidth="1"/>
    <col min="5" max="5" width="13.140625" customWidth="1"/>
    <col min="6" max="6" width="17.140625" customWidth="1"/>
    <col min="7" max="7" width="28.85546875" customWidth="1"/>
    <col min="8" max="8" width="8.42578125" bestFit="1" customWidth="1"/>
    <col min="9" max="9" width="7.5703125" bestFit="1" customWidth="1"/>
  </cols>
  <sheetData>
    <row r="1" spans="1:9" x14ac:dyDescent="0.25">
      <c r="A1" s="12" t="s">
        <v>4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6</v>
      </c>
      <c r="G1" s="3" t="s">
        <v>7</v>
      </c>
      <c r="H1" s="5" t="s">
        <v>8</v>
      </c>
    </row>
    <row r="2" spans="1:9" x14ac:dyDescent="0.25">
      <c r="A2" s="4">
        <v>1</v>
      </c>
      <c r="B2" s="1">
        <v>40</v>
      </c>
      <c r="C2" s="1">
        <v>45</v>
      </c>
      <c r="D2" s="1">
        <f>B2+C2</f>
        <v>85</v>
      </c>
      <c r="E2" s="1">
        <v>49</v>
      </c>
      <c r="F2" s="1">
        <v>50</v>
      </c>
      <c r="G2" s="1">
        <f>E2+F2</f>
        <v>99</v>
      </c>
      <c r="H2" s="1">
        <f>G2-C2</f>
        <v>54</v>
      </c>
    </row>
    <row r="3" spans="1:9" x14ac:dyDescent="0.25">
      <c r="A3" s="4">
        <v>2</v>
      </c>
      <c r="B3" s="1">
        <f>B2*2</f>
        <v>80</v>
      </c>
      <c r="C3" s="1">
        <f t="shared" ref="C3:F3" si="0">C2*2</f>
        <v>90</v>
      </c>
      <c r="D3" s="1">
        <f>B3+C3</f>
        <v>170</v>
      </c>
      <c r="E3" s="1">
        <f t="shared" si="0"/>
        <v>98</v>
      </c>
      <c r="F3" s="1">
        <f t="shared" si="0"/>
        <v>100</v>
      </c>
      <c r="G3" s="1">
        <f>E3+F3</f>
        <v>198</v>
      </c>
      <c r="H3" s="1">
        <f>G3-C3</f>
        <v>108</v>
      </c>
    </row>
    <row r="4" spans="1:9" x14ac:dyDescent="0.25">
      <c r="A4" s="15" t="s">
        <v>3</v>
      </c>
    </row>
    <row r="5" spans="1:9" x14ac:dyDescent="0.25">
      <c r="A5" s="4">
        <v>5</v>
      </c>
      <c r="B5" s="1">
        <f>B3*$A$5</f>
        <v>400</v>
      </c>
      <c r="C5" s="8">
        <f>C3*$A$5</f>
        <v>450</v>
      </c>
      <c r="D5" s="1">
        <f>D3*A5</f>
        <v>850</v>
      </c>
      <c r="E5" s="1">
        <f t="shared" ref="E5:G5" si="1">E3*$A$5</f>
        <v>490</v>
      </c>
      <c r="F5" s="1">
        <f t="shared" si="1"/>
        <v>500</v>
      </c>
      <c r="G5" s="8">
        <f t="shared" si="1"/>
        <v>990</v>
      </c>
      <c r="H5" s="8">
        <f>G5-C5</f>
        <v>540</v>
      </c>
    </row>
    <row r="6" spans="1:9" x14ac:dyDescent="0.25">
      <c r="A6" s="4">
        <v>10</v>
      </c>
      <c r="B6" s="1"/>
      <c r="C6" s="8">
        <f>A6*C3</f>
        <v>900</v>
      </c>
      <c r="D6" s="1">
        <f>A6*D3</f>
        <v>1700</v>
      </c>
      <c r="E6" s="1">
        <f>A6*E3</f>
        <v>980</v>
      </c>
      <c r="F6" s="1">
        <f>A6*F3</f>
        <v>1000</v>
      </c>
      <c r="G6" s="8">
        <f>A6*G3</f>
        <v>1980</v>
      </c>
      <c r="H6" s="8">
        <f>G6-C6</f>
        <v>1080</v>
      </c>
    </row>
    <row r="7" spans="1:9" x14ac:dyDescent="0.25">
      <c r="A7" s="4">
        <v>20</v>
      </c>
      <c r="B7" s="1">
        <f>B3*$A$7</f>
        <v>1600</v>
      </c>
      <c r="C7" s="7">
        <f t="shared" ref="C7:G7" si="2">C3*$A$7</f>
        <v>1800</v>
      </c>
      <c r="D7" s="1">
        <f>D3*A7</f>
        <v>3400</v>
      </c>
      <c r="E7" s="1">
        <f t="shared" si="2"/>
        <v>1960</v>
      </c>
      <c r="F7" s="1">
        <f t="shared" si="2"/>
        <v>2000</v>
      </c>
      <c r="G7" s="7">
        <f t="shared" si="2"/>
        <v>3960</v>
      </c>
      <c r="H7" s="7">
        <f>G7-C7</f>
        <v>2160</v>
      </c>
    </row>
    <row r="8" spans="1:9" x14ac:dyDescent="0.25">
      <c r="A8" s="6" t="s">
        <v>9</v>
      </c>
      <c r="B8" s="1">
        <f t="shared" ref="B8:G8" si="3">B7*12</f>
        <v>19200</v>
      </c>
      <c r="C8" s="6">
        <f t="shared" si="3"/>
        <v>21600</v>
      </c>
      <c r="D8" s="1">
        <f t="shared" si="3"/>
        <v>40800</v>
      </c>
      <c r="E8" s="1">
        <f t="shared" si="3"/>
        <v>23520</v>
      </c>
      <c r="F8" s="1">
        <f t="shared" si="3"/>
        <v>24000</v>
      </c>
      <c r="G8" s="6">
        <f t="shared" si="3"/>
        <v>47520</v>
      </c>
      <c r="H8" s="8">
        <f t="shared" ref="H8:H10" si="4">G8-C8</f>
        <v>25920</v>
      </c>
    </row>
    <row r="9" spans="1:9" x14ac:dyDescent="0.25">
      <c r="C9" s="17">
        <f>B15+F20+C8</f>
        <v>93600</v>
      </c>
      <c r="G9" s="17">
        <f>B15+F20+G8</f>
        <v>119520</v>
      </c>
      <c r="H9" s="8">
        <f t="shared" si="4"/>
        <v>25920</v>
      </c>
      <c r="I9" t="s">
        <v>19</v>
      </c>
    </row>
    <row r="10" spans="1:9" x14ac:dyDescent="0.25">
      <c r="A10" s="122" t="s">
        <v>10</v>
      </c>
      <c r="B10" s="122"/>
      <c r="C10" s="18">
        <f>C9/12</f>
        <v>7800</v>
      </c>
      <c r="G10" s="18">
        <f>G9/12</f>
        <v>9960</v>
      </c>
      <c r="H10" s="8">
        <f t="shared" si="4"/>
        <v>2160</v>
      </c>
      <c r="I10" t="s">
        <v>20</v>
      </c>
    </row>
    <row r="11" spans="1:9" x14ac:dyDescent="0.25">
      <c r="A11" s="13" t="s">
        <v>3</v>
      </c>
      <c r="B11" s="1">
        <v>200</v>
      </c>
    </row>
    <row r="12" spans="1:9" x14ac:dyDescent="0.25">
      <c r="A12" s="9">
        <v>5</v>
      </c>
      <c r="B12" s="1">
        <f>B11*A12</f>
        <v>1000</v>
      </c>
    </row>
    <row r="13" spans="1:9" x14ac:dyDescent="0.25">
      <c r="A13" s="9">
        <v>10</v>
      </c>
      <c r="B13" s="1">
        <f>A13*B11</f>
        <v>2000</v>
      </c>
    </row>
    <row r="14" spans="1:9" x14ac:dyDescent="0.25">
      <c r="A14" s="9">
        <v>20</v>
      </c>
      <c r="B14" s="1">
        <f>B11*A14</f>
        <v>4000</v>
      </c>
    </row>
    <row r="15" spans="1:9" x14ac:dyDescent="0.25">
      <c r="A15" s="6" t="s">
        <v>9</v>
      </c>
      <c r="B15" s="6">
        <f>B14*12</f>
        <v>48000</v>
      </c>
    </row>
    <row r="16" spans="1:9" x14ac:dyDescent="0.25">
      <c r="A16" s="10"/>
    </row>
    <row r="17" spans="1:6" x14ac:dyDescent="0.25">
      <c r="A17" s="123" t="s">
        <v>11</v>
      </c>
      <c r="B17" s="123"/>
      <c r="C17" s="123"/>
      <c r="D17" s="123"/>
      <c r="E17" s="123"/>
      <c r="F17" s="123"/>
    </row>
    <row r="18" spans="1:6" x14ac:dyDescent="0.25">
      <c r="A18" s="14" t="s">
        <v>3</v>
      </c>
      <c r="B18" s="19" t="s">
        <v>12</v>
      </c>
      <c r="C18" s="20" t="s">
        <v>105</v>
      </c>
      <c r="D18" s="20" t="s">
        <v>13</v>
      </c>
      <c r="E18" s="20" t="s">
        <v>14</v>
      </c>
      <c r="F18" s="11" t="s">
        <v>15</v>
      </c>
    </row>
    <row r="19" spans="1:6" x14ac:dyDescent="0.25">
      <c r="A19" s="9">
        <v>31</v>
      </c>
      <c r="B19" s="1">
        <v>390</v>
      </c>
      <c r="C19" s="1">
        <v>990</v>
      </c>
      <c r="D19" s="1">
        <v>150</v>
      </c>
      <c r="E19" s="1">
        <v>470</v>
      </c>
      <c r="F19" s="2">
        <f>SUM(B19:E19)</f>
        <v>2000</v>
      </c>
    </row>
    <row r="20" spans="1:6" x14ac:dyDescent="0.25">
      <c r="A20" s="6" t="s">
        <v>9</v>
      </c>
      <c r="B20" s="1">
        <f>B19*12</f>
        <v>4680</v>
      </c>
      <c r="C20" s="1">
        <f>C19*12</f>
        <v>11880</v>
      </c>
      <c r="D20" s="1">
        <f>D19*12</f>
        <v>1800</v>
      </c>
      <c r="E20" s="1">
        <f>E19*12</f>
        <v>5640</v>
      </c>
      <c r="F20" s="16">
        <f>SUM(B20:E20)</f>
        <v>24000</v>
      </c>
    </row>
    <row r="23" spans="1:6" x14ac:dyDescent="0.25">
      <c r="A23" s="1" t="s">
        <v>16</v>
      </c>
      <c r="B23" s="1">
        <v>10000</v>
      </c>
    </row>
    <row r="24" spans="1:6" x14ac:dyDescent="0.25">
      <c r="A24" s="1" t="s">
        <v>17</v>
      </c>
      <c r="B24" s="1"/>
    </row>
    <row r="25" spans="1:6" x14ac:dyDescent="0.25">
      <c r="A25" s="1" t="s">
        <v>18</v>
      </c>
      <c r="B25" s="1"/>
    </row>
    <row r="26" spans="1:6" x14ac:dyDescent="0.25">
      <c r="A26" s="1"/>
      <c r="B26" s="1"/>
    </row>
    <row r="27" spans="1:6" x14ac:dyDescent="0.25">
      <c r="A27" s="1"/>
      <c r="B27" s="1"/>
    </row>
    <row r="29" spans="1:6" x14ac:dyDescent="0.25">
      <c r="A29" s="1"/>
      <c r="B29" s="2" t="s">
        <v>32</v>
      </c>
      <c r="C29" s="2" t="s">
        <v>33</v>
      </c>
      <c r="D29" s="2" t="s">
        <v>34</v>
      </c>
      <c r="E29" s="2" t="s">
        <v>35</v>
      </c>
      <c r="F29" s="39" t="s">
        <v>37</v>
      </c>
    </row>
    <row r="30" spans="1:6" x14ac:dyDescent="0.25">
      <c r="A30" s="1" t="s">
        <v>31</v>
      </c>
      <c r="B30" s="1"/>
      <c r="C30" s="1"/>
      <c r="D30" s="1"/>
      <c r="E30" s="1">
        <f>B30-C30-D30</f>
        <v>0</v>
      </c>
      <c r="F30" s="1">
        <f>C30</f>
        <v>0</v>
      </c>
    </row>
    <row r="31" spans="1:6" x14ac:dyDescent="0.25">
      <c r="A31" s="1" t="s">
        <v>36</v>
      </c>
      <c r="B31" s="1">
        <f>B30*12</f>
        <v>0</v>
      </c>
      <c r="C31" s="1">
        <f>C30*12</f>
        <v>0</v>
      </c>
      <c r="D31" s="1">
        <f>D30*12</f>
        <v>0</v>
      </c>
      <c r="E31" s="1">
        <f>B31-C31-D31</f>
        <v>0</v>
      </c>
      <c r="F31" s="1">
        <f>F30*12</f>
        <v>0</v>
      </c>
    </row>
  </sheetData>
  <mergeCells count="2">
    <mergeCell ref="A10:B10"/>
    <mergeCell ref="A17:F1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I34" sqref="I34"/>
    </sheetView>
  </sheetViews>
  <sheetFormatPr defaultRowHeight="15" x14ac:dyDescent="0.25"/>
  <sheetData>
    <row r="1" spans="1:4" x14ac:dyDescent="0.25">
      <c r="A1" s="115" t="s">
        <v>196</v>
      </c>
      <c r="B1" s="115"/>
      <c r="C1" s="115"/>
      <c r="D1" s="115"/>
    </row>
    <row r="2" spans="1:4" x14ac:dyDescent="0.25">
      <c r="A2" s="115" t="s">
        <v>197</v>
      </c>
      <c r="B2" s="115"/>
      <c r="C2" s="115"/>
      <c r="D2" s="115"/>
    </row>
    <row r="3" spans="1:4" x14ac:dyDescent="0.25">
      <c r="A3" s="115" t="s">
        <v>198</v>
      </c>
      <c r="B3" s="115"/>
      <c r="C3" s="115"/>
      <c r="D3" s="115"/>
    </row>
    <row r="4" spans="1:4" x14ac:dyDescent="0.25">
      <c r="A4" s="115" t="s">
        <v>199</v>
      </c>
      <c r="B4" s="115"/>
      <c r="C4" s="115"/>
      <c r="D4" s="115"/>
    </row>
    <row r="5" spans="1:4" x14ac:dyDescent="0.25">
      <c r="A5" s="115" t="s">
        <v>200</v>
      </c>
      <c r="B5" s="115"/>
      <c r="C5" s="115"/>
      <c r="D5" s="115"/>
    </row>
    <row r="6" spans="1:4" x14ac:dyDescent="0.25">
      <c r="A6" s="115" t="s">
        <v>201</v>
      </c>
      <c r="B6" s="115"/>
      <c r="C6" s="115"/>
      <c r="D6" s="115"/>
    </row>
    <row r="7" spans="1:4" x14ac:dyDescent="0.25">
      <c r="A7" s="115" t="s">
        <v>202</v>
      </c>
      <c r="B7" s="115"/>
      <c r="C7" s="115"/>
      <c r="D7" s="115"/>
    </row>
    <row r="8" spans="1:4" x14ac:dyDescent="0.25">
      <c r="A8" s="115"/>
      <c r="B8" s="115"/>
      <c r="C8" s="115"/>
      <c r="D8" s="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E22" sqref="E22"/>
    </sheetView>
  </sheetViews>
  <sheetFormatPr defaultRowHeight="15" x14ac:dyDescent="0.25"/>
  <cols>
    <col min="7" max="7" width="6.5703125" customWidth="1"/>
    <col min="8" max="8" width="10.42578125" bestFit="1" customWidth="1"/>
    <col min="9" max="9" width="10.42578125" customWidth="1"/>
    <col min="10" max="10" width="12.7109375" bestFit="1" customWidth="1"/>
    <col min="11" max="11" width="12.85546875" customWidth="1"/>
    <col min="12" max="12" width="12.7109375" bestFit="1" customWidth="1"/>
  </cols>
  <sheetData>
    <row r="1" spans="1:12" s="21" customFormat="1" ht="27" thickBot="1" x14ac:dyDescent="0.3">
      <c r="A1" s="94" t="s">
        <v>25</v>
      </c>
      <c r="B1" s="95" t="s">
        <v>24</v>
      </c>
      <c r="C1" s="95" t="s">
        <v>23</v>
      </c>
      <c r="D1" s="95" t="s">
        <v>29</v>
      </c>
      <c r="E1" s="96" t="s">
        <v>22</v>
      </c>
      <c r="F1" s="97" t="s">
        <v>28</v>
      </c>
      <c r="G1" s="98" t="s">
        <v>21</v>
      </c>
      <c r="H1" s="99" t="s">
        <v>26</v>
      </c>
      <c r="I1" s="100" t="s">
        <v>30</v>
      </c>
      <c r="J1" s="101" t="s">
        <v>27</v>
      </c>
      <c r="K1" s="102" t="s">
        <v>154</v>
      </c>
      <c r="L1" s="103" t="s">
        <v>155</v>
      </c>
    </row>
    <row r="2" spans="1:12" ht="15.75" thickBot="1" x14ac:dyDescent="0.3">
      <c r="A2" s="38">
        <v>7.0000000000000007E-2</v>
      </c>
      <c r="B2" s="88">
        <v>1000</v>
      </c>
      <c r="C2" s="91">
        <f>($A$2*$G$2)*B2</f>
        <v>70</v>
      </c>
      <c r="D2" s="92">
        <f>C2/365</f>
        <v>0.19178082191780821</v>
      </c>
      <c r="E2" s="117">
        <f>D2*30</f>
        <v>5.7534246575342465</v>
      </c>
      <c r="F2" s="92">
        <f>E2*3</f>
        <v>17.260273972602739</v>
      </c>
      <c r="G2" s="93">
        <v>1</v>
      </c>
      <c r="H2" s="80">
        <v>1000</v>
      </c>
      <c r="I2" s="81">
        <f>H2*4</f>
        <v>4000</v>
      </c>
      <c r="J2" s="76">
        <f>($G$2*12)*H2</f>
        <v>12000</v>
      </c>
      <c r="K2" s="85">
        <v>6</v>
      </c>
      <c r="L2" s="83">
        <f>H2*$K$2</f>
        <v>6000</v>
      </c>
    </row>
    <row r="3" spans="1:12" x14ac:dyDescent="0.25">
      <c r="B3" s="37">
        <v>5000</v>
      </c>
      <c r="C3" s="37">
        <f t="shared" ref="C3:C32" si="0">($A$2*$G$2)*B3</f>
        <v>350.00000000000006</v>
      </c>
      <c r="D3" s="35">
        <f t="shared" ref="D3:D32" si="1">C3/365</f>
        <v>0.95890410958904126</v>
      </c>
      <c r="E3" s="118">
        <f t="shared" ref="E3:E30" si="2">D3*30</f>
        <v>28.767123287671239</v>
      </c>
      <c r="F3" s="35">
        <f t="shared" ref="F3:F32" si="3">E3*3</f>
        <v>86.301369863013718</v>
      </c>
      <c r="H3" s="77">
        <v>2000</v>
      </c>
      <c r="I3" s="14">
        <f t="shared" ref="I3:I29" si="4">H3*4</f>
        <v>8000</v>
      </c>
      <c r="J3" s="78">
        <f t="shared" ref="J3:J29" si="5">($G$2*12)*H3</f>
        <v>24000</v>
      </c>
      <c r="K3" s="34"/>
      <c r="L3" s="84">
        <f t="shared" ref="L3:L29" si="6">H3*$K$2</f>
        <v>12000</v>
      </c>
    </row>
    <row r="4" spans="1:12" x14ac:dyDescent="0.25">
      <c r="B4" s="37">
        <v>10000</v>
      </c>
      <c r="C4" s="37">
        <f t="shared" si="0"/>
        <v>700.00000000000011</v>
      </c>
      <c r="D4" s="35">
        <f t="shared" si="1"/>
        <v>1.9178082191780825</v>
      </c>
      <c r="E4" s="118">
        <f t="shared" si="2"/>
        <v>57.534246575342479</v>
      </c>
      <c r="F4" s="35">
        <f t="shared" si="3"/>
        <v>172.60273972602744</v>
      </c>
      <c r="H4" s="74">
        <v>3000</v>
      </c>
      <c r="I4" s="13">
        <f t="shared" si="4"/>
        <v>12000</v>
      </c>
      <c r="J4" s="75">
        <f t="shared" si="5"/>
        <v>36000</v>
      </c>
      <c r="K4" s="34"/>
      <c r="L4" s="82">
        <f t="shared" si="6"/>
        <v>18000</v>
      </c>
    </row>
    <row r="5" spans="1:12" x14ac:dyDescent="0.25">
      <c r="B5" s="37">
        <v>15000</v>
      </c>
      <c r="C5" s="37">
        <f t="shared" si="0"/>
        <v>1050</v>
      </c>
      <c r="D5" s="35">
        <f t="shared" si="1"/>
        <v>2.8767123287671232</v>
      </c>
      <c r="E5" s="118">
        <f t="shared" si="2"/>
        <v>86.30136986301369</v>
      </c>
      <c r="F5" s="35">
        <f t="shared" si="3"/>
        <v>258.90410958904107</v>
      </c>
      <c r="H5" s="74">
        <v>4000</v>
      </c>
      <c r="I5" s="13">
        <f t="shared" si="4"/>
        <v>16000</v>
      </c>
      <c r="J5" s="75">
        <f t="shared" si="5"/>
        <v>48000</v>
      </c>
      <c r="K5" s="34"/>
      <c r="L5" s="82">
        <f t="shared" si="6"/>
        <v>24000</v>
      </c>
    </row>
    <row r="6" spans="1:12" x14ac:dyDescent="0.25">
      <c r="B6" s="89">
        <v>20000</v>
      </c>
      <c r="C6" s="37">
        <f t="shared" si="0"/>
        <v>1400.0000000000002</v>
      </c>
      <c r="D6" s="35">
        <f t="shared" si="1"/>
        <v>3.8356164383561651</v>
      </c>
      <c r="E6" s="118">
        <f t="shared" si="2"/>
        <v>115.06849315068496</v>
      </c>
      <c r="F6" s="35">
        <f t="shared" si="3"/>
        <v>345.20547945205487</v>
      </c>
      <c r="H6" s="79">
        <v>5000</v>
      </c>
      <c r="I6" s="13">
        <f t="shared" si="4"/>
        <v>20000</v>
      </c>
      <c r="J6" s="75">
        <f t="shared" si="5"/>
        <v>60000</v>
      </c>
      <c r="K6" s="34"/>
      <c r="L6" s="82">
        <f t="shared" si="6"/>
        <v>30000</v>
      </c>
    </row>
    <row r="7" spans="1:12" x14ac:dyDescent="0.25">
      <c r="B7" s="37">
        <v>25000</v>
      </c>
      <c r="C7" s="37">
        <f t="shared" si="0"/>
        <v>1750.0000000000002</v>
      </c>
      <c r="D7" s="35">
        <f t="shared" si="1"/>
        <v>4.794520547945206</v>
      </c>
      <c r="E7" s="118">
        <f t="shared" si="2"/>
        <v>143.83561643835617</v>
      </c>
      <c r="F7" s="35">
        <f t="shared" si="3"/>
        <v>431.50684931506851</v>
      </c>
      <c r="H7" s="74">
        <v>6000</v>
      </c>
      <c r="I7" s="13">
        <f t="shared" si="4"/>
        <v>24000</v>
      </c>
      <c r="J7" s="75">
        <f t="shared" si="5"/>
        <v>72000</v>
      </c>
      <c r="K7" s="34"/>
      <c r="L7" s="82">
        <f t="shared" si="6"/>
        <v>36000</v>
      </c>
    </row>
    <row r="8" spans="1:12" x14ac:dyDescent="0.25">
      <c r="B8" s="37">
        <v>30000</v>
      </c>
      <c r="C8" s="37">
        <f t="shared" si="0"/>
        <v>2100</v>
      </c>
      <c r="D8" s="35">
        <f t="shared" si="1"/>
        <v>5.7534246575342465</v>
      </c>
      <c r="E8" s="118">
        <f t="shared" si="2"/>
        <v>172.60273972602738</v>
      </c>
      <c r="F8" s="35">
        <f t="shared" si="3"/>
        <v>517.80821917808214</v>
      </c>
      <c r="H8" s="74">
        <v>7000</v>
      </c>
      <c r="I8" s="13">
        <f t="shared" si="4"/>
        <v>28000</v>
      </c>
      <c r="J8" s="75">
        <f t="shared" si="5"/>
        <v>84000</v>
      </c>
      <c r="K8" s="34"/>
      <c r="L8" s="82">
        <f t="shared" si="6"/>
        <v>42000</v>
      </c>
    </row>
    <row r="9" spans="1:12" x14ac:dyDescent="0.25">
      <c r="B9" s="89">
        <v>35000</v>
      </c>
      <c r="C9" s="37">
        <f t="shared" si="0"/>
        <v>2450.0000000000005</v>
      </c>
      <c r="D9" s="35">
        <f t="shared" si="1"/>
        <v>6.7123287671232887</v>
      </c>
      <c r="E9" s="118">
        <f t="shared" si="2"/>
        <v>201.36986301369865</v>
      </c>
      <c r="F9" s="35">
        <f t="shared" si="3"/>
        <v>604.10958904109589</v>
      </c>
      <c r="H9" s="74">
        <v>8000</v>
      </c>
      <c r="I9" s="13">
        <f t="shared" si="4"/>
        <v>32000</v>
      </c>
      <c r="J9" s="75">
        <f t="shared" si="5"/>
        <v>96000</v>
      </c>
      <c r="K9" s="34"/>
      <c r="L9" s="82">
        <f t="shared" si="6"/>
        <v>48000</v>
      </c>
    </row>
    <row r="10" spans="1:12" x14ac:dyDescent="0.25">
      <c r="B10" s="37">
        <v>40000</v>
      </c>
      <c r="C10" s="37">
        <f t="shared" si="0"/>
        <v>2800.0000000000005</v>
      </c>
      <c r="D10" s="35">
        <f t="shared" si="1"/>
        <v>7.6712328767123301</v>
      </c>
      <c r="E10" s="118">
        <f t="shared" si="2"/>
        <v>230.13698630136992</v>
      </c>
      <c r="F10" s="35">
        <f t="shared" si="3"/>
        <v>690.41095890410975</v>
      </c>
      <c r="H10" s="74">
        <v>9000</v>
      </c>
      <c r="I10" s="13">
        <f t="shared" si="4"/>
        <v>36000</v>
      </c>
      <c r="J10" s="75">
        <f t="shared" si="5"/>
        <v>108000</v>
      </c>
      <c r="K10" s="34"/>
      <c r="L10" s="82">
        <f t="shared" si="6"/>
        <v>54000</v>
      </c>
    </row>
    <row r="11" spans="1:12" x14ac:dyDescent="0.25">
      <c r="B11" s="37">
        <v>45000</v>
      </c>
      <c r="C11" s="37">
        <f t="shared" si="0"/>
        <v>3150.0000000000005</v>
      </c>
      <c r="D11" s="35">
        <f t="shared" si="1"/>
        <v>8.6301369863013715</v>
      </c>
      <c r="E11" s="118">
        <f t="shared" si="2"/>
        <v>258.90410958904113</v>
      </c>
      <c r="F11" s="35">
        <f t="shared" si="3"/>
        <v>776.71232876712338</v>
      </c>
      <c r="H11" s="79">
        <v>10000</v>
      </c>
      <c r="I11" s="13">
        <f t="shared" si="4"/>
        <v>40000</v>
      </c>
      <c r="J11" s="75">
        <f t="shared" si="5"/>
        <v>120000</v>
      </c>
      <c r="K11" s="34"/>
      <c r="L11" s="82">
        <f t="shared" si="6"/>
        <v>60000</v>
      </c>
    </row>
    <row r="12" spans="1:12" x14ac:dyDescent="0.25">
      <c r="B12" s="89">
        <v>50000</v>
      </c>
      <c r="C12" s="37">
        <f t="shared" si="0"/>
        <v>3500.0000000000005</v>
      </c>
      <c r="D12" s="35">
        <f t="shared" si="1"/>
        <v>9.589041095890412</v>
      </c>
      <c r="E12" s="118">
        <f t="shared" si="2"/>
        <v>287.67123287671234</v>
      </c>
      <c r="F12" s="35">
        <f t="shared" si="3"/>
        <v>863.01369863013701</v>
      </c>
      <c r="H12" s="74">
        <v>15000</v>
      </c>
      <c r="I12" s="13">
        <f t="shared" si="4"/>
        <v>60000</v>
      </c>
      <c r="J12" s="75">
        <f t="shared" si="5"/>
        <v>180000</v>
      </c>
      <c r="K12" s="34"/>
      <c r="L12" s="82">
        <f t="shared" si="6"/>
        <v>90000</v>
      </c>
    </row>
    <row r="13" spans="1:12" x14ac:dyDescent="0.25">
      <c r="B13" s="37">
        <v>55000</v>
      </c>
      <c r="C13" s="37">
        <f t="shared" si="0"/>
        <v>3850.0000000000005</v>
      </c>
      <c r="D13" s="35">
        <f t="shared" si="1"/>
        <v>10.547945205479452</v>
      </c>
      <c r="E13" s="118">
        <f t="shared" si="2"/>
        <v>316.43835616438355</v>
      </c>
      <c r="F13" s="35">
        <f t="shared" si="3"/>
        <v>949.31506849315065</v>
      </c>
      <c r="H13" s="74">
        <v>20000</v>
      </c>
      <c r="I13" s="13">
        <f t="shared" si="4"/>
        <v>80000</v>
      </c>
      <c r="J13" s="75">
        <f t="shared" si="5"/>
        <v>240000</v>
      </c>
      <c r="K13" s="34"/>
      <c r="L13" s="82">
        <f t="shared" si="6"/>
        <v>120000</v>
      </c>
    </row>
    <row r="14" spans="1:12" x14ac:dyDescent="0.25">
      <c r="B14" s="37">
        <v>60000</v>
      </c>
      <c r="C14" s="37">
        <f t="shared" si="0"/>
        <v>4200</v>
      </c>
      <c r="D14" s="35">
        <f t="shared" si="1"/>
        <v>11.506849315068493</v>
      </c>
      <c r="E14" s="118">
        <f t="shared" si="2"/>
        <v>345.20547945205476</v>
      </c>
      <c r="F14" s="35">
        <f t="shared" si="3"/>
        <v>1035.6164383561643</v>
      </c>
      <c r="H14" s="74">
        <v>25000</v>
      </c>
      <c r="I14" s="13">
        <f t="shared" si="4"/>
        <v>100000</v>
      </c>
      <c r="J14" s="75">
        <f t="shared" si="5"/>
        <v>300000</v>
      </c>
      <c r="K14" s="34"/>
      <c r="L14" s="82">
        <f t="shared" si="6"/>
        <v>150000</v>
      </c>
    </row>
    <row r="15" spans="1:12" x14ac:dyDescent="0.25">
      <c r="B15" s="89">
        <v>65000</v>
      </c>
      <c r="C15" s="37">
        <f t="shared" si="0"/>
        <v>4550</v>
      </c>
      <c r="D15" s="35">
        <f t="shared" si="1"/>
        <v>12.465753424657533</v>
      </c>
      <c r="E15" s="118">
        <f t="shared" si="2"/>
        <v>373.97260273972603</v>
      </c>
      <c r="F15" s="35">
        <f t="shared" si="3"/>
        <v>1121.9178082191781</v>
      </c>
      <c r="H15" s="74">
        <v>30000</v>
      </c>
      <c r="I15" s="13">
        <f t="shared" si="4"/>
        <v>120000</v>
      </c>
      <c r="J15" s="75">
        <f t="shared" si="5"/>
        <v>360000</v>
      </c>
      <c r="K15" s="34"/>
      <c r="L15" s="82">
        <f t="shared" si="6"/>
        <v>180000</v>
      </c>
    </row>
    <row r="16" spans="1:12" x14ac:dyDescent="0.25">
      <c r="B16" s="37">
        <v>70000</v>
      </c>
      <c r="C16" s="37">
        <f t="shared" si="0"/>
        <v>4900.0000000000009</v>
      </c>
      <c r="D16" s="35">
        <f t="shared" si="1"/>
        <v>13.424657534246577</v>
      </c>
      <c r="E16" s="118">
        <f t="shared" si="2"/>
        <v>402.7397260273973</v>
      </c>
      <c r="F16" s="35">
        <f t="shared" si="3"/>
        <v>1208.2191780821918</v>
      </c>
      <c r="H16" s="74">
        <v>35000</v>
      </c>
      <c r="I16" s="13">
        <f t="shared" si="4"/>
        <v>140000</v>
      </c>
      <c r="J16" s="75">
        <f t="shared" si="5"/>
        <v>420000</v>
      </c>
      <c r="K16" s="34"/>
      <c r="L16" s="82">
        <f t="shared" si="6"/>
        <v>210000</v>
      </c>
    </row>
    <row r="17" spans="1:12" x14ac:dyDescent="0.25">
      <c r="B17" s="37">
        <v>75000</v>
      </c>
      <c r="C17" s="37">
        <f t="shared" si="0"/>
        <v>5250.0000000000009</v>
      </c>
      <c r="D17" s="35">
        <f t="shared" si="1"/>
        <v>14.38356164383562</v>
      </c>
      <c r="E17" s="118">
        <f t="shared" si="2"/>
        <v>431.50684931506862</v>
      </c>
      <c r="F17" s="35">
        <f t="shared" si="3"/>
        <v>1294.5205479452059</v>
      </c>
      <c r="H17" s="74">
        <v>40000</v>
      </c>
      <c r="I17" s="13">
        <f t="shared" si="4"/>
        <v>160000</v>
      </c>
      <c r="J17" s="75">
        <f t="shared" si="5"/>
        <v>480000</v>
      </c>
      <c r="K17" s="34"/>
      <c r="L17" s="82">
        <f t="shared" si="6"/>
        <v>240000</v>
      </c>
    </row>
    <row r="18" spans="1:12" x14ac:dyDescent="0.25">
      <c r="B18" s="89">
        <v>80000</v>
      </c>
      <c r="C18" s="37">
        <f t="shared" si="0"/>
        <v>5600.0000000000009</v>
      </c>
      <c r="D18" s="35">
        <f t="shared" si="1"/>
        <v>15.34246575342466</v>
      </c>
      <c r="E18" s="118">
        <f t="shared" si="2"/>
        <v>460.27397260273983</v>
      </c>
      <c r="F18" s="35">
        <f t="shared" si="3"/>
        <v>1380.8219178082195</v>
      </c>
      <c r="H18" s="74">
        <v>45000</v>
      </c>
      <c r="I18" s="13">
        <f t="shared" si="4"/>
        <v>180000</v>
      </c>
      <c r="J18" s="75">
        <f t="shared" si="5"/>
        <v>540000</v>
      </c>
      <c r="K18" s="34"/>
      <c r="L18" s="82">
        <f t="shared" si="6"/>
        <v>270000</v>
      </c>
    </row>
    <row r="19" spans="1:12" x14ac:dyDescent="0.25">
      <c r="B19" s="37">
        <v>85000</v>
      </c>
      <c r="C19" s="37">
        <f t="shared" si="0"/>
        <v>5950.0000000000009</v>
      </c>
      <c r="D19" s="35">
        <f t="shared" si="1"/>
        <v>16.301369863013701</v>
      </c>
      <c r="E19" s="118">
        <f t="shared" si="2"/>
        <v>489.04109589041104</v>
      </c>
      <c r="F19" s="35">
        <f t="shared" si="3"/>
        <v>1467.1232876712331</v>
      </c>
      <c r="H19" s="79">
        <v>50000</v>
      </c>
      <c r="I19" s="13">
        <f t="shared" si="4"/>
        <v>200000</v>
      </c>
      <c r="J19" s="75">
        <f t="shared" si="5"/>
        <v>600000</v>
      </c>
      <c r="K19" s="34"/>
      <c r="L19" s="82">
        <f t="shared" si="6"/>
        <v>300000</v>
      </c>
    </row>
    <row r="20" spans="1:12" x14ac:dyDescent="0.25">
      <c r="B20" s="37">
        <v>90000</v>
      </c>
      <c r="C20" s="37">
        <f t="shared" si="0"/>
        <v>6300.0000000000009</v>
      </c>
      <c r="D20" s="35">
        <f t="shared" si="1"/>
        <v>17.260273972602743</v>
      </c>
      <c r="E20" s="118">
        <f t="shared" si="2"/>
        <v>517.80821917808225</v>
      </c>
      <c r="F20" s="35">
        <f t="shared" si="3"/>
        <v>1553.4246575342468</v>
      </c>
      <c r="H20" s="74">
        <v>55000</v>
      </c>
      <c r="I20" s="13">
        <f t="shared" si="4"/>
        <v>220000</v>
      </c>
      <c r="J20" s="75">
        <f t="shared" si="5"/>
        <v>660000</v>
      </c>
      <c r="K20" s="34"/>
      <c r="L20" s="82">
        <f t="shared" si="6"/>
        <v>330000</v>
      </c>
    </row>
    <row r="21" spans="1:12" x14ac:dyDescent="0.25">
      <c r="B21" s="89">
        <v>95000</v>
      </c>
      <c r="C21" s="37">
        <f t="shared" si="0"/>
        <v>6650.0000000000009</v>
      </c>
      <c r="D21" s="35">
        <f t="shared" si="1"/>
        <v>18.219178082191782</v>
      </c>
      <c r="E21" s="118">
        <f t="shared" si="2"/>
        <v>546.57534246575347</v>
      </c>
      <c r="F21" s="35">
        <f t="shared" si="3"/>
        <v>1639.7260273972604</v>
      </c>
      <c r="H21" s="74">
        <v>60000</v>
      </c>
      <c r="I21" s="13">
        <f t="shared" si="4"/>
        <v>240000</v>
      </c>
      <c r="J21" s="75">
        <f t="shared" si="5"/>
        <v>720000</v>
      </c>
      <c r="K21" s="34"/>
      <c r="L21" s="82">
        <f t="shared" si="6"/>
        <v>360000</v>
      </c>
    </row>
    <row r="22" spans="1:12" x14ac:dyDescent="0.25">
      <c r="B22" s="37">
        <v>100000</v>
      </c>
      <c r="C22" s="37">
        <f t="shared" si="0"/>
        <v>7000.0000000000009</v>
      </c>
      <c r="D22" s="35">
        <f t="shared" si="1"/>
        <v>19.178082191780824</v>
      </c>
      <c r="E22" s="118">
        <f t="shared" si="2"/>
        <v>575.34246575342468</v>
      </c>
      <c r="F22" s="35">
        <f t="shared" si="3"/>
        <v>1726.027397260274</v>
      </c>
      <c r="H22" s="74">
        <v>65000</v>
      </c>
      <c r="I22" s="13">
        <f t="shared" si="4"/>
        <v>260000</v>
      </c>
      <c r="J22" s="75">
        <f t="shared" si="5"/>
        <v>780000</v>
      </c>
      <c r="K22" s="34"/>
      <c r="L22" s="82">
        <f t="shared" si="6"/>
        <v>390000</v>
      </c>
    </row>
    <row r="23" spans="1:12" x14ac:dyDescent="0.25">
      <c r="B23" s="37">
        <v>105000</v>
      </c>
      <c r="C23" s="37">
        <f t="shared" si="0"/>
        <v>7350.0000000000009</v>
      </c>
      <c r="D23" s="35">
        <f t="shared" si="1"/>
        <v>20.136986301369866</v>
      </c>
      <c r="E23" s="118">
        <f t="shared" si="2"/>
        <v>604.109589041096</v>
      </c>
      <c r="F23" s="35">
        <f t="shared" si="3"/>
        <v>1812.3287671232879</v>
      </c>
      <c r="H23" s="74">
        <v>70000</v>
      </c>
      <c r="I23" s="13">
        <f t="shared" si="4"/>
        <v>280000</v>
      </c>
      <c r="J23" s="75">
        <f t="shared" si="5"/>
        <v>840000</v>
      </c>
      <c r="K23" s="34"/>
      <c r="L23" s="82">
        <f t="shared" si="6"/>
        <v>420000</v>
      </c>
    </row>
    <row r="24" spans="1:12" x14ac:dyDescent="0.25">
      <c r="B24" s="89">
        <v>110000</v>
      </c>
      <c r="C24" s="37">
        <f t="shared" si="0"/>
        <v>7700.0000000000009</v>
      </c>
      <c r="D24" s="35">
        <f t="shared" si="1"/>
        <v>21.095890410958905</v>
      </c>
      <c r="E24" s="118">
        <f t="shared" si="2"/>
        <v>632.8767123287671</v>
      </c>
      <c r="F24" s="35">
        <f t="shared" si="3"/>
        <v>1898.6301369863013</v>
      </c>
      <c r="H24" s="74">
        <v>75000</v>
      </c>
      <c r="I24" s="13">
        <f t="shared" si="4"/>
        <v>300000</v>
      </c>
      <c r="J24" s="75">
        <f t="shared" si="5"/>
        <v>900000</v>
      </c>
      <c r="K24" s="34"/>
      <c r="L24" s="82">
        <f t="shared" si="6"/>
        <v>450000</v>
      </c>
    </row>
    <row r="25" spans="1:12" x14ac:dyDescent="0.25">
      <c r="B25" s="37">
        <v>115000</v>
      </c>
      <c r="C25" s="37">
        <f t="shared" si="0"/>
        <v>8050.0000000000009</v>
      </c>
      <c r="D25" s="35">
        <f t="shared" si="1"/>
        <v>22.054794520547947</v>
      </c>
      <c r="E25" s="118">
        <f t="shared" si="2"/>
        <v>661.64383561643842</v>
      </c>
      <c r="F25" s="35">
        <f t="shared" si="3"/>
        <v>1984.9315068493152</v>
      </c>
      <c r="H25" s="74">
        <v>80000</v>
      </c>
      <c r="I25" s="13">
        <f t="shared" si="4"/>
        <v>320000</v>
      </c>
      <c r="J25" s="75">
        <f t="shared" si="5"/>
        <v>960000</v>
      </c>
      <c r="K25" s="34"/>
      <c r="L25" s="82">
        <f t="shared" si="6"/>
        <v>480000</v>
      </c>
    </row>
    <row r="26" spans="1:12" x14ac:dyDescent="0.25">
      <c r="B26" s="37">
        <v>120000</v>
      </c>
      <c r="C26" s="37">
        <f t="shared" si="0"/>
        <v>8400</v>
      </c>
      <c r="D26" s="35">
        <f t="shared" si="1"/>
        <v>23.013698630136986</v>
      </c>
      <c r="E26" s="118">
        <f t="shared" si="2"/>
        <v>690.41095890410952</v>
      </c>
      <c r="F26" s="35">
        <f t="shared" si="3"/>
        <v>2071.2328767123286</v>
      </c>
      <c r="H26" s="74">
        <v>85000</v>
      </c>
      <c r="I26" s="13">
        <f t="shared" si="4"/>
        <v>340000</v>
      </c>
      <c r="J26" s="75">
        <f t="shared" si="5"/>
        <v>1020000</v>
      </c>
      <c r="K26" s="34"/>
      <c r="L26" s="82">
        <f t="shared" si="6"/>
        <v>510000</v>
      </c>
    </row>
    <row r="27" spans="1:12" x14ac:dyDescent="0.25">
      <c r="B27" s="89">
        <v>125000</v>
      </c>
      <c r="C27" s="37">
        <f t="shared" si="0"/>
        <v>8750</v>
      </c>
      <c r="D27" s="35">
        <f>C27/365</f>
        <v>23.972602739726028</v>
      </c>
      <c r="E27" s="118">
        <f t="shared" si="2"/>
        <v>719.17808219178085</v>
      </c>
      <c r="F27" s="35">
        <f t="shared" si="3"/>
        <v>2157.5342465753424</v>
      </c>
      <c r="H27" s="74">
        <v>90000</v>
      </c>
      <c r="I27" s="13">
        <f t="shared" si="4"/>
        <v>360000</v>
      </c>
      <c r="J27" s="75">
        <f t="shared" si="5"/>
        <v>1080000</v>
      </c>
      <c r="K27" s="34"/>
      <c r="L27" s="82">
        <f t="shared" si="6"/>
        <v>540000</v>
      </c>
    </row>
    <row r="28" spans="1:12" x14ac:dyDescent="0.25">
      <c r="B28" s="37">
        <v>130000</v>
      </c>
      <c r="C28" s="37">
        <f t="shared" si="0"/>
        <v>9100</v>
      </c>
      <c r="D28" s="35">
        <f t="shared" si="1"/>
        <v>24.931506849315067</v>
      </c>
      <c r="E28" s="118">
        <f t="shared" si="2"/>
        <v>747.94520547945206</v>
      </c>
      <c r="F28" s="35">
        <f t="shared" si="3"/>
        <v>2243.8356164383563</v>
      </c>
      <c r="H28" s="74">
        <v>95000</v>
      </c>
      <c r="I28" s="13">
        <f t="shared" si="4"/>
        <v>380000</v>
      </c>
      <c r="J28" s="75">
        <f t="shared" si="5"/>
        <v>1140000</v>
      </c>
      <c r="K28" s="34"/>
      <c r="L28" s="82">
        <f t="shared" si="6"/>
        <v>570000</v>
      </c>
    </row>
    <row r="29" spans="1:12" ht="15.75" thickBot="1" x14ac:dyDescent="0.3">
      <c r="B29" s="37">
        <v>135000</v>
      </c>
      <c r="C29" s="37">
        <f t="shared" si="0"/>
        <v>9450</v>
      </c>
      <c r="D29" s="35">
        <f t="shared" si="1"/>
        <v>25.890410958904109</v>
      </c>
      <c r="E29" s="118">
        <f t="shared" si="2"/>
        <v>776.71232876712327</v>
      </c>
      <c r="F29" s="35">
        <f t="shared" si="3"/>
        <v>2330.1369863013697</v>
      </c>
      <c r="H29" s="80">
        <v>100000</v>
      </c>
      <c r="I29" s="81">
        <f t="shared" si="4"/>
        <v>400000</v>
      </c>
      <c r="J29" s="76">
        <f t="shared" si="5"/>
        <v>1200000</v>
      </c>
      <c r="K29" s="34"/>
      <c r="L29" s="83">
        <f t="shared" si="6"/>
        <v>600000</v>
      </c>
    </row>
    <row r="30" spans="1:12" x14ac:dyDescent="0.25">
      <c r="B30" s="89">
        <v>140000</v>
      </c>
      <c r="C30" s="37">
        <f t="shared" si="0"/>
        <v>9800.0000000000018</v>
      </c>
      <c r="D30" s="35">
        <f t="shared" si="1"/>
        <v>26.849315068493155</v>
      </c>
      <c r="E30" s="118">
        <f t="shared" si="2"/>
        <v>805.47945205479459</v>
      </c>
      <c r="F30" s="35">
        <f t="shared" si="3"/>
        <v>2416.4383561643835</v>
      </c>
    </row>
    <row r="31" spans="1:12" x14ac:dyDescent="0.25">
      <c r="B31" s="37">
        <v>145000</v>
      </c>
      <c r="C31" s="37">
        <f t="shared" si="0"/>
        <v>10150.000000000002</v>
      </c>
      <c r="D31" s="35">
        <f t="shared" si="1"/>
        <v>27.808219178082197</v>
      </c>
      <c r="E31" s="118">
        <f>D31*30</f>
        <v>834.24657534246592</v>
      </c>
      <c r="F31" s="35">
        <f t="shared" si="3"/>
        <v>2502.7397260273979</v>
      </c>
    </row>
    <row r="32" spans="1:12" ht="15.75" thickBot="1" x14ac:dyDescent="0.3">
      <c r="A32" s="34"/>
      <c r="B32" s="90">
        <v>150000</v>
      </c>
      <c r="C32" s="90">
        <f t="shared" si="0"/>
        <v>10500.000000000002</v>
      </c>
      <c r="D32" s="36">
        <f t="shared" si="1"/>
        <v>28.767123287671239</v>
      </c>
      <c r="E32" s="119">
        <f>D32*30</f>
        <v>863.01369863013724</v>
      </c>
      <c r="F32" s="36">
        <f t="shared" si="3"/>
        <v>2589.0410958904117</v>
      </c>
    </row>
    <row r="33" spans="1:6" x14ac:dyDescent="0.25">
      <c r="A33" s="34"/>
      <c r="B33" s="87"/>
      <c r="C33" s="34"/>
      <c r="D33" s="86"/>
      <c r="E33" s="86"/>
      <c r="F33" s="86"/>
    </row>
    <row r="34" spans="1:6" x14ac:dyDescent="0.25">
      <c r="A34" s="34"/>
      <c r="B34" s="34"/>
      <c r="C34" s="34"/>
      <c r="D34" s="86"/>
      <c r="E34" s="86"/>
      <c r="F34" s="86"/>
    </row>
    <row r="35" spans="1:6" x14ac:dyDescent="0.25">
      <c r="A35" s="34"/>
      <c r="B35" s="34"/>
      <c r="C35" s="34"/>
      <c r="D35" s="86"/>
      <c r="E35" s="86"/>
      <c r="F35" s="86"/>
    </row>
    <row r="36" spans="1:6" x14ac:dyDescent="0.25">
      <c r="A36" s="34"/>
      <c r="B36" s="87"/>
      <c r="C36" s="34"/>
      <c r="D36" s="86"/>
      <c r="E36" s="86"/>
      <c r="F36" s="86"/>
    </row>
    <row r="37" spans="1:6" x14ac:dyDescent="0.25">
      <c r="A37" s="34"/>
      <c r="B37" s="34"/>
      <c r="C37" s="34"/>
      <c r="D37" s="86"/>
      <c r="E37" s="86"/>
      <c r="F37" s="86"/>
    </row>
    <row r="38" spans="1:6" x14ac:dyDescent="0.25">
      <c r="A38" s="34"/>
      <c r="B38" s="34"/>
      <c r="C38" s="34"/>
      <c r="D38" s="86"/>
      <c r="E38" s="86"/>
      <c r="F38" s="86"/>
    </row>
    <row r="39" spans="1:6" x14ac:dyDescent="0.25">
      <c r="A39" s="34"/>
      <c r="B39" s="87"/>
      <c r="C39" s="34"/>
      <c r="D39" s="86"/>
      <c r="E39" s="86"/>
      <c r="F39" s="86"/>
    </row>
    <row r="40" spans="1:6" x14ac:dyDescent="0.25">
      <c r="A40" s="34"/>
      <c r="B40" s="34"/>
      <c r="C40" s="34"/>
      <c r="D40" s="86"/>
      <c r="E40" s="86"/>
      <c r="F40" s="86"/>
    </row>
    <row r="41" spans="1:6" x14ac:dyDescent="0.25">
      <c r="A41" s="34"/>
      <c r="B41" s="34"/>
      <c r="C41" s="34"/>
      <c r="D41" s="86"/>
      <c r="E41" s="86"/>
      <c r="F41" s="86"/>
    </row>
    <row r="42" spans="1:6" x14ac:dyDescent="0.25">
      <c r="A42" s="34"/>
      <c r="B42" s="87"/>
      <c r="C42" s="34"/>
      <c r="D42" s="86"/>
      <c r="E42" s="86"/>
      <c r="F42" s="86"/>
    </row>
    <row r="43" spans="1:6" x14ac:dyDescent="0.25">
      <c r="A43" s="34"/>
      <c r="B43" s="34"/>
      <c r="C43" s="34"/>
      <c r="D43" s="86"/>
      <c r="E43" s="86"/>
      <c r="F43" s="86"/>
    </row>
    <row r="44" spans="1:6" x14ac:dyDescent="0.25">
      <c r="A44" s="34"/>
      <c r="B44" s="34"/>
      <c r="C44" s="34"/>
      <c r="D44" s="86"/>
      <c r="E44" s="86"/>
      <c r="F44" s="86"/>
    </row>
    <row r="45" spans="1:6" x14ac:dyDescent="0.25">
      <c r="A45" s="34"/>
      <c r="B45" s="87"/>
      <c r="C45" s="34"/>
      <c r="D45" s="86"/>
      <c r="E45" s="86"/>
      <c r="F45" s="86"/>
    </row>
    <row r="46" spans="1:6" x14ac:dyDescent="0.25">
      <c r="A46" s="34"/>
      <c r="B46" s="34"/>
      <c r="C46" s="34"/>
      <c r="D46" s="86"/>
      <c r="E46" s="86"/>
      <c r="F46" s="86"/>
    </row>
    <row r="47" spans="1:6" x14ac:dyDescent="0.25">
      <c r="A47" s="34"/>
      <c r="B47" s="34"/>
      <c r="C47" s="34"/>
      <c r="D47" s="86"/>
      <c r="E47" s="86"/>
      <c r="F47" s="86"/>
    </row>
    <row r="48" spans="1:6" x14ac:dyDescent="0.25">
      <c r="A48" s="34"/>
      <c r="B48" s="87"/>
      <c r="C48" s="34"/>
      <c r="D48" s="86"/>
      <c r="E48" s="86"/>
      <c r="F48" s="86"/>
    </row>
    <row r="49" spans="1:6" x14ac:dyDescent="0.25">
      <c r="A49" s="34"/>
      <c r="B49" s="34"/>
      <c r="C49" s="34"/>
      <c r="D49" s="86"/>
      <c r="E49" s="86"/>
      <c r="F49" s="86"/>
    </row>
    <row r="50" spans="1:6" x14ac:dyDescent="0.25">
      <c r="A50" s="34"/>
      <c r="B50" s="34"/>
      <c r="C50" s="34"/>
      <c r="D50" s="86"/>
      <c r="E50" s="86"/>
      <c r="F50" s="86"/>
    </row>
    <row r="51" spans="1:6" x14ac:dyDescent="0.25">
      <c r="A51" s="34"/>
      <c r="B51" s="87"/>
      <c r="C51" s="34"/>
      <c r="D51" s="86"/>
      <c r="E51" s="86"/>
      <c r="F51" s="86"/>
    </row>
    <row r="52" spans="1:6" x14ac:dyDescent="0.25">
      <c r="A52" s="34"/>
      <c r="B52" s="34"/>
      <c r="C52" s="34"/>
      <c r="D52" s="86"/>
      <c r="E52" s="86"/>
      <c r="F52" s="86"/>
    </row>
    <row r="53" spans="1:6" x14ac:dyDescent="0.25">
      <c r="A53" s="34"/>
      <c r="B53" s="34"/>
      <c r="C53" s="34"/>
      <c r="D53" s="86"/>
      <c r="E53" s="86"/>
      <c r="F53" s="86"/>
    </row>
    <row r="54" spans="1:6" x14ac:dyDescent="0.25">
      <c r="A54" s="34"/>
      <c r="B54" s="87"/>
      <c r="C54" s="34"/>
      <c r="D54" s="86"/>
      <c r="E54" s="86"/>
      <c r="F54" s="86"/>
    </row>
    <row r="55" spans="1:6" x14ac:dyDescent="0.25">
      <c r="A55" s="34"/>
      <c r="B55" s="34"/>
      <c r="C55" s="34"/>
      <c r="D55" s="86"/>
      <c r="E55" s="86"/>
      <c r="F55" s="86"/>
    </row>
    <row r="56" spans="1:6" x14ac:dyDescent="0.25">
      <c r="A56" s="34"/>
      <c r="B56" s="34"/>
      <c r="C56" s="34"/>
      <c r="D56" s="86"/>
      <c r="E56" s="86"/>
      <c r="F56" s="86"/>
    </row>
    <row r="57" spans="1:6" x14ac:dyDescent="0.25">
      <c r="A57" s="34"/>
      <c r="B57" s="87"/>
      <c r="C57" s="34"/>
      <c r="D57" s="86"/>
      <c r="E57" s="86"/>
      <c r="F57" s="86"/>
    </row>
    <row r="58" spans="1:6" x14ac:dyDescent="0.25">
      <c r="A58" s="34"/>
      <c r="B58" s="34"/>
      <c r="C58" s="34"/>
      <c r="D58" s="86"/>
      <c r="E58" s="86"/>
      <c r="F58" s="86"/>
    </row>
    <row r="59" spans="1:6" x14ac:dyDescent="0.25">
      <c r="A59" s="34"/>
      <c r="B59" s="34"/>
      <c r="C59" s="34"/>
      <c r="D59" s="86"/>
      <c r="E59" s="86"/>
      <c r="F59" s="86"/>
    </row>
    <row r="60" spans="1:6" x14ac:dyDescent="0.25">
      <c r="A60" s="34"/>
      <c r="B60" s="87"/>
      <c r="C60" s="34"/>
      <c r="D60" s="86"/>
      <c r="E60" s="86"/>
      <c r="F60" s="86"/>
    </row>
    <row r="61" spans="1:6" x14ac:dyDescent="0.25">
      <c r="A61" s="34"/>
      <c r="B61" s="34"/>
      <c r="C61" s="34"/>
      <c r="D61" s="86"/>
      <c r="E61" s="86"/>
      <c r="F61" s="86"/>
    </row>
    <row r="62" spans="1:6" x14ac:dyDescent="0.25">
      <c r="A62" s="34"/>
      <c r="B62" s="34"/>
      <c r="C62" s="34"/>
      <c r="D62" s="86"/>
      <c r="E62" s="86"/>
      <c r="F62" s="86"/>
    </row>
    <row r="63" spans="1:6" x14ac:dyDescent="0.25">
      <c r="A63" s="34"/>
      <c r="B63" s="87"/>
      <c r="C63" s="34"/>
      <c r="D63" s="86"/>
      <c r="E63" s="86"/>
      <c r="F63" s="86"/>
    </row>
    <row r="64" spans="1:6" x14ac:dyDescent="0.25">
      <c r="A64" s="34"/>
      <c r="B64" s="34"/>
      <c r="C64" s="34"/>
      <c r="D64" s="86"/>
      <c r="E64" s="86"/>
      <c r="F64" s="86"/>
    </row>
    <row r="65" spans="1:6" x14ac:dyDescent="0.25">
      <c r="A65" s="34"/>
      <c r="B65" s="34"/>
      <c r="C65" s="34"/>
      <c r="D65" s="86"/>
      <c r="E65" s="86"/>
      <c r="F65" s="86"/>
    </row>
    <row r="66" spans="1:6" x14ac:dyDescent="0.25">
      <c r="A66" s="34"/>
      <c r="B66" s="87"/>
      <c r="C66" s="34"/>
      <c r="D66" s="86"/>
      <c r="E66" s="86"/>
      <c r="F66" s="86"/>
    </row>
    <row r="67" spans="1:6" x14ac:dyDescent="0.25">
      <c r="A67" s="34"/>
      <c r="B67" s="34"/>
      <c r="C67" s="34"/>
      <c r="D67" s="86"/>
      <c r="E67" s="86"/>
      <c r="F67" s="86"/>
    </row>
    <row r="68" spans="1:6" x14ac:dyDescent="0.25">
      <c r="A68" s="34"/>
      <c r="B68" s="34"/>
      <c r="C68" s="34"/>
      <c r="D68" s="86"/>
      <c r="E68" s="86"/>
      <c r="F68" s="86"/>
    </row>
    <row r="69" spans="1:6" x14ac:dyDescent="0.25">
      <c r="A69" s="34"/>
      <c r="B69" s="87"/>
      <c r="C69" s="34"/>
      <c r="D69" s="86"/>
      <c r="E69" s="86"/>
      <c r="F69" s="86"/>
    </row>
    <row r="70" spans="1:6" x14ac:dyDescent="0.25">
      <c r="A70" s="34"/>
      <c r="B70" s="34"/>
      <c r="C70" s="34"/>
      <c r="D70" s="86"/>
      <c r="E70" s="86"/>
      <c r="F70" s="86"/>
    </row>
    <row r="71" spans="1:6" x14ac:dyDescent="0.25">
      <c r="A71" s="34"/>
      <c r="B71" s="34"/>
      <c r="C71" s="34"/>
      <c r="D71" s="86"/>
      <c r="E71" s="86"/>
      <c r="F71" s="86"/>
    </row>
    <row r="72" spans="1:6" x14ac:dyDescent="0.25">
      <c r="A72" s="34"/>
      <c r="B72" s="87"/>
      <c r="C72" s="34"/>
      <c r="D72" s="86"/>
      <c r="E72" s="86"/>
      <c r="F72" s="86"/>
    </row>
    <row r="73" spans="1:6" x14ac:dyDescent="0.25">
      <c r="A73" s="34"/>
      <c r="B73" s="34"/>
      <c r="C73" s="34"/>
      <c r="D73" s="86"/>
      <c r="E73" s="86"/>
      <c r="F73" s="86"/>
    </row>
    <row r="74" spans="1:6" x14ac:dyDescent="0.25">
      <c r="A74" s="34"/>
      <c r="B74" s="34"/>
      <c r="C74" s="34"/>
      <c r="D74" s="86"/>
      <c r="E74" s="86"/>
      <c r="F74" s="86"/>
    </row>
    <row r="75" spans="1:6" x14ac:dyDescent="0.25">
      <c r="A75" s="34"/>
      <c r="B75" s="87"/>
      <c r="C75" s="34"/>
      <c r="D75" s="86"/>
      <c r="E75" s="86"/>
      <c r="F75" s="86"/>
    </row>
    <row r="76" spans="1:6" x14ac:dyDescent="0.25">
      <c r="A76" s="34"/>
      <c r="B76" s="34"/>
      <c r="C76" s="34"/>
      <c r="D76" s="86"/>
      <c r="E76" s="86"/>
      <c r="F76" s="86"/>
    </row>
    <row r="77" spans="1:6" x14ac:dyDescent="0.25">
      <c r="A77" s="34"/>
      <c r="B77" s="34"/>
      <c r="C77" s="34"/>
      <c r="D77" s="86"/>
      <c r="E77" s="86"/>
      <c r="F77" s="86"/>
    </row>
    <row r="78" spans="1:6" x14ac:dyDescent="0.25">
      <c r="A78" s="34"/>
      <c r="B78" s="87"/>
      <c r="C78" s="34"/>
      <c r="D78" s="86"/>
      <c r="E78" s="86"/>
      <c r="F78" s="86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AG33"/>
  <sheetViews>
    <sheetView workbookViewId="0">
      <selection activeCell="AI12" sqref="AI12"/>
    </sheetView>
  </sheetViews>
  <sheetFormatPr defaultRowHeight="15" x14ac:dyDescent="0.25"/>
  <cols>
    <col min="1" max="1" width="4" customWidth="1"/>
    <col min="2" max="2" width="6.7109375" customWidth="1"/>
    <col min="3" max="5" width="3.5703125" bestFit="1" customWidth="1"/>
    <col min="6" max="33" width="4.42578125" bestFit="1" customWidth="1"/>
  </cols>
  <sheetData>
    <row r="1" spans="1:33" ht="17.100000000000001" customHeight="1" x14ac:dyDescent="0.25">
      <c r="A1" s="129" t="s">
        <v>104</v>
      </c>
      <c r="B1" s="130"/>
      <c r="C1" s="24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  <c r="AA1" s="25">
        <v>25</v>
      </c>
      <c r="AB1" s="25">
        <v>26</v>
      </c>
      <c r="AC1" s="25">
        <v>27</v>
      </c>
      <c r="AD1" s="25">
        <v>28</v>
      </c>
      <c r="AE1" s="25">
        <v>29</v>
      </c>
      <c r="AF1" s="25">
        <v>30</v>
      </c>
      <c r="AG1" s="26">
        <v>31</v>
      </c>
    </row>
    <row r="2" spans="1:33" ht="17.100000000000001" customHeight="1" thickBot="1" x14ac:dyDescent="0.3">
      <c r="A2" s="131"/>
      <c r="B2" s="132"/>
      <c r="C2" s="27">
        <v>200</v>
      </c>
      <c r="D2" s="28">
        <f>$C$2*D1</f>
        <v>400</v>
      </c>
      <c r="E2" s="28">
        <f t="shared" ref="E2:AG2" si="0">$C$2*E1</f>
        <v>600</v>
      </c>
      <c r="F2" s="28">
        <f t="shared" si="0"/>
        <v>800</v>
      </c>
      <c r="G2" s="28">
        <f t="shared" si="0"/>
        <v>1000</v>
      </c>
      <c r="H2" s="28">
        <f t="shared" si="0"/>
        <v>1200</v>
      </c>
      <c r="I2" s="28">
        <f t="shared" si="0"/>
        <v>1400</v>
      </c>
      <c r="J2" s="28">
        <f t="shared" si="0"/>
        <v>1600</v>
      </c>
      <c r="K2" s="28">
        <f t="shared" si="0"/>
        <v>1800</v>
      </c>
      <c r="L2" s="28">
        <f t="shared" si="0"/>
        <v>2000</v>
      </c>
      <c r="M2" s="28">
        <f t="shared" si="0"/>
        <v>2200</v>
      </c>
      <c r="N2" s="28">
        <f t="shared" si="0"/>
        <v>2400</v>
      </c>
      <c r="O2" s="28">
        <f t="shared" si="0"/>
        <v>2600</v>
      </c>
      <c r="P2" s="28">
        <f t="shared" si="0"/>
        <v>2800</v>
      </c>
      <c r="Q2" s="28">
        <f t="shared" si="0"/>
        <v>3000</v>
      </c>
      <c r="R2" s="28">
        <f t="shared" si="0"/>
        <v>3200</v>
      </c>
      <c r="S2" s="28">
        <f t="shared" si="0"/>
        <v>3400</v>
      </c>
      <c r="T2" s="28">
        <f t="shared" si="0"/>
        <v>3600</v>
      </c>
      <c r="U2" s="28">
        <f t="shared" si="0"/>
        <v>3800</v>
      </c>
      <c r="V2" s="28">
        <f t="shared" si="0"/>
        <v>4000</v>
      </c>
      <c r="W2" s="28">
        <f t="shared" si="0"/>
        <v>4200</v>
      </c>
      <c r="X2" s="28">
        <f t="shared" si="0"/>
        <v>4400</v>
      </c>
      <c r="Y2" s="28">
        <f t="shared" si="0"/>
        <v>4600</v>
      </c>
      <c r="Z2" s="28">
        <f t="shared" si="0"/>
        <v>4800</v>
      </c>
      <c r="AA2" s="28">
        <f t="shared" si="0"/>
        <v>5000</v>
      </c>
      <c r="AB2" s="28">
        <f t="shared" si="0"/>
        <v>5200</v>
      </c>
      <c r="AC2" s="28">
        <f t="shared" si="0"/>
        <v>5400</v>
      </c>
      <c r="AD2" s="28">
        <f t="shared" si="0"/>
        <v>5600</v>
      </c>
      <c r="AE2" s="28">
        <f t="shared" si="0"/>
        <v>5800</v>
      </c>
      <c r="AF2" s="28">
        <f t="shared" si="0"/>
        <v>6000</v>
      </c>
      <c r="AG2" s="29">
        <f t="shared" si="0"/>
        <v>6200</v>
      </c>
    </row>
    <row r="3" spans="1:33" ht="17.100000000000001" customHeight="1" x14ac:dyDescent="0.25">
      <c r="A3" s="24">
        <v>1</v>
      </c>
      <c r="B3" s="26">
        <f>45+45</f>
        <v>90</v>
      </c>
      <c r="C3" s="30">
        <f>B3+C2</f>
        <v>290</v>
      </c>
      <c r="D3" s="23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4"/>
    </row>
    <row r="4" spans="1:33" ht="17.100000000000001" customHeight="1" x14ac:dyDescent="0.25">
      <c r="A4" s="32">
        <v>2</v>
      </c>
      <c r="B4" s="33">
        <f>$B$3*A4</f>
        <v>180</v>
      </c>
      <c r="C4" s="31"/>
      <c r="D4" s="22">
        <f>$B4+D$2</f>
        <v>580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5"/>
    </row>
    <row r="5" spans="1:33" ht="17.100000000000001" customHeight="1" x14ac:dyDescent="0.25">
      <c r="A5" s="32">
        <v>3</v>
      </c>
      <c r="B5" s="33">
        <f t="shared" ref="B5:B33" si="1">$B$3*A5</f>
        <v>270</v>
      </c>
      <c r="C5" s="128"/>
      <c r="D5" s="127"/>
      <c r="E5" s="22">
        <f>$B5+E$2</f>
        <v>870</v>
      </c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5"/>
    </row>
    <row r="6" spans="1:33" ht="17.100000000000001" customHeight="1" x14ac:dyDescent="0.25">
      <c r="A6" s="32">
        <v>4</v>
      </c>
      <c r="B6" s="33">
        <f t="shared" si="1"/>
        <v>360</v>
      </c>
      <c r="C6" s="128"/>
      <c r="D6" s="127"/>
      <c r="E6" s="127"/>
      <c r="F6" s="22">
        <f>$B6+F$2</f>
        <v>1160</v>
      </c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5"/>
    </row>
    <row r="7" spans="1:33" ht="17.100000000000001" customHeight="1" x14ac:dyDescent="0.25">
      <c r="A7" s="32">
        <v>5</v>
      </c>
      <c r="B7" s="33">
        <f t="shared" si="1"/>
        <v>450</v>
      </c>
      <c r="C7" s="128"/>
      <c r="D7" s="127"/>
      <c r="E7" s="127"/>
      <c r="F7" s="127"/>
      <c r="G7" s="22">
        <f>$B7+G$2</f>
        <v>1450</v>
      </c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5"/>
    </row>
    <row r="8" spans="1:33" ht="17.100000000000001" customHeight="1" x14ac:dyDescent="0.25">
      <c r="A8" s="32">
        <v>6</v>
      </c>
      <c r="B8" s="33">
        <f t="shared" si="1"/>
        <v>540</v>
      </c>
      <c r="C8" s="128"/>
      <c r="D8" s="127"/>
      <c r="E8" s="127"/>
      <c r="F8" s="127"/>
      <c r="G8" s="127"/>
      <c r="H8" s="22">
        <f>$B8+H$2</f>
        <v>1740</v>
      </c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5"/>
    </row>
    <row r="9" spans="1:33" ht="17.100000000000001" customHeight="1" x14ac:dyDescent="0.25">
      <c r="A9" s="32">
        <v>7</v>
      </c>
      <c r="B9" s="33">
        <f t="shared" si="1"/>
        <v>630</v>
      </c>
      <c r="C9" s="128"/>
      <c r="D9" s="127"/>
      <c r="E9" s="127"/>
      <c r="F9" s="127"/>
      <c r="G9" s="127"/>
      <c r="H9" s="127"/>
      <c r="I9" s="22">
        <f>$B9+I$2</f>
        <v>2030</v>
      </c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5"/>
    </row>
    <row r="10" spans="1:33" ht="17.100000000000001" customHeight="1" x14ac:dyDescent="0.25">
      <c r="A10" s="32">
        <v>8</v>
      </c>
      <c r="B10" s="33">
        <f t="shared" si="1"/>
        <v>720</v>
      </c>
      <c r="C10" s="128"/>
      <c r="D10" s="127"/>
      <c r="E10" s="127"/>
      <c r="F10" s="127"/>
      <c r="G10" s="127"/>
      <c r="H10" s="127"/>
      <c r="I10" s="127"/>
      <c r="J10" s="22">
        <f>$B10+J$2</f>
        <v>2320</v>
      </c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5"/>
    </row>
    <row r="11" spans="1:33" ht="17.100000000000001" customHeight="1" x14ac:dyDescent="0.25">
      <c r="A11" s="32">
        <v>9</v>
      </c>
      <c r="B11" s="33">
        <f t="shared" si="1"/>
        <v>810</v>
      </c>
      <c r="C11" s="128"/>
      <c r="D11" s="127"/>
      <c r="E11" s="127"/>
      <c r="F11" s="127"/>
      <c r="G11" s="127"/>
      <c r="H11" s="127"/>
      <c r="I11" s="127"/>
      <c r="J11" s="127"/>
      <c r="K11" s="66">
        <f>$B11+K$2</f>
        <v>2610</v>
      </c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5"/>
    </row>
    <row r="12" spans="1:33" ht="17.100000000000001" customHeight="1" x14ac:dyDescent="0.25">
      <c r="A12" s="32">
        <v>10</v>
      </c>
      <c r="B12" s="33">
        <f t="shared" si="1"/>
        <v>900</v>
      </c>
      <c r="C12" s="128"/>
      <c r="D12" s="127"/>
      <c r="E12" s="127"/>
      <c r="F12" s="127"/>
      <c r="G12" s="127"/>
      <c r="H12" s="127"/>
      <c r="I12" s="127"/>
      <c r="J12" s="127"/>
      <c r="K12" s="127"/>
      <c r="L12" s="22">
        <f>$B12+L$2</f>
        <v>2900</v>
      </c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5"/>
    </row>
    <row r="13" spans="1:33" ht="17.100000000000001" customHeight="1" x14ac:dyDescent="0.25">
      <c r="A13" s="32">
        <v>11</v>
      </c>
      <c r="B13" s="33">
        <f t="shared" si="1"/>
        <v>990</v>
      </c>
      <c r="C13" s="128"/>
      <c r="D13" s="127"/>
      <c r="E13" s="127"/>
      <c r="F13" s="127"/>
      <c r="G13" s="127"/>
      <c r="H13" s="127"/>
      <c r="I13" s="127"/>
      <c r="J13" s="127"/>
      <c r="K13" s="127"/>
      <c r="L13" s="127"/>
      <c r="M13" s="22">
        <f>$B13+M$2</f>
        <v>3190</v>
      </c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5"/>
    </row>
    <row r="14" spans="1:33" ht="17.100000000000001" customHeight="1" x14ac:dyDescent="0.25">
      <c r="A14" s="32">
        <v>12</v>
      </c>
      <c r="B14" s="33">
        <f t="shared" si="1"/>
        <v>1080</v>
      </c>
      <c r="C14" s="128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22">
        <f>$B14+N$2</f>
        <v>3480</v>
      </c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5"/>
    </row>
    <row r="15" spans="1:33" ht="17.100000000000001" customHeight="1" x14ac:dyDescent="0.25">
      <c r="A15" s="32">
        <v>13</v>
      </c>
      <c r="B15" s="33">
        <f t="shared" si="1"/>
        <v>1170</v>
      </c>
      <c r="C15" s="128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22">
        <f>$B15+O$2</f>
        <v>3770</v>
      </c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5"/>
    </row>
    <row r="16" spans="1:33" ht="17.100000000000001" customHeight="1" x14ac:dyDescent="0.25">
      <c r="A16" s="32">
        <v>14</v>
      </c>
      <c r="B16" s="33">
        <f t="shared" si="1"/>
        <v>1260</v>
      </c>
      <c r="C16" s="128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22">
        <f>$B16+P$2</f>
        <v>4060</v>
      </c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5"/>
    </row>
    <row r="17" spans="1:33" ht="17.100000000000001" customHeight="1" x14ac:dyDescent="0.25">
      <c r="A17" s="32">
        <v>15</v>
      </c>
      <c r="B17" s="33">
        <f t="shared" si="1"/>
        <v>1350</v>
      </c>
      <c r="C17" s="128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22">
        <f>$B17+Q$2</f>
        <v>4350</v>
      </c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5"/>
    </row>
    <row r="18" spans="1:33" ht="17.100000000000001" customHeight="1" x14ac:dyDescent="0.25">
      <c r="A18" s="32">
        <v>16</v>
      </c>
      <c r="B18" s="33">
        <f t="shared" si="1"/>
        <v>1440</v>
      </c>
      <c r="C18" s="128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22">
        <f>$B18+R$2</f>
        <v>4640</v>
      </c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5"/>
    </row>
    <row r="19" spans="1:33" ht="17.100000000000001" customHeight="1" x14ac:dyDescent="0.25">
      <c r="A19" s="32">
        <v>17</v>
      </c>
      <c r="B19" s="33">
        <f t="shared" si="1"/>
        <v>1530</v>
      </c>
      <c r="C19" s="128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22">
        <f>$B19+S$2</f>
        <v>4930</v>
      </c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5"/>
    </row>
    <row r="20" spans="1:33" ht="17.100000000000001" customHeight="1" x14ac:dyDescent="0.25">
      <c r="A20" s="32">
        <v>18</v>
      </c>
      <c r="B20" s="33">
        <f t="shared" si="1"/>
        <v>1620</v>
      </c>
      <c r="C20" s="128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22">
        <f>$B20+T$2</f>
        <v>5220</v>
      </c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5"/>
    </row>
    <row r="21" spans="1:33" ht="17.100000000000001" customHeight="1" x14ac:dyDescent="0.25">
      <c r="A21" s="32">
        <v>19</v>
      </c>
      <c r="B21" s="33">
        <f t="shared" si="1"/>
        <v>1710</v>
      </c>
      <c r="C21" s="128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22">
        <f>$B21+U$2</f>
        <v>5510</v>
      </c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5"/>
    </row>
    <row r="22" spans="1:33" ht="17.100000000000001" customHeight="1" x14ac:dyDescent="0.25">
      <c r="A22" s="32">
        <v>20</v>
      </c>
      <c r="B22" s="33">
        <f t="shared" si="1"/>
        <v>1800</v>
      </c>
      <c r="C22" s="128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22">
        <f>$B22+V$2</f>
        <v>5800</v>
      </c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5"/>
    </row>
    <row r="23" spans="1:33" ht="17.100000000000001" customHeight="1" x14ac:dyDescent="0.25">
      <c r="A23" s="32">
        <v>21</v>
      </c>
      <c r="B23" s="33">
        <f t="shared" si="1"/>
        <v>1890</v>
      </c>
      <c r="C23" s="128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22">
        <f>$B23+W$2</f>
        <v>6090</v>
      </c>
      <c r="X23" s="127"/>
      <c r="Y23" s="127"/>
      <c r="Z23" s="127"/>
      <c r="AA23" s="127"/>
      <c r="AB23" s="127"/>
      <c r="AC23" s="127"/>
      <c r="AD23" s="127"/>
      <c r="AE23" s="127"/>
      <c r="AF23" s="127"/>
      <c r="AG23" s="125"/>
    </row>
    <row r="24" spans="1:33" ht="17.100000000000001" customHeight="1" x14ac:dyDescent="0.25">
      <c r="A24" s="32">
        <v>22</v>
      </c>
      <c r="B24" s="33">
        <f t="shared" si="1"/>
        <v>1980</v>
      </c>
      <c r="C24" s="128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22">
        <f>$B24+X$2</f>
        <v>6380</v>
      </c>
      <c r="Y24" s="127"/>
      <c r="Z24" s="127"/>
      <c r="AA24" s="127"/>
      <c r="AB24" s="127"/>
      <c r="AC24" s="127"/>
      <c r="AD24" s="127"/>
      <c r="AE24" s="127"/>
      <c r="AF24" s="127"/>
      <c r="AG24" s="125"/>
    </row>
    <row r="25" spans="1:33" ht="17.100000000000001" customHeight="1" x14ac:dyDescent="0.25">
      <c r="A25" s="32">
        <v>23</v>
      </c>
      <c r="B25" s="33">
        <f t="shared" si="1"/>
        <v>2070</v>
      </c>
      <c r="C25" s="128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22">
        <f>$B25+Y$2</f>
        <v>6670</v>
      </c>
      <c r="Z25" s="127"/>
      <c r="AA25" s="127"/>
      <c r="AB25" s="127"/>
      <c r="AC25" s="127"/>
      <c r="AD25" s="127"/>
      <c r="AE25" s="127"/>
      <c r="AF25" s="127"/>
      <c r="AG25" s="125"/>
    </row>
    <row r="26" spans="1:33" ht="17.100000000000001" customHeight="1" x14ac:dyDescent="0.25">
      <c r="A26" s="32">
        <v>24</v>
      </c>
      <c r="B26" s="33">
        <f t="shared" si="1"/>
        <v>2160</v>
      </c>
      <c r="C26" s="128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22">
        <f>$B26+Z$2</f>
        <v>6960</v>
      </c>
      <c r="AA26" s="127"/>
      <c r="AB26" s="127"/>
      <c r="AC26" s="127"/>
      <c r="AD26" s="127"/>
      <c r="AE26" s="127"/>
      <c r="AF26" s="127"/>
      <c r="AG26" s="125"/>
    </row>
    <row r="27" spans="1:33" ht="17.100000000000001" customHeight="1" x14ac:dyDescent="0.25">
      <c r="A27" s="32">
        <v>25</v>
      </c>
      <c r="B27" s="33">
        <f t="shared" si="1"/>
        <v>2250</v>
      </c>
      <c r="C27" s="128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22">
        <f>$B27+AA$2</f>
        <v>7250</v>
      </c>
      <c r="AB27" s="127"/>
      <c r="AC27" s="127"/>
      <c r="AD27" s="127"/>
      <c r="AE27" s="127"/>
      <c r="AF27" s="127"/>
      <c r="AG27" s="125"/>
    </row>
    <row r="28" spans="1:33" ht="17.100000000000001" customHeight="1" x14ac:dyDescent="0.25">
      <c r="A28" s="32">
        <v>26</v>
      </c>
      <c r="B28" s="33">
        <f t="shared" si="1"/>
        <v>2340</v>
      </c>
      <c r="C28" s="128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22">
        <f>$B28+AB$2</f>
        <v>7540</v>
      </c>
      <c r="AC28" s="127"/>
      <c r="AD28" s="127"/>
      <c r="AE28" s="127"/>
      <c r="AF28" s="127"/>
      <c r="AG28" s="125"/>
    </row>
    <row r="29" spans="1:33" ht="17.100000000000001" customHeight="1" x14ac:dyDescent="0.25">
      <c r="A29" s="32">
        <v>27</v>
      </c>
      <c r="B29" s="33">
        <f t="shared" si="1"/>
        <v>2430</v>
      </c>
      <c r="C29" s="128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22">
        <f>$B29+AC$2</f>
        <v>7830</v>
      </c>
      <c r="AD29" s="127"/>
      <c r="AE29" s="127"/>
      <c r="AF29" s="127"/>
      <c r="AG29" s="125"/>
    </row>
    <row r="30" spans="1:33" ht="17.100000000000001" customHeight="1" x14ac:dyDescent="0.25">
      <c r="A30" s="32">
        <v>28</v>
      </c>
      <c r="B30" s="33">
        <f t="shared" si="1"/>
        <v>2520</v>
      </c>
      <c r="C30" s="128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22">
        <f>$B30+AD$2</f>
        <v>8120</v>
      </c>
      <c r="AE30" s="127"/>
      <c r="AF30" s="127"/>
      <c r="AG30" s="125"/>
    </row>
    <row r="31" spans="1:33" ht="17.100000000000001" customHeight="1" x14ac:dyDescent="0.25">
      <c r="A31" s="32">
        <v>29</v>
      </c>
      <c r="B31" s="33">
        <f t="shared" si="1"/>
        <v>2610</v>
      </c>
      <c r="C31" s="128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22">
        <f>$B31+AE$2</f>
        <v>8410</v>
      </c>
      <c r="AF31" s="127"/>
      <c r="AG31" s="125"/>
    </row>
    <row r="32" spans="1:33" ht="17.100000000000001" customHeight="1" x14ac:dyDescent="0.25">
      <c r="A32" s="32">
        <v>30</v>
      </c>
      <c r="B32" s="33">
        <f t="shared" si="1"/>
        <v>2700</v>
      </c>
      <c r="C32" s="128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22">
        <f>$B32+AF$2</f>
        <v>8700</v>
      </c>
      <c r="AG32" s="125"/>
    </row>
    <row r="33" spans="1:33" ht="17.100000000000001" customHeight="1" thickBot="1" x14ac:dyDescent="0.3">
      <c r="A33" s="27">
        <v>31</v>
      </c>
      <c r="B33" s="29">
        <f t="shared" si="1"/>
        <v>2790</v>
      </c>
      <c r="C33" s="133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29">
        <f>$B33+AG$2</f>
        <v>8990</v>
      </c>
    </row>
  </sheetData>
  <mergeCells count="59">
    <mergeCell ref="C11:J11"/>
    <mergeCell ref="N3:N13"/>
    <mergeCell ref="C9:H9"/>
    <mergeCell ref="C8:G8"/>
    <mergeCell ref="C7:F7"/>
    <mergeCell ref="C6:E6"/>
    <mergeCell ref="C33:AF33"/>
    <mergeCell ref="C32:AE32"/>
    <mergeCell ref="C31:AD31"/>
    <mergeCell ref="C30:AC30"/>
    <mergeCell ref="C29:AB29"/>
    <mergeCell ref="Z3:Z25"/>
    <mergeCell ref="O3:O14"/>
    <mergeCell ref="P3:P15"/>
    <mergeCell ref="Q3:Q16"/>
    <mergeCell ref="R3:R17"/>
    <mergeCell ref="S3:S18"/>
    <mergeCell ref="T3:T19"/>
    <mergeCell ref="C21:T21"/>
    <mergeCell ref="C20:S20"/>
    <mergeCell ref="C19:R19"/>
    <mergeCell ref="C18:Q18"/>
    <mergeCell ref="V3:V21"/>
    <mergeCell ref="I3:I8"/>
    <mergeCell ref="J3:J9"/>
    <mergeCell ref="K3:K10"/>
    <mergeCell ref="L3:L11"/>
    <mergeCell ref="A1:B2"/>
    <mergeCell ref="W3:W22"/>
    <mergeCell ref="X3:X23"/>
    <mergeCell ref="Y3:Y24"/>
    <mergeCell ref="C5:D5"/>
    <mergeCell ref="E3:E4"/>
    <mergeCell ref="F3:F5"/>
    <mergeCell ref="G3:G6"/>
    <mergeCell ref="H3:H7"/>
    <mergeCell ref="C24:W24"/>
    <mergeCell ref="C23:V23"/>
    <mergeCell ref="M3:M12"/>
    <mergeCell ref="C15:N15"/>
    <mergeCell ref="C14:M14"/>
    <mergeCell ref="C13:L13"/>
    <mergeCell ref="C12:K12"/>
    <mergeCell ref="AG3:AG32"/>
    <mergeCell ref="AA3:AA26"/>
    <mergeCell ref="AB3:AB27"/>
    <mergeCell ref="AC3:AC28"/>
    <mergeCell ref="AD3:AD29"/>
    <mergeCell ref="AE3:AE30"/>
    <mergeCell ref="AF3:AF31"/>
    <mergeCell ref="C28:AA28"/>
    <mergeCell ref="C17:P17"/>
    <mergeCell ref="C16:O16"/>
    <mergeCell ref="C22:U22"/>
    <mergeCell ref="U3:U20"/>
    <mergeCell ref="C10:I10"/>
    <mergeCell ref="C27:Z27"/>
    <mergeCell ref="C26:Y26"/>
    <mergeCell ref="C25:X25"/>
  </mergeCells>
  <pageMargins left="0.7" right="0.7" top="0.75" bottom="0.75" header="0.3" footer="0.3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AG33"/>
  <sheetViews>
    <sheetView workbookViewId="0">
      <selection activeCell="K36" sqref="K36"/>
    </sheetView>
  </sheetViews>
  <sheetFormatPr defaultRowHeight="15" x14ac:dyDescent="0.25"/>
  <cols>
    <col min="1" max="1" width="4" customWidth="1"/>
    <col min="2" max="2" width="6.7109375" customWidth="1"/>
    <col min="3" max="4" width="3.5703125" bestFit="1" customWidth="1"/>
    <col min="5" max="13" width="4.42578125" bestFit="1" customWidth="1"/>
    <col min="14" max="22" width="4.7109375" customWidth="1"/>
    <col min="23" max="29" width="4.42578125" bestFit="1" customWidth="1"/>
    <col min="30" max="33" width="5.28515625" bestFit="1" customWidth="1"/>
    <col min="34" max="34" width="5.42578125" customWidth="1"/>
  </cols>
  <sheetData>
    <row r="1" spans="1:33" ht="17.100000000000001" customHeight="1" x14ac:dyDescent="0.25">
      <c r="A1" s="129" t="s">
        <v>104</v>
      </c>
      <c r="B1" s="130"/>
      <c r="C1" s="24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  <c r="AA1" s="25">
        <v>25</v>
      </c>
      <c r="AB1" s="25">
        <v>26</v>
      </c>
      <c r="AC1" s="25">
        <v>27</v>
      </c>
      <c r="AD1" s="25">
        <v>28</v>
      </c>
      <c r="AE1" s="25">
        <v>29</v>
      </c>
      <c r="AF1" s="25">
        <v>30</v>
      </c>
      <c r="AG1" s="26">
        <v>31</v>
      </c>
    </row>
    <row r="2" spans="1:33" ht="17.100000000000001" customHeight="1" thickBot="1" x14ac:dyDescent="0.3">
      <c r="A2" s="131"/>
      <c r="B2" s="132"/>
      <c r="C2" s="27">
        <v>200</v>
      </c>
      <c r="D2" s="28">
        <f>$C$2*D1</f>
        <v>400</v>
      </c>
      <c r="E2" s="28">
        <f t="shared" ref="E2:AG2" si="0">$C$2*E1</f>
        <v>600</v>
      </c>
      <c r="F2" s="28">
        <f t="shared" si="0"/>
        <v>800</v>
      </c>
      <c r="G2" s="28">
        <f t="shared" si="0"/>
        <v>1000</v>
      </c>
      <c r="H2" s="28">
        <f t="shared" si="0"/>
        <v>1200</v>
      </c>
      <c r="I2" s="28">
        <f t="shared" si="0"/>
        <v>1400</v>
      </c>
      <c r="J2" s="28">
        <f t="shared" si="0"/>
        <v>1600</v>
      </c>
      <c r="K2" s="28">
        <f t="shared" si="0"/>
        <v>1800</v>
      </c>
      <c r="L2" s="28">
        <f t="shared" si="0"/>
        <v>2000</v>
      </c>
      <c r="M2" s="28">
        <f t="shared" si="0"/>
        <v>2200</v>
      </c>
      <c r="N2" s="28">
        <f t="shared" si="0"/>
        <v>2400</v>
      </c>
      <c r="O2" s="28">
        <f t="shared" si="0"/>
        <v>2600</v>
      </c>
      <c r="P2" s="28">
        <f t="shared" si="0"/>
        <v>2800</v>
      </c>
      <c r="Q2" s="28">
        <f t="shared" si="0"/>
        <v>3000</v>
      </c>
      <c r="R2" s="28">
        <f t="shared" si="0"/>
        <v>3200</v>
      </c>
      <c r="S2" s="28">
        <f t="shared" si="0"/>
        <v>3400</v>
      </c>
      <c r="T2" s="28">
        <f t="shared" si="0"/>
        <v>3600</v>
      </c>
      <c r="U2" s="28">
        <f t="shared" si="0"/>
        <v>3800</v>
      </c>
      <c r="V2" s="28">
        <f t="shared" si="0"/>
        <v>4000</v>
      </c>
      <c r="W2" s="28">
        <f t="shared" si="0"/>
        <v>4200</v>
      </c>
      <c r="X2" s="28">
        <f t="shared" si="0"/>
        <v>4400</v>
      </c>
      <c r="Y2" s="28">
        <f t="shared" si="0"/>
        <v>4600</v>
      </c>
      <c r="Z2" s="28">
        <f t="shared" si="0"/>
        <v>4800</v>
      </c>
      <c r="AA2" s="28">
        <f t="shared" si="0"/>
        <v>5000</v>
      </c>
      <c r="AB2" s="28">
        <f t="shared" si="0"/>
        <v>5200</v>
      </c>
      <c r="AC2" s="28">
        <f t="shared" si="0"/>
        <v>5400</v>
      </c>
      <c r="AD2" s="28">
        <f t="shared" si="0"/>
        <v>5600</v>
      </c>
      <c r="AE2" s="28">
        <f t="shared" si="0"/>
        <v>5800</v>
      </c>
      <c r="AF2" s="28">
        <f t="shared" si="0"/>
        <v>6000</v>
      </c>
      <c r="AG2" s="29">
        <f t="shared" si="0"/>
        <v>6200</v>
      </c>
    </row>
    <row r="3" spans="1:33" ht="17.100000000000001" customHeight="1" x14ac:dyDescent="0.25">
      <c r="A3" s="24">
        <v>1</v>
      </c>
      <c r="B3" s="26">
        <f>20+50+49+45</f>
        <v>164</v>
      </c>
      <c r="C3" s="30">
        <f>B3+C2</f>
        <v>364</v>
      </c>
      <c r="D3" s="23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4"/>
    </row>
    <row r="4" spans="1:33" ht="17.100000000000001" customHeight="1" x14ac:dyDescent="0.25">
      <c r="A4" s="32">
        <v>2</v>
      </c>
      <c r="B4" s="33">
        <f>$B$3*A4</f>
        <v>328</v>
      </c>
      <c r="C4" s="31"/>
      <c r="D4" s="22">
        <f>$B4+D$2</f>
        <v>728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5"/>
    </row>
    <row r="5" spans="1:33" ht="17.100000000000001" customHeight="1" x14ac:dyDescent="0.25">
      <c r="A5" s="32">
        <v>3</v>
      </c>
      <c r="B5" s="33">
        <f t="shared" ref="B5:B33" si="1">$B$3*A5</f>
        <v>492</v>
      </c>
      <c r="C5" s="128"/>
      <c r="D5" s="127"/>
      <c r="E5" s="22">
        <f>$B5+E$2</f>
        <v>1092</v>
      </c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5"/>
    </row>
    <row r="6" spans="1:33" ht="17.100000000000001" customHeight="1" x14ac:dyDescent="0.25">
      <c r="A6" s="32">
        <v>4</v>
      </c>
      <c r="B6" s="33">
        <f t="shared" si="1"/>
        <v>656</v>
      </c>
      <c r="C6" s="128"/>
      <c r="D6" s="127"/>
      <c r="E6" s="127"/>
      <c r="F6" s="22">
        <f>$B6+F$2</f>
        <v>1456</v>
      </c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5"/>
    </row>
    <row r="7" spans="1:33" ht="17.100000000000001" customHeight="1" x14ac:dyDescent="0.25">
      <c r="A7" s="32">
        <v>5</v>
      </c>
      <c r="B7" s="33">
        <f t="shared" si="1"/>
        <v>820</v>
      </c>
      <c r="C7" s="128"/>
      <c r="D7" s="127"/>
      <c r="E7" s="127"/>
      <c r="F7" s="127"/>
      <c r="G7" s="22">
        <f>$B7+G$2</f>
        <v>1820</v>
      </c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5"/>
    </row>
    <row r="8" spans="1:33" ht="17.100000000000001" customHeight="1" x14ac:dyDescent="0.25">
      <c r="A8" s="32">
        <v>6</v>
      </c>
      <c r="B8" s="33">
        <f t="shared" si="1"/>
        <v>984</v>
      </c>
      <c r="C8" s="128"/>
      <c r="D8" s="127"/>
      <c r="E8" s="127"/>
      <c r="F8" s="127"/>
      <c r="G8" s="127"/>
      <c r="H8" s="22">
        <f>$B8+H$2</f>
        <v>2184</v>
      </c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5"/>
    </row>
    <row r="9" spans="1:33" ht="17.100000000000001" customHeight="1" x14ac:dyDescent="0.25">
      <c r="A9" s="32">
        <v>7</v>
      </c>
      <c r="B9" s="33">
        <f t="shared" si="1"/>
        <v>1148</v>
      </c>
      <c r="C9" s="128"/>
      <c r="D9" s="127"/>
      <c r="E9" s="127"/>
      <c r="F9" s="127"/>
      <c r="G9" s="127"/>
      <c r="H9" s="127"/>
      <c r="I9" s="22">
        <f>$B9+I$2</f>
        <v>2548</v>
      </c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5"/>
    </row>
    <row r="10" spans="1:33" ht="17.100000000000001" customHeight="1" x14ac:dyDescent="0.25">
      <c r="A10" s="32">
        <v>8</v>
      </c>
      <c r="B10" s="33">
        <f t="shared" si="1"/>
        <v>1312</v>
      </c>
      <c r="C10" s="128"/>
      <c r="D10" s="127"/>
      <c r="E10" s="127"/>
      <c r="F10" s="127"/>
      <c r="G10" s="127"/>
      <c r="H10" s="127"/>
      <c r="I10" s="127"/>
      <c r="J10" s="22">
        <f>$B10+J$2</f>
        <v>2912</v>
      </c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5"/>
    </row>
    <row r="11" spans="1:33" ht="17.100000000000001" customHeight="1" x14ac:dyDescent="0.25">
      <c r="A11" s="32">
        <v>9</v>
      </c>
      <c r="B11" s="33">
        <f t="shared" si="1"/>
        <v>1476</v>
      </c>
      <c r="C11" s="128"/>
      <c r="D11" s="127"/>
      <c r="E11" s="127"/>
      <c r="F11" s="127"/>
      <c r="G11" s="127"/>
      <c r="H11" s="127"/>
      <c r="I11" s="127"/>
      <c r="J11" s="127"/>
      <c r="K11" s="66">
        <f>$B11+K$2</f>
        <v>3276</v>
      </c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5"/>
    </row>
    <row r="12" spans="1:33" ht="17.100000000000001" customHeight="1" x14ac:dyDescent="0.25">
      <c r="A12" s="32">
        <v>10</v>
      </c>
      <c r="B12" s="33">
        <f t="shared" si="1"/>
        <v>1640</v>
      </c>
      <c r="C12" s="128"/>
      <c r="D12" s="127"/>
      <c r="E12" s="127"/>
      <c r="F12" s="127"/>
      <c r="G12" s="127"/>
      <c r="H12" s="127"/>
      <c r="I12" s="127"/>
      <c r="J12" s="127"/>
      <c r="K12" s="127"/>
      <c r="L12" s="22">
        <f>$B12+L$2</f>
        <v>3640</v>
      </c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5"/>
    </row>
    <row r="13" spans="1:33" ht="17.100000000000001" customHeight="1" x14ac:dyDescent="0.25">
      <c r="A13" s="32">
        <v>11</v>
      </c>
      <c r="B13" s="33">
        <f t="shared" si="1"/>
        <v>1804</v>
      </c>
      <c r="C13" s="128"/>
      <c r="D13" s="127"/>
      <c r="E13" s="127"/>
      <c r="F13" s="127"/>
      <c r="G13" s="127"/>
      <c r="H13" s="127"/>
      <c r="I13" s="127"/>
      <c r="J13" s="127"/>
      <c r="K13" s="127"/>
      <c r="L13" s="127"/>
      <c r="M13" s="22">
        <f>$B13+M$2</f>
        <v>4004</v>
      </c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5"/>
    </row>
    <row r="14" spans="1:33" ht="17.100000000000001" customHeight="1" x14ac:dyDescent="0.25">
      <c r="A14" s="32">
        <v>12</v>
      </c>
      <c r="B14" s="33">
        <f t="shared" si="1"/>
        <v>1968</v>
      </c>
      <c r="C14" s="128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22">
        <f>$B14+N$2</f>
        <v>4368</v>
      </c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5"/>
    </row>
    <row r="15" spans="1:33" ht="17.100000000000001" customHeight="1" x14ac:dyDescent="0.25">
      <c r="A15" s="32">
        <v>13</v>
      </c>
      <c r="B15" s="33">
        <f t="shared" si="1"/>
        <v>2132</v>
      </c>
      <c r="C15" s="128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22">
        <f>$B15+O$2</f>
        <v>4732</v>
      </c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5"/>
    </row>
    <row r="16" spans="1:33" ht="17.100000000000001" customHeight="1" x14ac:dyDescent="0.25">
      <c r="A16" s="32">
        <v>14</v>
      </c>
      <c r="B16" s="33">
        <f t="shared" si="1"/>
        <v>2296</v>
      </c>
      <c r="C16" s="128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22">
        <f>$B16+P$2</f>
        <v>5096</v>
      </c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5"/>
    </row>
    <row r="17" spans="1:33" ht="17.100000000000001" customHeight="1" x14ac:dyDescent="0.25">
      <c r="A17" s="32">
        <v>15</v>
      </c>
      <c r="B17" s="33">
        <f t="shared" si="1"/>
        <v>2460</v>
      </c>
      <c r="C17" s="128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22">
        <f>$B17+Q$2</f>
        <v>5460</v>
      </c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5"/>
    </row>
    <row r="18" spans="1:33" ht="17.100000000000001" customHeight="1" x14ac:dyDescent="0.25">
      <c r="A18" s="32">
        <v>16</v>
      </c>
      <c r="B18" s="33">
        <f t="shared" si="1"/>
        <v>2624</v>
      </c>
      <c r="C18" s="128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22">
        <f>$B18+R$2</f>
        <v>5824</v>
      </c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5"/>
    </row>
    <row r="19" spans="1:33" ht="17.100000000000001" customHeight="1" x14ac:dyDescent="0.25">
      <c r="A19" s="32">
        <v>17</v>
      </c>
      <c r="B19" s="33">
        <f t="shared" si="1"/>
        <v>2788</v>
      </c>
      <c r="C19" s="128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22">
        <f>$B19+S$2</f>
        <v>6188</v>
      </c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5"/>
    </row>
    <row r="20" spans="1:33" ht="17.100000000000001" customHeight="1" x14ac:dyDescent="0.25">
      <c r="A20" s="32">
        <v>18</v>
      </c>
      <c r="B20" s="33">
        <f t="shared" si="1"/>
        <v>2952</v>
      </c>
      <c r="C20" s="128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22">
        <f>$B20+T$2</f>
        <v>6552</v>
      </c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5"/>
    </row>
    <row r="21" spans="1:33" ht="17.100000000000001" customHeight="1" x14ac:dyDescent="0.25">
      <c r="A21" s="32">
        <v>19</v>
      </c>
      <c r="B21" s="33">
        <f t="shared" si="1"/>
        <v>3116</v>
      </c>
      <c r="C21" s="128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22">
        <f>$B21+U$2</f>
        <v>6916</v>
      </c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5"/>
    </row>
    <row r="22" spans="1:33" ht="17.100000000000001" customHeight="1" x14ac:dyDescent="0.25">
      <c r="A22" s="32">
        <v>20</v>
      </c>
      <c r="B22" s="33">
        <f t="shared" si="1"/>
        <v>3280</v>
      </c>
      <c r="C22" s="128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22">
        <f>$B22+V$2</f>
        <v>7280</v>
      </c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5"/>
    </row>
    <row r="23" spans="1:33" ht="17.100000000000001" customHeight="1" x14ac:dyDescent="0.25">
      <c r="A23" s="32">
        <v>21</v>
      </c>
      <c r="B23" s="33">
        <f t="shared" si="1"/>
        <v>3444</v>
      </c>
      <c r="C23" s="128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22">
        <f>$B23+W$2</f>
        <v>7644</v>
      </c>
      <c r="X23" s="127"/>
      <c r="Y23" s="127"/>
      <c r="Z23" s="127"/>
      <c r="AA23" s="127"/>
      <c r="AB23" s="127"/>
      <c r="AC23" s="127"/>
      <c r="AD23" s="127"/>
      <c r="AE23" s="127"/>
      <c r="AF23" s="127"/>
      <c r="AG23" s="125"/>
    </row>
    <row r="24" spans="1:33" ht="17.100000000000001" customHeight="1" x14ac:dyDescent="0.25">
      <c r="A24" s="32">
        <v>22</v>
      </c>
      <c r="B24" s="33">
        <f t="shared" si="1"/>
        <v>3608</v>
      </c>
      <c r="C24" s="128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22">
        <f>$B24+X$2</f>
        <v>8008</v>
      </c>
      <c r="Y24" s="127"/>
      <c r="Z24" s="127"/>
      <c r="AA24" s="127"/>
      <c r="AB24" s="127"/>
      <c r="AC24" s="127"/>
      <c r="AD24" s="127"/>
      <c r="AE24" s="127"/>
      <c r="AF24" s="127"/>
      <c r="AG24" s="125"/>
    </row>
    <row r="25" spans="1:33" ht="17.100000000000001" customHeight="1" x14ac:dyDescent="0.25">
      <c r="A25" s="32">
        <v>23</v>
      </c>
      <c r="B25" s="33">
        <f t="shared" si="1"/>
        <v>3772</v>
      </c>
      <c r="C25" s="128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22">
        <f>$B25+Y$2</f>
        <v>8372</v>
      </c>
      <c r="Z25" s="127"/>
      <c r="AA25" s="127"/>
      <c r="AB25" s="127"/>
      <c r="AC25" s="127"/>
      <c r="AD25" s="127"/>
      <c r="AE25" s="127"/>
      <c r="AF25" s="127"/>
      <c r="AG25" s="125"/>
    </row>
    <row r="26" spans="1:33" ht="17.100000000000001" customHeight="1" x14ac:dyDescent="0.25">
      <c r="A26" s="32">
        <v>24</v>
      </c>
      <c r="B26" s="33">
        <f t="shared" si="1"/>
        <v>3936</v>
      </c>
      <c r="C26" s="128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22">
        <f>$B26+Z$2</f>
        <v>8736</v>
      </c>
      <c r="AA26" s="127"/>
      <c r="AB26" s="127"/>
      <c r="AC26" s="127"/>
      <c r="AD26" s="127"/>
      <c r="AE26" s="127"/>
      <c r="AF26" s="127"/>
      <c r="AG26" s="125"/>
    </row>
    <row r="27" spans="1:33" ht="17.100000000000001" customHeight="1" x14ac:dyDescent="0.25">
      <c r="A27" s="32">
        <v>25</v>
      </c>
      <c r="B27" s="33">
        <f t="shared" si="1"/>
        <v>4100</v>
      </c>
      <c r="C27" s="128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22">
        <f>$B27+AA$2</f>
        <v>9100</v>
      </c>
      <c r="AB27" s="127"/>
      <c r="AC27" s="127"/>
      <c r="AD27" s="127"/>
      <c r="AE27" s="127"/>
      <c r="AF27" s="127"/>
      <c r="AG27" s="125"/>
    </row>
    <row r="28" spans="1:33" ht="17.100000000000001" customHeight="1" x14ac:dyDescent="0.25">
      <c r="A28" s="32">
        <v>26</v>
      </c>
      <c r="B28" s="33">
        <f t="shared" si="1"/>
        <v>4264</v>
      </c>
      <c r="C28" s="128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22">
        <f>$B28+AB$2</f>
        <v>9464</v>
      </c>
      <c r="AC28" s="127"/>
      <c r="AD28" s="127"/>
      <c r="AE28" s="127"/>
      <c r="AF28" s="127"/>
      <c r="AG28" s="125"/>
    </row>
    <row r="29" spans="1:33" ht="17.100000000000001" customHeight="1" x14ac:dyDescent="0.25">
      <c r="A29" s="32">
        <v>27</v>
      </c>
      <c r="B29" s="33">
        <f t="shared" si="1"/>
        <v>4428</v>
      </c>
      <c r="C29" s="128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22">
        <f>$B29+AC$2</f>
        <v>9828</v>
      </c>
      <c r="AD29" s="127"/>
      <c r="AE29" s="127"/>
      <c r="AF29" s="127"/>
      <c r="AG29" s="125"/>
    </row>
    <row r="30" spans="1:33" ht="17.100000000000001" customHeight="1" x14ac:dyDescent="0.25">
      <c r="A30" s="32">
        <v>28</v>
      </c>
      <c r="B30" s="33">
        <f t="shared" si="1"/>
        <v>4592</v>
      </c>
      <c r="C30" s="128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22">
        <f>$B30+AD$2</f>
        <v>10192</v>
      </c>
      <c r="AE30" s="127"/>
      <c r="AF30" s="127"/>
      <c r="AG30" s="125"/>
    </row>
    <row r="31" spans="1:33" ht="17.100000000000001" customHeight="1" x14ac:dyDescent="0.25">
      <c r="A31" s="32">
        <v>29</v>
      </c>
      <c r="B31" s="33">
        <f t="shared" si="1"/>
        <v>4756</v>
      </c>
      <c r="C31" s="128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22">
        <f>$B31+AE$2</f>
        <v>10556</v>
      </c>
      <c r="AF31" s="127"/>
      <c r="AG31" s="125"/>
    </row>
    <row r="32" spans="1:33" ht="17.100000000000001" customHeight="1" x14ac:dyDescent="0.25">
      <c r="A32" s="32">
        <v>30</v>
      </c>
      <c r="B32" s="33">
        <f t="shared" si="1"/>
        <v>4920</v>
      </c>
      <c r="C32" s="128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22">
        <f>$B32+AF$2</f>
        <v>10920</v>
      </c>
      <c r="AG32" s="125"/>
    </row>
    <row r="33" spans="1:33" ht="17.100000000000001" customHeight="1" thickBot="1" x14ac:dyDescent="0.3">
      <c r="A33" s="27">
        <v>31</v>
      </c>
      <c r="B33" s="29">
        <f t="shared" si="1"/>
        <v>5084</v>
      </c>
      <c r="C33" s="133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29">
        <f>$B33+AG$2</f>
        <v>11284</v>
      </c>
    </row>
  </sheetData>
  <mergeCells count="59">
    <mergeCell ref="C33:AF33"/>
    <mergeCell ref="C27:Z27"/>
    <mergeCell ref="C28:AA28"/>
    <mergeCell ref="C29:AB29"/>
    <mergeCell ref="C30:AC30"/>
    <mergeCell ref="C31:AD31"/>
    <mergeCell ref="C32:AE32"/>
    <mergeCell ref="AF3:AF31"/>
    <mergeCell ref="O3:O14"/>
    <mergeCell ref="I3:I8"/>
    <mergeCell ref="C8:G8"/>
    <mergeCell ref="C9:H9"/>
    <mergeCell ref="C10:I10"/>
    <mergeCell ref="C11:J11"/>
    <mergeCell ref="C12:K12"/>
    <mergeCell ref="C13:L13"/>
    <mergeCell ref="C14:M14"/>
    <mergeCell ref="AB3:AB27"/>
    <mergeCell ref="J3:J9"/>
    <mergeCell ref="K3:K10"/>
    <mergeCell ref="L3:L11"/>
    <mergeCell ref="M3:M12"/>
    <mergeCell ref="N3:N13"/>
    <mergeCell ref="C23:V23"/>
    <mergeCell ref="C24:W24"/>
    <mergeCell ref="C25:X25"/>
    <mergeCell ref="AC3:AC28"/>
    <mergeCell ref="AD3:AD29"/>
    <mergeCell ref="AE3:AE30"/>
    <mergeCell ref="P3:P15"/>
    <mergeCell ref="Q3:Q16"/>
    <mergeCell ref="R3:R17"/>
    <mergeCell ref="S3:S18"/>
    <mergeCell ref="T3:T19"/>
    <mergeCell ref="U3:U20"/>
    <mergeCell ref="AG3:AG32"/>
    <mergeCell ref="V3:V21"/>
    <mergeCell ref="W3:W22"/>
    <mergeCell ref="X3:X23"/>
    <mergeCell ref="Y3:Y24"/>
    <mergeCell ref="Z3:Z25"/>
    <mergeCell ref="AA3:AA26"/>
    <mergeCell ref="C26:Y26"/>
    <mergeCell ref="C15:N15"/>
    <mergeCell ref="C16:O16"/>
    <mergeCell ref="C17:P17"/>
    <mergeCell ref="C18:Q18"/>
    <mergeCell ref="C19:R19"/>
    <mergeCell ref="C20:S20"/>
    <mergeCell ref="C21:T21"/>
    <mergeCell ref="C22:U22"/>
    <mergeCell ref="A1:B2"/>
    <mergeCell ref="E3:E4"/>
    <mergeCell ref="F3:F5"/>
    <mergeCell ref="G3:G6"/>
    <mergeCell ref="H3:H7"/>
    <mergeCell ref="C5:D5"/>
    <mergeCell ref="C6:E6"/>
    <mergeCell ref="C7:F7"/>
  </mergeCells>
  <pageMargins left="0.7" right="0.7" top="0.75" bottom="0.75" header="0.3" footer="0.3"/>
  <pageSetup paperSize="9"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AQ33"/>
  <sheetViews>
    <sheetView workbookViewId="0">
      <selection activeCell="A12" sqref="A12:XFD12"/>
    </sheetView>
  </sheetViews>
  <sheetFormatPr defaultRowHeight="15" x14ac:dyDescent="0.25"/>
  <cols>
    <col min="1" max="1" width="4" style="115" customWidth="1"/>
    <col min="2" max="2" width="6.7109375" style="115" customWidth="1"/>
    <col min="3" max="4" width="3.5703125" style="115" bestFit="1" customWidth="1"/>
    <col min="5" max="29" width="4.42578125" style="115" bestFit="1" customWidth="1"/>
    <col min="30" max="33" width="5.28515625" style="115" bestFit="1" customWidth="1"/>
    <col min="34" max="34" width="7" style="115" bestFit="1" customWidth="1"/>
    <col min="35" max="35" width="8.42578125" style="115" bestFit="1" customWidth="1"/>
    <col min="36" max="36" width="11.5703125" style="115" bestFit="1" customWidth="1"/>
    <col min="37" max="37" width="13.140625" style="115" bestFit="1" customWidth="1"/>
    <col min="38" max="38" width="5" style="115" bestFit="1" customWidth="1"/>
    <col min="39" max="40" width="6" style="115" bestFit="1" customWidth="1"/>
    <col min="41" max="41" width="5.42578125" style="115" bestFit="1" customWidth="1"/>
    <col min="42" max="42" width="5" style="115" bestFit="1" customWidth="1"/>
    <col min="43" max="43" width="5.42578125" style="115" bestFit="1" customWidth="1"/>
    <col min="44" max="16384" width="9.140625" style="115"/>
  </cols>
  <sheetData>
    <row r="1" spans="1:43" ht="17.100000000000001" customHeight="1" x14ac:dyDescent="0.25">
      <c r="A1" s="129" t="s">
        <v>104</v>
      </c>
      <c r="B1" s="130"/>
      <c r="C1" s="24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  <c r="AA1" s="25">
        <v>25</v>
      </c>
      <c r="AB1" s="25">
        <v>26</v>
      </c>
      <c r="AC1" s="25">
        <v>27</v>
      </c>
      <c r="AD1" s="25">
        <v>28</v>
      </c>
      <c r="AE1" s="25">
        <v>29</v>
      </c>
      <c r="AF1" s="25">
        <v>30</v>
      </c>
      <c r="AG1" s="120">
        <v>31</v>
      </c>
      <c r="AH1" s="1" t="s">
        <v>1</v>
      </c>
      <c r="AI1" s="1" t="s">
        <v>204</v>
      </c>
      <c r="AJ1" s="1" t="s">
        <v>2</v>
      </c>
      <c r="AK1" s="8" t="s">
        <v>205</v>
      </c>
      <c r="AL1" s="1">
        <v>444</v>
      </c>
      <c r="AM1" s="8" t="s">
        <v>206</v>
      </c>
      <c r="AN1" s="1">
        <v>447</v>
      </c>
      <c r="AO1" s="8" t="s">
        <v>207</v>
      </c>
      <c r="AP1" s="1">
        <v>679</v>
      </c>
      <c r="AQ1" s="1" t="s">
        <v>208</v>
      </c>
    </row>
    <row r="2" spans="1:43" ht="17.100000000000001" customHeight="1" thickBot="1" x14ac:dyDescent="0.3">
      <c r="A2" s="131"/>
      <c r="B2" s="132"/>
      <c r="C2" s="27">
        <v>150</v>
      </c>
      <c r="D2" s="28">
        <f>$C$2*D1</f>
        <v>300</v>
      </c>
      <c r="E2" s="28">
        <f t="shared" ref="E2:AG2" si="0">$C$2*E1</f>
        <v>450</v>
      </c>
      <c r="F2" s="28">
        <f t="shared" si="0"/>
        <v>600</v>
      </c>
      <c r="G2" s="28">
        <f t="shared" si="0"/>
        <v>750</v>
      </c>
      <c r="H2" s="28">
        <f t="shared" si="0"/>
        <v>900</v>
      </c>
      <c r="I2" s="28">
        <f t="shared" si="0"/>
        <v>1050</v>
      </c>
      <c r="J2" s="28">
        <f t="shared" si="0"/>
        <v>1200</v>
      </c>
      <c r="K2" s="28">
        <f t="shared" si="0"/>
        <v>1350</v>
      </c>
      <c r="L2" s="28">
        <f t="shared" si="0"/>
        <v>1500</v>
      </c>
      <c r="M2" s="28">
        <f t="shared" si="0"/>
        <v>1650</v>
      </c>
      <c r="N2" s="28">
        <f t="shared" si="0"/>
        <v>1800</v>
      </c>
      <c r="O2" s="28">
        <f t="shared" si="0"/>
        <v>1950</v>
      </c>
      <c r="P2" s="28">
        <f t="shared" si="0"/>
        <v>2100</v>
      </c>
      <c r="Q2" s="28">
        <f t="shared" si="0"/>
        <v>2250</v>
      </c>
      <c r="R2" s="28">
        <f t="shared" si="0"/>
        <v>2400</v>
      </c>
      <c r="S2" s="28">
        <f t="shared" si="0"/>
        <v>2550</v>
      </c>
      <c r="T2" s="28">
        <f t="shared" si="0"/>
        <v>2700</v>
      </c>
      <c r="U2" s="28">
        <f t="shared" si="0"/>
        <v>2850</v>
      </c>
      <c r="V2" s="28">
        <f t="shared" si="0"/>
        <v>3000</v>
      </c>
      <c r="W2" s="28">
        <f t="shared" si="0"/>
        <v>3150</v>
      </c>
      <c r="X2" s="28">
        <f t="shared" si="0"/>
        <v>3300</v>
      </c>
      <c r="Y2" s="28">
        <f t="shared" si="0"/>
        <v>3450</v>
      </c>
      <c r="Z2" s="28">
        <f t="shared" si="0"/>
        <v>3600</v>
      </c>
      <c r="AA2" s="28">
        <f t="shared" si="0"/>
        <v>3750</v>
      </c>
      <c r="AB2" s="28">
        <f t="shared" si="0"/>
        <v>3900</v>
      </c>
      <c r="AC2" s="28">
        <f t="shared" si="0"/>
        <v>4050</v>
      </c>
      <c r="AD2" s="28">
        <f t="shared" si="0"/>
        <v>4200</v>
      </c>
      <c r="AE2" s="28">
        <f t="shared" si="0"/>
        <v>4350</v>
      </c>
      <c r="AF2" s="28">
        <f t="shared" si="0"/>
        <v>4500</v>
      </c>
      <c r="AG2" s="121">
        <f t="shared" si="0"/>
        <v>4650</v>
      </c>
      <c r="AH2" s="1">
        <v>45</v>
      </c>
      <c r="AI2" s="1">
        <v>90</v>
      </c>
      <c r="AJ2" s="1">
        <v>49</v>
      </c>
      <c r="AK2" s="8">
        <v>98</v>
      </c>
      <c r="AL2" s="8">
        <v>50</v>
      </c>
      <c r="AM2" s="8">
        <v>100</v>
      </c>
      <c r="AN2" s="8">
        <v>20</v>
      </c>
      <c r="AO2" s="8">
        <v>40</v>
      </c>
      <c r="AP2" s="1">
        <v>75</v>
      </c>
      <c r="AQ2" s="1">
        <v>150</v>
      </c>
    </row>
    <row r="3" spans="1:43" ht="17.100000000000001" customHeight="1" x14ac:dyDescent="0.25">
      <c r="A3" s="24">
        <v>1</v>
      </c>
      <c r="B3" s="26">
        <f>75+45+49+45</f>
        <v>214</v>
      </c>
      <c r="C3" s="30">
        <f>B3+C2</f>
        <v>364</v>
      </c>
      <c r="D3" s="23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35"/>
      <c r="AH3" s="1">
        <f>$AH$2*A3</f>
        <v>45</v>
      </c>
      <c r="AI3" s="1">
        <f>$AI$2*A3</f>
        <v>90</v>
      </c>
      <c r="AJ3" s="1">
        <f>$AJ$2*A3</f>
        <v>49</v>
      </c>
      <c r="AK3" s="1">
        <f>$AK$2*A3</f>
        <v>98</v>
      </c>
      <c r="AL3" s="1">
        <f>$AL$2*A3</f>
        <v>50</v>
      </c>
      <c r="AM3" s="1">
        <f>$AM$2*A3</f>
        <v>100</v>
      </c>
      <c r="AN3" s="1">
        <f>$AN$2*A3</f>
        <v>20</v>
      </c>
      <c r="AO3" s="1">
        <f>$AO$2*A3</f>
        <v>40</v>
      </c>
      <c r="AP3" s="1">
        <f>$AP$2*A3</f>
        <v>75</v>
      </c>
      <c r="AQ3" s="1">
        <f>$AQ$2*A3</f>
        <v>150</v>
      </c>
    </row>
    <row r="4" spans="1:43" ht="17.100000000000001" customHeight="1" x14ac:dyDescent="0.25">
      <c r="A4" s="32">
        <v>2</v>
      </c>
      <c r="B4" s="33">
        <f>$B$3*A4</f>
        <v>428</v>
      </c>
      <c r="C4" s="31"/>
      <c r="D4" s="22">
        <f>$B4+D$2</f>
        <v>728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36"/>
      <c r="AH4" s="1">
        <f>$AH$2*A4</f>
        <v>90</v>
      </c>
      <c r="AI4" s="1">
        <f t="shared" ref="AI4:AI33" si="1">$AI$2*A4</f>
        <v>180</v>
      </c>
      <c r="AJ4" s="1">
        <f t="shared" ref="AJ4:AJ33" si="2">$AJ$2*A4</f>
        <v>98</v>
      </c>
      <c r="AK4" s="1">
        <f t="shared" ref="AK4:AK33" si="3">$AK$2*A4</f>
        <v>196</v>
      </c>
      <c r="AL4" s="1">
        <f t="shared" ref="AL4:AL33" si="4">$AL$2*A4</f>
        <v>100</v>
      </c>
      <c r="AM4" s="1">
        <f t="shared" ref="AM4:AM33" si="5">$AM$2*A4</f>
        <v>200</v>
      </c>
      <c r="AN4" s="1">
        <f t="shared" ref="AN4:AN33" si="6">$AN$2*A4</f>
        <v>40</v>
      </c>
      <c r="AO4" s="1">
        <f t="shared" ref="AO4:AO33" si="7">$AO$2*A4</f>
        <v>80</v>
      </c>
      <c r="AP4" s="1">
        <f t="shared" ref="AP4:AP33" si="8">$AP$2*A4</f>
        <v>150</v>
      </c>
      <c r="AQ4" s="1">
        <f t="shared" ref="AQ4:AQ33" si="9">$AQ$2*A4</f>
        <v>300</v>
      </c>
    </row>
    <row r="5" spans="1:43" ht="17.100000000000001" customHeight="1" x14ac:dyDescent="0.25">
      <c r="A5" s="32">
        <v>3</v>
      </c>
      <c r="B5" s="33">
        <f t="shared" ref="B5:B33" si="10">$B$3*A5</f>
        <v>642</v>
      </c>
      <c r="C5" s="128"/>
      <c r="D5" s="127"/>
      <c r="E5" s="22">
        <f>$B5+E$2</f>
        <v>1092</v>
      </c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36"/>
      <c r="AH5" s="1">
        <f t="shared" ref="AH5:AH33" si="11">$AH$2*A5</f>
        <v>135</v>
      </c>
      <c r="AI5" s="1">
        <f t="shared" si="1"/>
        <v>270</v>
      </c>
      <c r="AJ5" s="1">
        <f t="shared" si="2"/>
        <v>147</v>
      </c>
      <c r="AK5" s="1">
        <f t="shared" si="3"/>
        <v>294</v>
      </c>
      <c r="AL5" s="1">
        <f t="shared" si="4"/>
        <v>150</v>
      </c>
      <c r="AM5" s="1">
        <f t="shared" si="5"/>
        <v>300</v>
      </c>
      <c r="AN5" s="1">
        <f t="shared" si="6"/>
        <v>60</v>
      </c>
      <c r="AO5" s="1">
        <f t="shared" si="7"/>
        <v>120</v>
      </c>
      <c r="AP5" s="1">
        <f t="shared" si="8"/>
        <v>225</v>
      </c>
      <c r="AQ5" s="1">
        <f t="shared" si="9"/>
        <v>450</v>
      </c>
    </row>
    <row r="6" spans="1:43" ht="17.100000000000001" customHeight="1" x14ac:dyDescent="0.25">
      <c r="A6" s="32">
        <v>4</v>
      </c>
      <c r="B6" s="33">
        <f t="shared" si="10"/>
        <v>856</v>
      </c>
      <c r="C6" s="128"/>
      <c r="D6" s="127"/>
      <c r="E6" s="127"/>
      <c r="F6" s="22">
        <f>$B6+F$2</f>
        <v>1456</v>
      </c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36"/>
      <c r="AH6" s="1">
        <f t="shared" si="11"/>
        <v>180</v>
      </c>
      <c r="AI6" s="1">
        <f t="shared" si="1"/>
        <v>360</v>
      </c>
      <c r="AJ6" s="1">
        <f t="shared" si="2"/>
        <v>196</v>
      </c>
      <c r="AK6" s="1">
        <f t="shared" si="3"/>
        <v>392</v>
      </c>
      <c r="AL6" s="1">
        <f t="shared" si="4"/>
        <v>200</v>
      </c>
      <c r="AM6" s="1">
        <f t="shared" si="5"/>
        <v>400</v>
      </c>
      <c r="AN6" s="1">
        <f t="shared" si="6"/>
        <v>80</v>
      </c>
      <c r="AO6" s="1">
        <f t="shared" si="7"/>
        <v>160</v>
      </c>
      <c r="AP6" s="1">
        <f t="shared" si="8"/>
        <v>300</v>
      </c>
      <c r="AQ6" s="1">
        <f t="shared" si="9"/>
        <v>600</v>
      </c>
    </row>
    <row r="7" spans="1:43" ht="17.100000000000001" customHeight="1" x14ac:dyDescent="0.25">
      <c r="A7" s="32">
        <v>5</v>
      </c>
      <c r="B7" s="33">
        <f t="shared" si="10"/>
        <v>1070</v>
      </c>
      <c r="C7" s="128"/>
      <c r="D7" s="127"/>
      <c r="E7" s="127"/>
      <c r="F7" s="127"/>
      <c r="G7" s="22">
        <f>$B7+G$2</f>
        <v>1820</v>
      </c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36"/>
      <c r="AH7" s="1">
        <f t="shared" si="11"/>
        <v>225</v>
      </c>
      <c r="AI7" s="1">
        <f t="shared" si="1"/>
        <v>450</v>
      </c>
      <c r="AJ7" s="1">
        <f t="shared" si="2"/>
        <v>245</v>
      </c>
      <c r="AK7" s="1">
        <f t="shared" si="3"/>
        <v>490</v>
      </c>
      <c r="AL7" s="1">
        <f t="shared" si="4"/>
        <v>250</v>
      </c>
      <c r="AM7" s="1">
        <f t="shared" si="5"/>
        <v>500</v>
      </c>
      <c r="AN7" s="1">
        <f t="shared" si="6"/>
        <v>100</v>
      </c>
      <c r="AO7" s="1">
        <f t="shared" si="7"/>
        <v>200</v>
      </c>
      <c r="AP7" s="1">
        <f t="shared" si="8"/>
        <v>375</v>
      </c>
      <c r="AQ7" s="1">
        <f t="shared" si="9"/>
        <v>750</v>
      </c>
    </row>
    <row r="8" spans="1:43" ht="17.100000000000001" customHeight="1" x14ac:dyDescent="0.25">
      <c r="A8" s="32">
        <v>6</v>
      </c>
      <c r="B8" s="33">
        <f t="shared" si="10"/>
        <v>1284</v>
      </c>
      <c r="C8" s="128"/>
      <c r="D8" s="127"/>
      <c r="E8" s="127"/>
      <c r="F8" s="127"/>
      <c r="G8" s="127"/>
      <c r="H8" s="22">
        <f>$B8+H$2</f>
        <v>2184</v>
      </c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36"/>
      <c r="AH8" s="1">
        <f t="shared" si="11"/>
        <v>270</v>
      </c>
      <c r="AI8" s="1">
        <f t="shared" si="1"/>
        <v>540</v>
      </c>
      <c r="AJ8" s="1">
        <f t="shared" si="2"/>
        <v>294</v>
      </c>
      <c r="AK8" s="1">
        <f t="shared" si="3"/>
        <v>588</v>
      </c>
      <c r="AL8" s="1">
        <f t="shared" si="4"/>
        <v>300</v>
      </c>
      <c r="AM8" s="1">
        <f t="shared" si="5"/>
        <v>600</v>
      </c>
      <c r="AN8" s="1">
        <f t="shared" si="6"/>
        <v>120</v>
      </c>
      <c r="AO8" s="1">
        <f t="shared" si="7"/>
        <v>240</v>
      </c>
      <c r="AP8" s="1">
        <f t="shared" si="8"/>
        <v>450</v>
      </c>
      <c r="AQ8" s="1">
        <f t="shared" si="9"/>
        <v>900</v>
      </c>
    </row>
    <row r="9" spans="1:43" ht="17.100000000000001" customHeight="1" x14ac:dyDescent="0.25">
      <c r="A9" s="32">
        <v>7</v>
      </c>
      <c r="B9" s="33">
        <f t="shared" si="10"/>
        <v>1498</v>
      </c>
      <c r="C9" s="128"/>
      <c r="D9" s="127"/>
      <c r="E9" s="127"/>
      <c r="F9" s="127"/>
      <c r="G9" s="127"/>
      <c r="H9" s="127"/>
      <c r="I9" s="22">
        <f>$B9+I$2</f>
        <v>2548</v>
      </c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36"/>
      <c r="AH9" s="1">
        <f t="shared" si="11"/>
        <v>315</v>
      </c>
      <c r="AI9" s="1">
        <f t="shared" si="1"/>
        <v>630</v>
      </c>
      <c r="AJ9" s="1">
        <f t="shared" si="2"/>
        <v>343</v>
      </c>
      <c r="AK9" s="1">
        <f t="shared" si="3"/>
        <v>686</v>
      </c>
      <c r="AL9" s="1">
        <f t="shared" si="4"/>
        <v>350</v>
      </c>
      <c r="AM9" s="1">
        <f t="shared" si="5"/>
        <v>700</v>
      </c>
      <c r="AN9" s="1">
        <f t="shared" si="6"/>
        <v>140</v>
      </c>
      <c r="AO9" s="1">
        <f t="shared" si="7"/>
        <v>280</v>
      </c>
      <c r="AP9" s="1">
        <f t="shared" si="8"/>
        <v>525</v>
      </c>
      <c r="AQ9" s="1">
        <f t="shared" si="9"/>
        <v>1050</v>
      </c>
    </row>
    <row r="10" spans="1:43" ht="17.100000000000001" customHeight="1" x14ac:dyDescent="0.25">
      <c r="A10" s="32">
        <v>8</v>
      </c>
      <c r="B10" s="33">
        <f t="shared" si="10"/>
        <v>1712</v>
      </c>
      <c r="C10" s="128"/>
      <c r="D10" s="127"/>
      <c r="E10" s="127"/>
      <c r="F10" s="127"/>
      <c r="G10" s="127"/>
      <c r="H10" s="127"/>
      <c r="I10" s="127"/>
      <c r="J10" s="22">
        <f>$B10+J$2</f>
        <v>2912</v>
      </c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36"/>
      <c r="AH10" s="1">
        <f t="shared" si="11"/>
        <v>360</v>
      </c>
      <c r="AI10" s="1">
        <f t="shared" si="1"/>
        <v>720</v>
      </c>
      <c r="AJ10" s="1">
        <f t="shared" si="2"/>
        <v>392</v>
      </c>
      <c r="AK10" s="1">
        <f t="shared" si="3"/>
        <v>784</v>
      </c>
      <c r="AL10" s="1">
        <f t="shared" si="4"/>
        <v>400</v>
      </c>
      <c r="AM10" s="1">
        <f t="shared" si="5"/>
        <v>800</v>
      </c>
      <c r="AN10" s="1">
        <f t="shared" si="6"/>
        <v>160</v>
      </c>
      <c r="AO10" s="1">
        <f t="shared" si="7"/>
        <v>320</v>
      </c>
      <c r="AP10" s="1">
        <f t="shared" si="8"/>
        <v>600</v>
      </c>
      <c r="AQ10" s="1">
        <f t="shared" si="9"/>
        <v>1200</v>
      </c>
    </row>
    <row r="11" spans="1:43" ht="17.100000000000001" customHeight="1" x14ac:dyDescent="0.25">
      <c r="A11" s="32">
        <v>9</v>
      </c>
      <c r="B11" s="33">
        <f t="shared" si="10"/>
        <v>1926</v>
      </c>
      <c r="C11" s="128"/>
      <c r="D11" s="127"/>
      <c r="E11" s="127"/>
      <c r="F11" s="127"/>
      <c r="G11" s="127"/>
      <c r="H11" s="127"/>
      <c r="I11" s="127"/>
      <c r="J11" s="127"/>
      <c r="K11" s="106">
        <f>$B11+K$2</f>
        <v>3276</v>
      </c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36"/>
      <c r="AH11" s="1">
        <f t="shared" si="11"/>
        <v>405</v>
      </c>
      <c r="AI11" s="1">
        <f t="shared" si="1"/>
        <v>810</v>
      </c>
      <c r="AJ11" s="1">
        <f t="shared" si="2"/>
        <v>441</v>
      </c>
      <c r="AK11" s="1">
        <f t="shared" si="3"/>
        <v>882</v>
      </c>
      <c r="AL11" s="1">
        <f t="shared" si="4"/>
        <v>450</v>
      </c>
      <c r="AM11" s="1">
        <f t="shared" si="5"/>
        <v>900</v>
      </c>
      <c r="AN11" s="1">
        <f t="shared" si="6"/>
        <v>180</v>
      </c>
      <c r="AO11" s="1">
        <f t="shared" si="7"/>
        <v>360</v>
      </c>
      <c r="AP11" s="1">
        <f t="shared" si="8"/>
        <v>675</v>
      </c>
      <c r="AQ11" s="1">
        <f t="shared" si="9"/>
        <v>1350</v>
      </c>
    </row>
    <row r="12" spans="1:43" ht="17.100000000000001" customHeight="1" x14ac:dyDescent="0.25">
      <c r="A12" s="32">
        <v>10</v>
      </c>
      <c r="B12" s="33">
        <f t="shared" si="10"/>
        <v>2140</v>
      </c>
      <c r="C12" s="128"/>
      <c r="D12" s="127"/>
      <c r="E12" s="127"/>
      <c r="F12" s="127"/>
      <c r="G12" s="127"/>
      <c r="H12" s="127"/>
      <c r="I12" s="127"/>
      <c r="J12" s="127"/>
      <c r="K12" s="127"/>
      <c r="L12" s="22">
        <f>$B12+L$2</f>
        <v>3640</v>
      </c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36"/>
      <c r="AH12" s="1">
        <f t="shared" si="11"/>
        <v>450</v>
      </c>
      <c r="AI12" s="1">
        <f t="shared" si="1"/>
        <v>900</v>
      </c>
      <c r="AJ12" s="1">
        <f t="shared" si="2"/>
        <v>490</v>
      </c>
      <c r="AK12" s="1">
        <f t="shared" si="3"/>
        <v>980</v>
      </c>
      <c r="AL12" s="1">
        <f t="shared" si="4"/>
        <v>500</v>
      </c>
      <c r="AM12" s="1">
        <f t="shared" si="5"/>
        <v>1000</v>
      </c>
      <c r="AN12" s="1">
        <f t="shared" si="6"/>
        <v>200</v>
      </c>
      <c r="AO12" s="1">
        <f t="shared" si="7"/>
        <v>400</v>
      </c>
      <c r="AP12" s="1">
        <f t="shared" si="8"/>
        <v>750</v>
      </c>
      <c r="AQ12" s="1">
        <f t="shared" si="9"/>
        <v>1500</v>
      </c>
    </row>
    <row r="13" spans="1:43" ht="17.100000000000001" customHeight="1" x14ac:dyDescent="0.25">
      <c r="A13" s="32">
        <v>11</v>
      </c>
      <c r="B13" s="33">
        <f t="shared" si="10"/>
        <v>2354</v>
      </c>
      <c r="C13" s="128"/>
      <c r="D13" s="127"/>
      <c r="E13" s="127"/>
      <c r="F13" s="127"/>
      <c r="G13" s="127"/>
      <c r="H13" s="127"/>
      <c r="I13" s="127"/>
      <c r="J13" s="127"/>
      <c r="K13" s="127"/>
      <c r="L13" s="127"/>
      <c r="M13" s="22">
        <f>$B13+M$2</f>
        <v>4004</v>
      </c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36"/>
      <c r="AH13" s="1">
        <f t="shared" si="11"/>
        <v>495</v>
      </c>
      <c r="AI13" s="1">
        <f t="shared" si="1"/>
        <v>990</v>
      </c>
      <c r="AJ13" s="1">
        <f t="shared" si="2"/>
        <v>539</v>
      </c>
      <c r="AK13" s="1">
        <f t="shared" si="3"/>
        <v>1078</v>
      </c>
      <c r="AL13" s="1">
        <f t="shared" si="4"/>
        <v>550</v>
      </c>
      <c r="AM13" s="1">
        <f t="shared" si="5"/>
        <v>1100</v>
      </c>
      <c r="AN13" s="1">
        <f t="shared" si="6"/>
        <v>220</v>
      </c>
      <c r="AO13" s="1">
        <f t="shared" si="7"/>
        <v>440</v>
      </c>
      <c r="AP13" s="1">
        <f t="shared" si="8"/>
        <v>825</v>
      </c>
      <c r="AQ13" s="1">
        <f t="shared" si="9"/>
        <v>1650</v>
      </c>
    </row>
    <row r="14" spans="1:43" ht="17.100000000000001" customHeight="1" x14ac:dyDescent="0.25">
      <c r="A14" s="32">
        <v>12</v>
      </c>
      <c r="B14" s="33">
        <f t="shared" si="10"/>
        <v>2568</v>
      </c>
      <c r="C14" s="128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22">
        <f>$B14+N$2</f>
        <v>4368</v>
      </c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36"/>
      <c r="AH14" s="1">
        <f t="shared" si="11"/>
        <v>540</v>
      </c>
      <c r="AI14" s="1">
        <f t="shared" si="1"/>
        <v>1080</v>
      </c>
      <c r="AJ14" s="1">
        <f t="shared" si="2"/>
        <v>588</v>
      </c>
      <c r="AK14" s="1">
        <f t="shared" si="3"/>
        <v>1176</v>
      </c>
      <c r="AL14" s="1">
        <f t="shared" si="4"/>
        <v>600</v>
      </c>
      <c r="AM14" s="1">
        <f t="shared" si="5"/>
        <v>1200</v>
      </c>
      <c r="AN14" s="1">
        <f t="shared" si="6"/>
        <v>240</v>
      </c>
      <c r="AO14" s="1">
        <f t="shared" si="7"/>
        <v>480</v>
      </c>
      <c r="AP14" s="1">
        <f t="shared" si="8"/>
        <v>900</v>
      </c>
      <c r="AQ14" s="1">
        <f t="shared" si="9"/>
        <v>1800</v>
      </c>
    </row>
    <row r="15" spans="1:43" ht="17.100000000000001" customHeight="1" x14ac:dyDescent="0.25">
      <c r="A15" s="32">
        <v>13</v>
      </c>
      <c r="B15" s="33">
        <f t="shared" si="10"/>
        <v>2782</v>
      </c>
      <c r="C15" s="128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22">
        <f>$B15+O$2</f>
        <v>4732</v>
      </c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36"/>
      <c r="AH15" s="1">
        <f t="shared" si="11"/>
        <v>585</v>
      </c>
      <c r="AI15" s="1">
        <f t="shared" si="1"/>
        <v>1170</v>
      </c>
      <c r="AJ15" s="1">
        <f t="shared" si="2"/>
        <v>637</v>
      </c>
      <c r="AK15" s="1">
        <f t="shared" si="3"/>
        <v>1274</v>
      </c>
      <c r="AL15" s="1">
        <f t="shared" si="4"/>
        <v>650</v>
      </c>
      <c r="AM15" s="1">
        <f t="shared" si="5"/>
        <v>1300</v>
      </c>
      <c r="AN15" s="1">
        <f t="shared" si="6"/>
        <v>260</v>
      </c>
      <c r="AO15" s="1">
        <f t="shared" si="7"/>
        <v>520</v>
      </c>
      <c r="AP15" s="1">
        <f t="shared" si="8"/>
        <v>975</v>
      </c>
      <c r="AQ15" s="1">
        <f t="shared" si="9"/>
        <v>1950</v>
      </c>
    </row>
    <row r="16" spans="1:43" ht="17.100000000000001" customHeight="1" x14ac:dyDescent="0.25">
      <c r="A16" s="32">
        <v>14</v>
      </c>
      <c r="B16" s="33">
        <f t="shared" si="10"/>
        <v>2996</v>
      </c>
      <c r="C16" s="128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22">
        <f>$B16+P$2</f>
        <v>5096</v>
      </c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36"/>
      <c r="AH16" s="1">
        <f t="shared" si="11"/>
        <v>630</v>
      </c>
      <c r="AI16" s="1">
        <f t="shared" si="1"/>
        <v>1260</v>
      </c>
      <c r="AJ16" s="1">
        <f t="shared" si="2"/>
        <v>686</v>
      </c>
      <c r="AK16" s="1">
        <f t="shared" si="3"/>
        <v>1372</v>
      </c>
      <c r="AL16" s="1">
        <f t="shared" si="4"/>
        <v>700</v>
      </c>
      <c r="AM16" s="1">
        <f t="shared" si="5"/>
        <v>1400</v>
      </c>
      <c r="AN16" s="1">
        <f t="shared" si="6"/>
        <v>280</v>
      </c>
      <c r="AO16" s="1">
        <f t="shared" si="7"/>
        <v>560</v>
      </c>
      <c r="AP16" s="1">
        <f t="shared" si="8"/>
        <v>1050</v>
      </c>
      <c r="AQ16" s="1">
        <f t="shared" si="9"/>
        <v>2100</v>
      </c>
    </row>
    <row r="17" spans="1:43" ht="17.100000000000001" customHeight="1" x14ac:dyDescent="0.25">
      <c r="A17" s="32">
        <v>15</v>
      </c>
      <c r="B17" s="33">
        <f t="shared" si="10"/>
        <v>3210</v>
      </c>
      <c r="C17" s="128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22">
        <f>$B17+Q$2</f>
        <v>5460</v>
      </c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36"/>
      <c r="AH17" s="1">
        <f t="shared" si="11"/>
        <v>675</v>
      </c>
      <c r="AI17" s="1">
        <f t="shared" si="1"/>
        <v>1350</v>
      </c>
      <c r="AJ17" s="1">
        <f t="shared" si="2"/>
        <v>735</v>
      </c>
      <c r="AK17" s="1">
        <f t="shared" si="3"/>
        <v>1470</v>
      </c>
      <c r="AL17" s="1">
        <f t="shared" si="4"/>
        <v>750</v>
      </c>
      <c r="AM17" s="1">
        <f t="shared" si="5"/>
        <v>1500</v>
      </c>
      <c r="AN17" s="1">
        <f t="shared" si="6"/>
        <v>300</v>
      </c>
      <c r="AO17" s="1">
        <f t="shared" si="7"/>
        <v>600</v>
      </c>
      <c r="AP17" s="1">
        <f t="shared" si="8"/>
        <v>1125</v>
      </c>
      <c r="AQ17" s="1">
        <f t="shared" si="9"/>
        <v>2250</v>
      </c>
    </row>
    <row r="18" spans="1:43" ht="17.100000000000001" customHeight="1" x14ac:dyDescent="0.25">
      <c r="A18" s="32">
        <v>16</v>
      </c>
      <c r="B18" s="33">
        <f t="shared" si="10"/>
        <v>3424</v>
      </c>
      <c r="C18" s="128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22">
        <f>$B18+R$2</f>
        <v>5824</v>
      </c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36"/>
      <c r="AH18" s="1">
        <f t="shared" si="11"/>
        <v>720</v>
      </c>
      <c r="AI18" s="1">
        <f t="shared" si="1"/>
        <v>1440</v>
      </c>
      <c r="AJ18" s="1">
        <f t="shared" si="2"/>
        <v>784</v>
      </c>
      <c r="AK18" s="1">
        <f t="shared" si="3"/>
        <v>1568</v>
      </c>
      <c r="AL18" s="1">
        <f t="shared" si="4"/>
        <v>800</v>
      </c>
      <c r="AM18" s="1">
        <f t="shared" si="5"/>
        <v>1600</v>
      </c>
      <c r="AN18" s="1">
        <f t="shared" si="6"/>
        <v>320</v>
      </c>
      <c r="AO18" s="1">
        <f t="shared" si="7"/>
        <v>640</v>
      </c>
      <c r="AP18" s="1">
        <f t="shared" si="8"/>
        <v>1200</v>
      </c>
      <c r="AQ18" s="1">
        <f t="shared" si="9"/>
        <v>2400</v>
      </c>
    </row>
    <row r="19" spans="1:43" ht="17.100000000000001" customHeight="1" x14ac:dyDescent="0.25">
      <c r="A19" s="32">
        <v>17</v>
      </c>
      <c r="B19" s="33">
        <f t="shared" si="10"/>
        <v>3638</v>
      </c>
      <c r="C19" s="128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22">
        <f>$B19+S$2</f>
        <v>6188</v>
      </c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36"/>
      <c r="AH19" s="1">
        <f t="shared" si="11"/>
        <v>765</v>
      </c>
      <c r="AI19" s="1">
        <f t="shared" si="1"/>
        <v>1530</v>
      </c>
      <c r="AJ19" s="1">
        <f t="shared" si="2"/>
        <v>833</v>
      </c>
      <c r="AK19" s="1">
        <f t="shared" si="3"/>
        <v>1666</v>
      </c>
      <c r="AL19" s="1">
        <f t="shared" si="4"/>
        <v>850</v>
      </c>
      <c r="AM19" s="1">
        <f t="shared" si="5"/>
        <v>1700</v>
      </c>
      <c r="AN19" s="1">
        <f t="shared" si="6"/>
        <v>340</v>
      </c>
      <c r="AO19" s="1">
        <f t="shared" si="7"/>
        <v>680</v>
      </c>
      <c r="AP19" s="1">
        <f t="shared" si="8"/>
        <v>1275</v>
      </c>
      <c r="AQ19" s="1">
        <f t="shared" si="9"/>
        <v>2550</v>
      </c>
    </row>
    <row r="20" spans="1:43" ht="17.100000000000001" customHeight="1" x14ac:dyDescent="0.25">
      <c r="A20" s="32">
        <v>18</v>
      </c>
      <c r="B20" s="33">
        <f t="shared" si="10"/>
        <v>3852</v>
      </c>
      <c r="C20" s="128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22">
        <f>$B20+T$2</f>
        <v>6552</v>
      </c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36"/>
      <c r="AH20" s="1">
        <f t="shared" si="11"/>
        <v>810</v>
      </c>
      <c r="AI20" s="1">
        <f t="shared" si="1"/>
        <v>1620</v>
      </c>
      <c r="AJ20" s="1">
        <f t="shared" si="2"/>
        <v>882</v>
      </c>
      <c r="AK20" s="1">
        <f t="shared" si="3"/>
        <v>1764</v>
      </c>
      <c r="AL20" s="1">
        <f t="shared" si="4"/>
        <v>900</v>
      </c>
      <c r="AM20" s="1">
        <f t="shared" si="5"/>
        <v>1800</v>
      </c>
      <c r="AN20" s="1">
        <f t="shared" si="6"/>
        <v>360</v>
      </c>
      <c r="AO20" s="1">
        <f t="shared" si="7"/>
        <v>720</v>
      </c>
      <c r="AP20" s="1">
        <f t="shared" si="8"/>
        <v>1350</v>
      </c>
      <c r="AQ20" s="1">
        <f t="shared" si="9"/>
        <v>2700</v>
      </c>
    </row>
    <row r="21" spans="1:43" ht="17.100000000000001" customHeight="1" x14ac:dyDescent="0.25">
      <c r="A21" s="32">
        <v>19</v>
      </c>
      <c r="B21" s="33">
        <f t="shared" si="10"/>
        <v>4066</v>
      </c>
      <c r="C21" s="128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22">
        <f>$B21+U$2</f>
        <v>6916</v>
      </c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36"/>
      <c r="AH21" s="1">
        <f t="shared" si="11"/>
        <v>855</v>
      </c>
      <c r="AI21" s="1">
        <f t="shared" si="1"/>
        <v>1710</v>
      </c>
      <c r="AJ21" s="1">
        <f t="shared" si="2"/>
        <v>931</v>
      </c>
      <c r="AK21" s="1">
        <f t="shared" si="3"/>
        <v>1862</v>
      </c>
      <c r="AL21" s="1">
        <f t="shared" si="4"/>
        <v>950</v>
      </c>
      <c r="AM21" s="1">
        <f t="shared" si="5"/>
        <v>1900</v>
      </c>
      <c r="AN21" s="1">
        <f t="shared" si="6"/>
        <v>380</v>
      </c>
      <c r="AO21" s="1">
        <f t="shared" si="7"/>
        <v>760</v>
      </c>
      <c r="AP21" s="1">
        <f t="shared" si="8"/>
        <v>1425</v>
      </c>
      <c r="AQ21" s="1">
        <f t="shared" si="9"/>
        <v>2850</v>
      </c>
    </row>
    <row r="22" spans="1:43" ht="17.100000000000001" customHeight="1" x14ac:dyDescent="0.25">
      <c r="A22" s="32">
        <v>20</v>
      </c>
      <c r="B22" s="33">
        <f t="shared" si="10"/>
        <v>4280</v>
      </c>
      <c r="C22" s="128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22">
        <f>$B22+V$2</f>
        <v>7280</v>
      </c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36"/>
      <c r="AH22" s="1">
        <f t="shared" si="11"/>
        <v>900</v>
      </c>
      <c r="AI22" s="1">
        <f t="shared" si="1"/>
        <v>1800</v>
      </c>
      <c r="AJ22" s="1">
        <f t="shared" si="2"/>
        <v>980</v>
      </c>
      <c r="AK22" s="1">
        <f t="shared" si="3"/>
        <v>1960</v>
      </c>
      <c r="AL22" s="1">
        <f t="shared" si="4"/>
        <v>1000</v>
      </c>
      <c r="AM22" s="1">
        <f t="shared" si="5"/>
        <v>2000</v>
      </c>
      <c r="AN22" s="1">
        <f t="shared" si="6"/>
        <v>400</v>
      </c>
      <c r="AO22" s="1">
        <f t="shared" si="7"/>
        <v>800</v>
      </c>
      <c r="AP22" s="1">
        <f t="shared" si="8"/>
        <v>1500</v>
      </c>
      <c r="AQ22" s="1">
        <f t="shared" si="9"/>
        <v>3000</v>
      </c>
    </row>
    <row r="23" spans="1:43" ht="17.100000000000001" customHeight="1" x14ac:dyDescent="0.25">
      <c r="A23" s="32">
        <v>21</v>
      </c>
      <c r="B23" s="33">
        <f t="shared" si="10"/>
        <v>4494</v>
      </c>
      <c r="C23" s="128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22">
        <f>$B23+W$2</f>
        <v>7644</v>
      </c>
      <c r="X23" s="127"/>
      <c r="Y23" s="127"/>
      <c r="Z23" s="127"/>
      <c r="AA23" s="127"/>
      <c r="AB23" s="127"/>
      <c r="AC23" s="127"/>
      <c r="AD23" s="127"/>
      <c r="AE23" s="127"/>
      <c r="AF23" s="127"/>
      <c r="AG23" s="136"/>
      <c r="AH23" s="1">
        <f t="shared" si="11"/>
        <v>945</v>
      </c>
      <c r="AI23" s="1">
        <f t="shared" si="1"/>
        <v>1890</v>
      </c>
      <c r="AJ23" s="1">
        <f t="shared" si="2"/>
        <v>1029</v>
      </c>
      <c r="AK23" s="1">
        <f t="shared" si="3"/>
        <v>2058</v>
      </c>
      <c r="AL23" s="1">
        <f t="shared" si="4"/>
        <v>1050</v>
      </c>
      <c r="AM23" s="1">
        <f t="shared" si="5"/>
        <v>2100</v>
      </c>
      <c r="AN23" s="1">
        <f t="shared" si="6"/>
        <v>420</v>
      </c>
      <c r="AO23" s="1">
        <f t="shared" si="7"/>
        <v>840</v>
      </c>
      <c r="AP23" s="1">
        <f t="shared" si="8"/>
        <v>1575</v>
      </c>
      <c r="AQ23" s="1">
        <f t="shared" si="9"/>
        <v>3150</v>
      </c>
    </row>
    <row r="24" spans="1:43" ht="17.100000000000001" customHeight="1" x14ac:dyDescent="0.25">
      <c r="A24" s="32">
        <v>22</v>
      </c>
      <c r="B24" s="33">
        <f t="shared" si="10"/>
        <v>4708</v>
      </c>
      <c r="C24" s="128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22">
        <f>$B24+X$2</f>
        <v>8008</v>
      </c>
      <c r="Y24" s="127"/>
      <c r="Z24" s="127"/>
      <c r="AA24" s="127"/>
      <c r="AB24" s="127"/>
      <c r="AC24" s="127"/>
      <c r="AD24" s="127"/>
      <c r="AE24" s="127"/>
      <c r="AF24" s="127"/>
      <c r="AG24" s="136"/>
      <c r="AH24" s="1">
        <f t="shared" si="11"/>
        <v>990</v>
      </c>
      <c r="AI24" s="1">
        <f t="shared" si="1"/>
        <v>1980</v>
      </c>
      <c r="AJ24" s="1">
        <f t="shared" si="2"/>
        <v>1078</v>
      </c>
      <c r="AK24" s="1">
        <f t="shared" si="3"/>
        <v>2156</v>
      </c>
      <c r="AL24" s="1">
        <f t="shared" si="4"/>
        <v>1100</v>
      </c>
      <c r="AM24" s="1">
        <f t="shared" si="5"/>
        <v>2200</v>
      </c>
      <c r="AN24" s="1">
        <f t="shared" si="6"/>
        <v>440</v>
      </c>
      <c r="AO24" s="1">
        <f t="shared" si="7"/>
        <v>880</v>
      </c>
      <c r="AP24" s="1">
        <f t="shared" si="8"/>
        <v>1650</v>
      </c>
      <c r="AQ24" s="1">
        <f t="shared" si="9"/>
        <v>3300</v>
      </c>
    </row>
    <row r="25" spans="1:43" ht="17.100000000000001" customHeight="1" x14ac:dyDescent="0.25">
      <c r="A25" s="32">
        <v>23</v>
      </c>
      <c r="B25" s="33">
        <f t="shared" si="10"/>
        <v>4922</v>
      </c>
      <c r="C25" s="128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22">
        <f>$B25+Y$2</f>
        <v>8372</v>
      </c>
      <c r="Z25" s="127"/>
      <c r="AA25" s="127"/>
      <c r="AB25" s="127"/>
      <c r="AC25" s="127"/>
      <c r="AD25" s="127"/>
      <c r="AE25" s="127"/>
      <c r="AF25" s="127"/>
      <c r="AG25" s="136"/>
      <c r="AH25" s="1">
        <f t="shared" si="11"/>
        <v>1035</v>
      </c>
      <c r="AI25" s="1">
        <f t="shared" si="1"/>
        <v>2070</v>
      </c>
      <c r="AJ25" s="1">
        <f t="shared" si="2"/>
        <v>1127</v>
      </c>
      <c r="AK25" s="1">
        <f t="shared" si="3"/>
        <v>2254</v>
      </c>
      <c r="AL25" s="1">
        <f t="shared" si="4"/>
        <v>1150</v>
      </c>
      <c r="AM25" s="1">
        <f t="shared" si="5"/>
        <v>2300</v>
      </c>
      <c r="AN25" s="1">
        <f t="shared" si="6"/>
        <v>460</v>
      </c>
      <c r="AO25" s="1">
        <f t="shared" si="7"/>
        <v>920</v>
      </c>
      <c r="AP25" s="1">
        <f t="shared" si="8"/>
        <v>1725</v>
      </c>
      <c r="AQ25" s="1">
        <f t="shared" si="9"/>
        <v>3450</v>
      </c>
    </row>
    <row r="26" spans="1:43" ht="17.100000000000001" customHeight="1" x14ac:dyDescent="0.25">
      <c r="A26" s="32">
        <v>24</v>
      </c>
      <c r="B26" s="33">
        <f t="shared" si="10"/>
        <v>5136</v>
      </c>
      <c r="C26" s="128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22">
        <f>$B26+Z$2</f>
        <v>8736</v>
      </c>
      <c r="AA26" s="127"/>
      <c r="AB26" s="127"/>
      <c r="AC26" s="127"/>
      <c r="AD26" s="127"/>
      <c r="AE26" s="127"/>
      <c r="AF26" s="127"/>
      <c r="AG26" s="136"/>
      <c r="AH26" s="1">
        <f t="shared" si="11"/>
        <v>1080</v>
      </c>
      <c r="AI26" s="1">
        <f t="shared" si="1"/>
        <v>2160</v>
      </c>
      <c r="AJ26" s="1">
        <f t="shared" si="2"/>
        <v>1176</v>
      </c>
      <c r="AK26" s="1">
        <f t="shared" si="3"/>
        <v>2352</v>
      </c>
      <c r="AL26" s="1">
        <f t="shared" si="4"/>
        <v>1200</v>
      </c>
      <c r="AM26" s="1">
        <f t="shared" si="5"/>
        <v>2400</v>
      </c>
      <c r="AN26" s="1">
        <f t="shared" si="6"/>
        <v>480</v>
      </c>
      <c r="AO26" s="1">
        <f t="shared" si="7"/>
        <v>960</v>
      </c>
      <c r="AP26" s="1">
        <f t="shared" si="8"/>
        <v>1800</v>
      </c>
      <c r="AQ26" s="1">
        <f t="shared" si="9"/>
        <v>3600</v>
      </c>
    </row>
    <row r="27" spans="1:43" ht="17.100000000000001" customHeight="1" x14ac:dyDescent="0.25">
      <c r="A27" s="32">
        <v>25</v>
      </c>
      <c r="B27" s="33">
        <f t="shared" si="10"/>
        <v>5350</v>
      </c>
      <c r="C27" s="128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22">
        <f>$B27+AA$2</f>
        <v>9100</v>
      </c>
      <c r="AB27" s="127"/>
      <c r="AC27" s="127"/>
      <c r="AD27" s="127"/>
      <c r="AE27" s="127"/>
      <c r="AF27" s="127"/>
      <c r="AG27" s="136"/>
      <c r="AH27" s="1">
        <f t="shared" si="11"/>
        <v>1125</v>
      </c>
      <c r="AI27" s="1">
        <f t="shared" si="1"/>
        <v>2250</v>
      </c>
      <c r="AJ27" s="1">
        <f t="shared" si="2"/>
        <v>1225</v>
      </c>
      <c r="AK27" s="1">
        <f t="shared" si="3"/>
        <v>2450</v>
      </c>
      <c r="AL27" s="1">
        <f t="shared" si="4"/>
        <v>1250</v>
      </c>
      <c r="AM27" s="1">
        <f t="shared" si="5"/>
        <v>2500</v>
      </c>
      <c r="AN27" s="1">
        <f t="shared" si="6"/>
        <v>500</v>
      </c>
      <c r="AO27" s="1">
        <f t="shared" si="7"/>
        <v>1000</v>
      </c>
      <c r="AP27" s="1">
        <f t="shared" si="8"/>
        <v>1875</v>
      </c>
      <c r="AQ27" s="1">
        <f t="shared" si="9"/>
        <v>3750</v>
      </c>
    </row>
    <row r="28" spans="1:43" ht="17.100000000000001" customHeight="1" x14ac:dyDescent="0.25">
      <c r="A28" s="32">
        <v>26</v>
      </c>
      <c r="B28" s="33">
        <f t="shared" si="10"/>
        <v>5564</v>
      </c>
      <c r="C28" s="128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22">
        <f>$B28+AB$2</f>
        <v>9464</v>
      </c>
      <c r="AC28" s="127"/>
      <c r="AD28" s="127"/>
      <c r="AE28" s="127"/>
      <c r="AF28" s="127"/>
      <c r="AG28" s="136"/>
      <c r="AH28" s="1">
        <f t="shared" si="11"/>
        <v>1170</v>
      </c>
      <c r="AI28" s="1">
        <f t="shared" si="1"/>
        <v>2340</v>
      </c>
      <c r="AJ28" s="1">
        <f t="shared" si="2"/>
        <v>1274</v>
      </c>
      <c r="AK28" s="1">
        <f t="shared" si="3"/>
        <v>2548</v>
      </c>
      <c r="AL28" s="1">
        <f t="shared" si="4"/>
        <v>1300</v>
      </c>
      <c r="AM28" s="1">
        <f t="shared" si="5"/>
        <v>2600</v>
      </c>
      <c r="AN28" s="1">
        <f t="shared" si="6"/>
        <v>520</v>
      </c>
      <c r="AO28" s="1">
        <f t="shared" si="7"/>
        <v>1040</v>
      </c>
      <c r="AP28" s="1">
        <f t="shared" si="8"/>
        <v>1950</v>
      </c>
      <c r="AQ28" s="1">
        <f t="shared" si="9"/>
        <v>3900</v>
      </c>
    </row>
    <row r="29" spans="1:43" ht="17.100000000000001" customHeight="1" x14ac:dyDescent="0.25">
      <c r="A29" s="32">
        <v>27</v>
      </c>
      <c r="B29" s="33">
        <f t="shared" si="10"/>
        <v>5778</v>
      </c>
      <c r="C29" s="128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22">
        <f>$B29+AC$2</f>
        <v>9828</v>
      </c>
      <c r="AD29" s="127"/>
      <c r="AE29" s="127"/>
      <c r="AF29" s="127"/>
      <c r="AG29" s="136"/>
      <c r="AH29" s="1">
        <f t="shared" si="11"/>
        <v>1215</v>
      </c>
      <c r="AI29" s="1">
        <f t="shared" si="1"/>
        <v>2430</v>
      </c>
      <c r="AJ29" s="1">
        <f t="shared" si="2"/>
        <v>1323</v>
      </c>
      <c r="AK29" s="1">
        <f t="shared" si="3"/>
        <v>2646</v>
      </c>
      <c r="AL29" s="1">
        <f t="shared" si="4"/>
        <v>1350</v>
      </c>
      <c r="AM29" s="1">
        <f t="shared" si="5"/>
        <v>2700</v>
      </c>
      <c r="AN29" s="1">
        <f t="shared" si="6"/>
        <v>540</v>
      </c>
      <c r="AO29" s="1">
        <f t="shared" si="7"/>
        <v>1080</v>
      </c>
      <c r="AP29" s="1">
        <f t="shared" si="8"/>
        <v>2025</v>
      </c>
      <c r="AQ29" s="1">
        <f t="shared" si="9"/>
        <v>4050</v>
      </c>
    </row>
    <row r="30" spans="1:43" ht="17.100000000000001" customHeight="1" x14ac:dyDescent="0.25">
      <c r="A30" s="32">
        <v>28</v>
      </c>
      <c r="B30" s="33">
        <f t="shared" si="10"/>
        <v>5992</v>
      </c>
      <c r="C30" s="128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22">
        <f>$B30+AD$2</f>
        <v>10192</v>
      </c>
      <c r="AE30" s="127"/>
      <c r="AF30" s="127"/>
      <c r="AG30" s="136"/>
      <c r="AH30" s="1">
        <f t="shared" si="11"/>
        <v>1260</v>
      </c>
      <c r="AI30" s="1">
        <f t="shared" si="1"/>
        <v>2520</v>
      </c>
      <c r="AJ30" s="1">
        <f t="shared" si="2"/>
        <v>1372</v>
      </c>
      <c r="AK30" s="1">
        <f t="shared" si="3"/>
        <v>2744</v>
      </c>
      <c r="AL30" s="1">
        <f t="shared" si="4"/>
        <v>1400</v>
      </c>
      <c r="AM30" s="1">
        <f t="shared" si="5"/>
        <v>2800</v>
      </c>
      <c r="AN30" s="1">
        <f t="shared" si="6"/>
        <v>560</v>
      </c>
      <c r="AO30" s="1">
        <f t="shared" si="7"/>
        <v>1120</v>
      </c>
      <c r="AP30" s="1">
        <f t="shared" si="8"/>
        <v>2100</v>
      </c>
      <c r="AQ30" s="1">
        <f t="shared" si="9"/>
        <v>4200</v>
      </c>
    </row>
    <row r="31" spans="1:43" ht="17.100000000000001" customHeight="1" x14ac:dyDescent="0.25">
      <c r="A31" s="32">
        <v>29</v>
      </c>
      <c r="B31" s="33">
        <f t="shared" si="10"/>
        <v>6206</v>
      </c>
      <c r="C31" s="128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22">
        <f>$B31+AE$2</f>
        <v>10556</v>
      </c>
      <c r="AF31" s="127"/>
      <c r="AG31" s="136"/>
      <c r="AH31" s="1">
        <f t="shared" si="11"/>
        <v>1305</v>
      </c>
      <c r="AI31" s="1">
        <f t="shared" si="1"/>
        <v>2610</v>
      </c>
      <c r="AJ31" s="1">
        <f t="shared" si="2"/>
        <v>1421</v>
      </c>
      <c r="AK31" s="1">
        <f t="shared" si="3"/>
        <v>2842</v>
      </c>
      <c r="AL31" s="1">
        <f t="shared" si="4"/>
        <v>1450</v>
      </c>
      <c r="AM31" s="1">
        <f t="shared" si="5"/>
        <v>2900</v>
      </c>
      <c r="AN31" s="1">
        <f t="shared" si="6"/>
        <v>580</v>
      </c>
      <c r="AO31" s="1">
        <f t="shared" si="7"/>
        <v>1160</v>
      </c>
      <c r="AP31" s="1">
        <f t="shared" si="8"/>
        <v>2175</v>
      </c>
      <c r="AQ31" s="1">
        <f t="shared" si="9"/>
        <v>4350</v>
      </c>
    </row>
    <row r="32" spans="1:43" ht="17.100000000000001" customHeight="1" x14ac:dyDescent="0.25">
      <c r="A32" s="32">
        <v>30</v>
      </c>
      <c r="B32" s="33">
        <f t="shared" si="10"/>
        <v>6420</v>
      </c>
      <c r="C32" s="128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22">
        <f>$B32+AF$2</f>
        <v>10920</v>
      </c>
      <c r="AG32" s="136"/>
      <c r="AH32" s="1">
        <f t="shared" si="11"/>
        <v>1350</v>
      </c>
      <c r="AI32" s="1">
        <f t="shared" si="1"/>
        <v>2700</v>
      </c>
      <c r="AJ32" s="1">
        <f t="shared" si="2"/>
        <v>1470</v>
      </c>
      <c r="AK32" s="1">
        <f t="shared" si="3"/>
        <v>2940</v>
      </c>
      <c r="AL32" s="1">
        <f t="shared" si="4"/>
        <v>1500</v>
      </c>
      <c r="AM32" s="1">
        <f t="shared" si="5"/>
        <v>3000</v>
      </c>
      <c r="AN32" s="1">
        <f t="shared" si="6"/>
        <v>600</v>
      </c>
      <c r="AO32" s="1">
        <f t="shared" si="7"/>
        <v>1200</v>
      </c>
      <c r="AP32" s="1">
        <f t="shared" si="8"/>
        <v>2250</v>
      </c>
      <c r="AQ32" s="1">
        <f t="shared" si="9"/>
        <v>4500</v>
      </c>
    </row>
    <row r="33" spans="1:43" ht="17.100000000000001" customHeight="1" thickBot="1" x14ac:dyDescent="0.3">
      <c r="A33" s="27">
        <v>31</v>
      </c>
      <c r="B33" s="29">
        <f t="shared" si="10"/>
        <v>6634</v>
      </c>
      <c r="C33" s="133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21">
        <f>$B33+AG$2</f>
        <v>11284</v>
      </c>
      <c r="AH33" s="1">
        <f t="shared" si="11"/>
        <v>1395</v>
      </c>
      <c r="AI33" s="1">
        <f t="shared" si="1"/>
        <v>2790</v>
      </c>
      <c r="AJ33" s="1">
        <f t="shared" si="2"/>
        <v>1519</v>
      </c>
      <c r="AK33" s="1">
        <f t="shared" si="3"/>
        <v>3038</v>
      </c>
      <c r="AL33" s="1">
        <f t="shared" si="4"/>
        <v>1550</v>
      </c>
      <c r="AM33" s="1">
        <f t="shared" si="5"/>
        <v>3100</v>
      </c>
      <c r="AN33" s="1">
        <f t="shared" si="6"/>
        <v>620</v>
      </c>
      <c r="AO33" s="1">
        <f t="shared" si="7"/>
        <v>1240</v>
      </c>
      <c r="AP33" s="1">
        <f t="shared" si="8"/>
        <v>2325</v>
      </c>
      <c r="AQ33" s="1">
        <f t="shared" si="9"/>
        <v>4650</v>
      </c>
    </row>
  </sheetData>
  <mergeCells count="59">
    <mergeCell ref="A1:B2"/>
    <mergeCell ref="E3:E4"/>
    <mergeCell ref="F3:F5"/>
    <mergeCell ref="G3:G6"/>
    <mergeCell ref="H3:H7"/>
    <mergeCell ref="C5:D5"/>
    <mergeCell ref="C6:E6"/>
    <mergeCell ref="C7:F7"/>
    <mergeCell ref="AG3:AG32"/>
    <mergeCell ref="V3:V21"/>
    <mergeCell ref="W3:W22"/>
    <mergeCell ref="X3:X23"/>
    <mergeCell ref="Y3:Y24"/>
    <mergeCell ref="Z3:Z25"/>
    <mergeCell ref="AA3:AA26"/>
    <mergeCell ref="C26:Y26"/>
    <mergeCell ref="C15:N15"/>
    <mergeCell ref="C16:O16"/>
    <mergeCell ref="C17:P17"/>
    <mergeCell ref="C18:Q18"/>
    <mergeCell ref="C19:R19"/>
    <mergeCell ref="C20:S20"/>
    <mergeCell ref="C21:T21"/>
    <mergeCell ref="C22:U22"/>
    <mergeCell ref="AC3:AC28"/>
    <mergeCell ref="AD3:AD29"/>
    <mergeCell ref="AE3:AE30"/>
    <mergeCell ref="P3:P15"/>
    <mergeCell ref="Q3:Q16"/>
    <mergeCell ref="R3:R17"/>
    <mergeCell ref="S3:S18"/>
    <mergeCell ref="T3:T19"/>
    <mergeCell ref="U3:U20"/>
    <mergeCell ref="C14:M14"/>
    <mergeCell ref="AB3:AB27"/>
    <mergeCell ref="J3:J9"/>
    <mergeCell ref="K3:K10"/>
    <mergeCell ref="L3:L11"/>
    <mergeCell ref="M3:M12"/>
    <mergeCell ref="N3:N13"/>
    <mergeCell ref="C23:V23"/>
    <mergeCell ref="C24:W24"/>
    <mergeCell ref="C25:X25"/>
    <mergeCell ref="C33:AF33"/>
    <mergeCell ref="C27:Z27"/>
    <mergeCell ref="C28:AA28"/>
    <mergeCell ref="C29:AB29"/>
    <mergeCell ref="C30:AC30"/>
    <mergeCell ref="C31:AD31"/>
    <mergeCell ref="C32:AE32"/>
    <mergeCell ref="AF3:AF31"/>
    <mergeCell ref="O3:O14"/>
    <mergeCell ref="I3:I8"/>
    <mergeCell ref="C8:G8"/>
    <mergeCell ref="C9:H9"/>
    <mergeCell ref="C10:I10"/>
    <mergeCell ref="C11:J11"/>
    <mergeCell ref="C12:K12"/>
    <mergeCell ref="C13:L13"/>
  </mergeCells>
  <pageMargins left="0.7" right="0.7" top="0.75" bottom="0.75" header="0.3" footer="0.3"/>
  <pageSetup paperSize="9" scale="8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zoomScale="85" zoomScaleNormal="85" workbookViewId="0">
      <selection activeCell="G90" sqref="G90"/>
    </sheetView>
  </sheetViews>
  <sheetFormatPr defaultRowHeight="15" x14ac:dyDescent="0.25"/>
  <cols>
    <col min="1" max="1" width="20.7109375" style="40" customWidth="1"/>
    <col min="2" max="2" width="10.85546875" style="40" customWidth="1"/>
    <col min="3" max="4" width="9.140625" style="40"/>
    <col min="5" max="5" width="11.7109375" style="40" bestFit="1" customWidth="1"/>
    <col min="6" max="6" width="9.140625" style="40"/>
    <col min="7" max="7" width="10.85546875" style="40" bestFit="1" customWidth="1"/>
    <col min="8" max="8" width="9.140625" style="40"/>
    <col min="9" max="9" width="16.28515625" style="40" bestFit="1" customWidth="1"/>
    <col min="10" max="10" width="10.5703125" style="40" bestFit="1" customWidth="1"/>
    <col min="11" max="11" width="12.42578125" style="40" bestFit="1" customWidth="1"/>
    <col min="12" max="16384" width="9.140625" style="40"/>
  </cols>
  <sheetData>
    <row r="1" spans="1:11" s="41" customFormat="1" ht="30" x14ac:dyDescent="0.25">
      <c r="A1" s="42"/>
      <c r="B1" s="43" t="s">
        <v>70</v>
      </c>
      <c r="C1" s="43" t="s">
        <v>71</v>
      </c>
      <c r="D1" s="43" t="s">
        <v>38</v>
      </c>
      <c r="E1" s="43" t="s">
        <v>72</v>
      </c>
      <c r="F1" s="43" t="s">
        <v>73</v>
      </c>
      <c r="G1" s="43" t="s">
        <v>74</v>
      </c>
      <c r="H1" s="43" t="s">
        <v>75</v>
      </c>
      <c r="I1" s="43" t="s">
        <v>76</v>
      </c>
      <c r="J1" s="43" t="s">
        <v>77</v>
      </c>
      <c r="K1" s="43" t="s">
        <v>78</v>
      </c>
    </row>
    <row r="2" spans="1:11" x14ac:dyDescent="0.25">
      <c r="A2" s="44" t="s">
        <v>58</v>
      </c>
      <c r="B2" s="45">
        <v>0</v>
      </c>
      <c r="C2" s="51" t="s">
        <v>39</v>
      </c>
      <c r="D2" s="51" t="s">
        <v>42</v>
      </c>
      <c r="E2" s="45" t="s">
        <v>43</v>
      </c>
      <c r="F2" s="45" t="s">
        <v>43</v>
      </c>
      <c r="G2" s="45" t="s">
        <v>43</v>
      </c>
      <c r="H2" s="45" t="s">
        <v>43</v>
      </c>
      <c r="I2" s="45" t="s">
        <v>55</v>
      </c>
      <c r="J2" s="48"/>
      <c r="K2" s="48"/>
    </row>
    <row r="3" spans="1:11" x14ac:dyDescent="0.25">
      <c r="A3" s="44" t="s">
        <v>59</v>
      </c>
      <c r="B3" s="52" t="s">
        <v>51</v>
      </c>
      <c r="C3" s="51" t="s">
        <v>40</v>
      </c>
      <c r="D3" s="51" t="s">
        <v>44</v>
      </c>
      <c r="E3" s="45" t="s">
        <v>45</v>
      </c>
      <c r="F3" s="45" t="s">
        <v>46</v>
      </c>
      <c r="G3" s="45" t="s">
        <v>46</v>
      </c>
      <c r="H3" s="45" t="s">
        <v>43</v>
      </c>
      <c r="I3" s="45" t="s">
        <v>55</v>
      </c>
      <c r="J3" s="48"/>
      <c r="K3" s="48"/>
    </row>
    <row r="4" spans="1:11" x14ac:dyDescent="0.25">
      <c r="A4" s="44" t="s">
        <v>60</v>
      </c>
      <c r="B4" s="52" t="s">
        <v>52</v>
      </c>
      <c r="C4" s="51" t="s">
        <v>41</v>
      </c>
      <c r="D4" s="51" t="s">
        <v>47</v>
      </c>
      <c r="E4" s="51" t="s">
        <v>48</v>
      </c>
      <c r="F4" s="51" t="s">
        <v>41</v>
      </c>
      <c r="G4" s="51" t="s">
        <v>41</v>
      </c>
      <c r="H4" s="45" t="s">
        <v>43</v>
      </c>
      <c r="I4" s="45" t="s">
        <v>55</v>
      </c>
      <c r="J4" s="48"/>
      <c r="K4" s="48"/>
    </row>
    <row r="5" spans="1:11" x14ac:dyDescent="0.25">
      <c r="A5" s="44" t="s">
        <v>61</v>
      </c>
      <c r="B5" s="52" t="s">
        <v>50</v>
      </c>
      <c r="C5" s="51" t="s">
        <v>39</v>
      </c>
      <c r="D5" s="45" t="s">
        <v>46</v>
      </c>
      <c r="E5" s="51" t="s">
        <v>44</v>
      </c>
      <c r="F5" s="45" t="s">
        <v>43</v>
      </c>
      <c r="G5" s="45" t="s">
        <v>43</v>
      </c>
      <c r="H5" s="45" t="s">
        <v>43</v>
      </c>
      <c r="I5" s="45" t="s">
        <v>55</v>
      </c>
      <c r="J5" s="48"/>
      <c r="K5" s="48"/>
    </row>
    <row r="6" spans="1:11" x14ac:dyDescent="0.25">
      <c r="A6" s="44" t="s">
        <v>62</v>
      </c>
      <c r="B6" s="52" t="s">
        <v>50</v>
      </c>
      <c r="C6" s="51" t="s">
        <v>39</v>
      </c>
      <c r="D6" s="45" t="s">
        <v>46</v>
      </c>
      <c r="E6" s="45" t="s">
        <v>43</v>
      </c>
      <c r="F6" s="45" t="s">
        <v>43</v>
      </c>
      <c r="G6" s="51" t="s">
        <v>44</v>
      </c>
      <c r="H6" s="45" t="s">
        <v>43</v>
      </c>
      <c r="I6" s="45" t="s">
        <v>55</v>
      </c>
      <c r="J6" s="48"/>
      <c r="K6" s="48"/>
    </row>
    <row r="7" spans="1:11" x14ac:dyDescent="0.25">
      <c r="A7" s="44" t="s">
        <v>63</v>
      </c>
      <c r="B7" s="52" t="s">
        <v>50</v>
      </c>
      <c r="C7" s="51" t="s">
        <v>39</v>
      </c>
      <c r="D7" s="45" t="s">
        <v>46</v>
      </c>
      <c r="E7" s="45" t="s">
        <v>43</v>
      </c>
      <c r="F7" s="51" t="s">
        <v>44</v>
      </c>
      <c r="G7" s="45" t="s">
        <v>43</v>
      </c>
      <c r="H7" s="45" t="s">
        <v>43</v>
      </c>
      <c r="I7" s="45" t="s">
        <v>55</v>
      </c>
      <c r="J7" s="48"/>
      <c r="K7" s="48"/>
    </row>
    <row r="8" spans="1:11" x14ac:dyDescent="0.25">
      <c r="A8" s="44" t="s">
        <v>64</v>
      </c>
      <c r="B8" s="52" t="s">
        <v>50</v>
      </c>
      <c r="C8" s="51" t="s">
        <v>41</v>
      </c>
      <c r="D8" s="45" t="s">
        <v>56</v>
      </c>
      <c r="E8" s="48"/>
      <c r="F8" s="48"/>
      <c r="G8" s="48"/>
      <c r="H8" s="48"/>
      <c r="I8" s="48"/>
      <c r="J8" s="45" t="s">
        <v>56</v>
      </c>
      <c r="K8" s="48"/>
    </row>
    <row r="9" spans="1:11" x14ac:dyDescent="0.25">
      <c r="A9" s="44" t="s">
        <v>65</v>
      </c>
      <c r="B9" s="52" t="s">
        <v>51</v>
      </c>
      <c r="C9" s="48"/>
      <c r="D9" s="48"/>
      <c r="E9" s="48"/>
      <c r="F9" s="48"/>
      <c r="G9" s="48"/>
      <c r="H9" s="48"/>
      <c r="I9" s="48"/>
      <c r="J9" s="51" t="s">
        <v>41</v>
      </c>
      <c r="K9" s="48"/>
    </row>
    <row r="10" spans="1:11" x14ac:dyDescent="0.25">
      <c r="A10" s="44" t="s">
        <v>66</v>
      </c>
      <c r="B10" s="52" t="s">
        <v>50</v>
      </c>
      <c r="C10" s="48"/>
      <c r="D10" s="48"/>
      <c r="E10" s="48"/>
      <c r="F10" s="48"/>
      <c r="G10" s="48"/>
      <c r="H10" s="51" t="s">
        <v>41</v>
      </c>
      <c r="I10" s="48"/>
      <c r="J10" s="48"/>
      <c r="K10" s="48"/>
    </row>
    <row r="11" spans="1:11" x14ac:dyDescent="0.25">
      <c r="A11" s="44" t="s">
        <v>67</v>
      </c>
      <c r="B11" s="45" t="s">
        <v>53</v>
      </c>
      <c r="C11" s="48"/>
      <c r="D11" s="48"/>
      <c r="E11" s="48"/>
      <c r="F11" s="48"/>
      <c r="G11" s="48"/>
      <c r="H11" s="48"/>
      <c r="I11" s="48"/>
      <c r="J11" s="51" t="s">
        <v>57</v>
      </c>
      <c r="K11" s="48"/>
    </row>
    <row r="12" spans="1:11" x14ac:dyDescent="0.25">
      <c r="A12" s="44" t="s">
        <v>68</v>
      </c>
      <c r="B12" s="45" t="s">
        <v>53</v>
      </c>
      <c r="C12" s="48"/>
      <c r="D12" s="48"/>
      <c r="E12" s="48"/>
      <c r="F12" s="48"/>
      <c r="G12" s="48"/>
      <c r="H12" s="48"/>
      <c r="I12" s="48"/>
      <c r="J12" s="48"/>
      <c r="K12" s="51" t="s">
        <v>42</v>
      </c>
    </row>
    <row r="13" spans="1:11" x14ac:dyDescent="0.25">
      <c r="A13" s="44" t="s">
        <v>69</v>
      </c>
      <c r="B13" s="52" t="s">
        <v>49</v>
      </c>
      <c r="C13" s="45" t="s">
        <v>54</v>
      </c>
      <c r="D13" s="45" t="s">
        <v>54</v>
      </c>
      <c r="E13" s="45" t="s">
        <v>54</v>
      </c>
      <c r="F13" s="45" t="s">
        <v>54</v>
      </c>
      <c r="G13" s="45" t="s">
        <v>54</v>
      </c>
      <c r="H13" s="45" t="s">
        <v>54</v>
      </c>
      <c r="I13" s="45" t="s">
        <v>54</v>
      </c>
      <c r="J13" s="48"/>
      <c r="K13" s="48"/>
    </row>
    <row r="15" spans="1:11" x14ac:dyDescent="0.25">
      <c r="C15" s="54" t="s">
        <v>82</v>
      </c>
      <c r="D15" s="55" t="s">
        <v>83</v>
      </c>
      <c r="E15" s="55" t="s">
        <v>91</v>
      </c>
      <c r="F15" s="56" t="s">
        <v>89</v>
      </c>
      <c r="G15" s="53" t="s">
        <v>88</v>
      </c>
      <c r="I15" s="55" t="s">
        <v>92</v>
      </c>
      <c r="J15" s="53" t="s">
        <v>84</v>
      </c>
    </row>
    <row r="16" spans="1:11" x14ac:dyDescent="0.25">
      <c r="C16" s="53" t="s">
        <v>80</v>
      </c>
      <c r="D16" s="55" t="s">
        <v>83</v>
      </c>
      <c r="E16" s="55" t="s">
        <v>91</v>
      </c>
      <c r="F16" s="64" t="s">
        <v>89</v>
      </c>
      <c r="G16" s="53" t="s">
        <v>87</v>
      </c>
    </row>
    <row r="17" spans="1:11" x14ac:dyDescent="0.25">
      <c r="C17" s="55" t="s">
        <v>81</v>
      </c>
      <c r="D17" s="55" t="s">
        <v>83</v>
      </c>
      <c r="E17" s="55" t="s">
        <v>85</v>
      </c>
      <c r="F17" s="64" t="s">
        <v>89</v>
      </c>
      <c r="G17" s="55" t="s">
        <v>93</v>
      </c>
    </row>
    <row r="18" spans="1:11" x14ac:dyDescent="0.25">
      <c r="C18" s="53" t="s">
        <v>90</v>
      </c>
      <c r="D18" s="55" t="s">
        <v>83</v>
      </c>
      <c r="E18" s="55" t="s">
        <v>86</v>
      </c>
      <c r="G18" s="61" t="s">
        <v>99</v>
      </c>
    </row>
    <row r="19" spans="1:11" x14ac:dyDescent="0.25">
      <c r="C19" s="55" t="s">
        <v>94</v>
      </c>
      <c r="D19" s="55" t="s">
        <v>96</v>
      </c>
      <c r="E19" s="55" t="s">
        <v>86</v>
      </c>
    </row>
    <row r="20" spans="1:11" x14ac:dyDescent="0.25">
      <c r="C20" s="55" t="s">
        <v>95</v>
      </c>
      <c r="D20" s="55" t="s">
        <v>61</v>
      </c>
    </row>
    <row r="22" spans="1:11" x14ac:dyDescent="0.25">
      <c r="A22" s="44" t="s">
        <v>67</v>
      </c>
      <c r="B22" s="45" t="s">
        <v>53</v>
      </c>
      <c r="C22" s="48"/>
      <c r="D22" s="48"/>
      <c r="E22" s="48"/>
      <c r="F22" s="48"/>
      <c r="G22" s="48"/>
      <c r="H22" s="48"/>
      <c r="I22" s="48"/>
      <c r="J22" s="51" t="s">
        <v>57</v>
      </c>
      <c r="K22" s="48"/>
    </row>
    <row r="23" spans="1:11" x14ac:dyDescent="0.25">
      <c r="J23" s="53" t="s">
        <v>84</v>
      </c>
    </row>
    <row r="25" spans="1:11" x14ac:dyDescent="0.25">
      <c r="A25" s="44" t="s">
        <v>59</v>
      </c>
      <c r="B25" s="52" t="s">
        <v>51</v>
      </c>
      <c r="C25" s="51" t="s">
        <v>40</v>
      </c>
      <c r="D25" s="51" t="s">
        <v>44</v>
      </c>
      <c r="E25" s="45" t="s">
        <v>45</v>
      </c>
      <c r="F25" s="45" t="s">
        <v>46</v>
      </c>
      <c r="G25" s="45" t="s">
        <v>46</v>
      </c>
      <c r="H25" s="45" t="s">
        <v>43</v>
      </c>
      <c r="I25" s="45" t="s">
        <v>55</v>
      </c>
      <c r="J25" s="48"/>
      <c r="K25" s="48"/>
    </row>
    <row r="26" spans="1:11" x14ac:dyDescent="0.25">
      <c r="C26" s="54" t="s">
        <v>82</v>
      </c>
      <c r="D26" s="55" t="s">
        <v>83</v>
      </c>
      <c r="E26" s="55" t="s">
        <v>85</v>
      </c>
      <c r="I26" s="55" t="s">
        <v>92</v>
      </c>
    </row>
    <row r="27" spans="1:11" x14ac:dyDescent="0.25">
      <c r="C27" s="53" t="s">
        <v>80</v>
      </c>
      <c r="D27" s="55" t="s">
        <v>83</v>
      </c>
      <c r="E27" s="55" t="s">
        <v>86</v>
      </c>
      <c r="I27" s="53" t="s">
        <v>87</v>
      </c>
    </row>
    <row r="28" spans="1:11" x14ac:dyDescent="0.25">
      <c r="C28" s="55" t="s">
        <v>81</v>
      </c>
      <c r="D28" s="55" t="s">
        <v>83</v>
      </c>
      <c r="E28" s="55" t="s">
        <v>86</v>
      </c>
    </row>
    <row r="29" spans="1:11" x14ac:dyDescent="0.25">
      <c r="D29" s="55" t="s">
        <v>83</v>
      </c>
    </row>
    <row r="30" spans="1:11" x14ac:dyDescent="0.25">
      <c r="A30" s="44" t="s">
        <v>59</v>
      </c>
      <c r="B30" s="52" t="s">
        <v>51</v>
      </c>
      <c r="C30" s="51" t="s">
        <v>40</v>
      </c>
      <c r="D30" s="51" t="s">
        <v>44</v>
      </c>
      <c r="E30" s="45" t="s">
        <v>45</v>
      </c>
      <c r="F30" s="45" t="s">
        <v>46</v>
      </c>
      <c r="G30" s="45" t="s">
        <v>46</v>
      </c>
      <c r="H30" s="45" t="s">
        <v>43</v>
      </c>
      <c r="I30" s="45" t="s">
        <v>55</v>
      </c>
      <c r="J30" s="48"/>
      <c r="K30" s="48"/>
    </row>
    <row r="31" spans="1:11" x14ac:dyDescent="0.25">
      <c r="C31" s="55" t="s">
        <v>94</v>
      </c>
      <c r="D31" s="55" t="s">
        <v>96</v>
      </c>
      <c r="F31" s="53" t="s">
        <v>89</v>
      </c>
      <c r="G31" s="55" t="s">
        <v>93</v>
      </c>
    </row>
    <row r="32" spans="1:11" x14ac:dyDescent="0.25">
      <c r="C32" s="55" t="s">
        <v>95</v>
      </c>
      <c r="D32" s="55" t="s">
        <v>61</v>
      </c>
      <c r="G32" s="53" t="s">
        <v>88</v>
      </c>
    </row>
    <row r="35" spans="1:11" x14ac:dyDescent="0.25">
      <c r="A35" s="44" t="s">
        <v>61</v>
      </c>
      <c r="B35" s="52" t="s">
        <v>50</v>
      </c>
      <c r="C35" s="51" t="s">
        <v>39</v>
      </c>
      <c r="D35" s="45" t="s">
        <v>46</v>
      </c>
      <c r="E35" s="51" t="s">
        <v>44</v>
      </c>
      <c r="F35" s="45" t="s">
        <v>43</v>
      </c>
      <c r="G35" s="45" t="s">
        <v>43</v>
      </c>
      <c r="H35" s="45" t="s">
        <v>43</v>
      </c>
      <c r="I35" s="45" t="s">
        <v>55</v>
      </c>
      <c r="J35" s="48"/>
      <c r="K35" s="48"/>
    </row>
    <row r="36" spans="1:11" x14ac:dyDescent="0.25">
      <c r="C36" s="53" t="s">
        <v>90</v>
      </c>
      <c r="E36" s="55" t="s">
        <v>91</v>
      </c>
    </row>
    <row r="37" spans="1:11" x14ac:dyDescent="0.25">
      <c r="E37" s="55" t="s">
        <v>91</v>
      </c>
    </row>
    <row r="38" spans="1:11" x14ac:dyDescent="0.25">
      <c r="E38" s="55" t="s">
        <v>91</v>
      </c>
    </row>
    <row r="39" spans="1:11" x14ac:dyDescent="0.25">
      <c r="E39" s="61" t="s">
        <v>156</v>
      </c>
    </row>
    <row r="42" spans="1:11" x14ac:dyDescent="0.25">
      <c r="A42" s="62" t="s">
        <v>60</v>
      </c>
      <c r="B42" s="52" t="s">
        <v>52</v>
      </c>
      <c r="C42" s="51" t="s">
        <v>41</v>
      </c>
      <c r="D42" s="51" t="s">
        <v>47</v>
      </c>
      <c r="E42" s="51" t="s">
        <v>48</v>
      </c>
      <c r="F42" s="51" t="s">
        <v>41</v>
      </c>
      <c r="G42" s="51" t="s">
        <v>41</v>
      </c>
      <c r="H42" s="45" t="s">
        <v>43</v>
      </c>
      <c r="I42" s="45" t="s">
        <v>55</v>
      </c>
      <c r="J42" s="48"/>
      <c r="K42" s="48"/>
    </row>
    <row r="43" spans="1:11" x14ac:dyDescent="0.25">
      <c r="C43" s="57" t="s">
        <v>82</v>
      </c>
      <c r="D43" s="59" t="s">
        <v>83</v>
      </c>
      <c r="E43" s="59" t="s">
        <v>85</v>
      </c>
      <c r="F43" s="60" t="s">
        <v>89</v>
      </c>
      <c r="G43" s="58" t="s">
        <v>88</v>
      </c>
      <c r="I43" s="59" t="s">
        <v>92</v>
      </c>
    </row>
    <row r="44" spans="1:11" x14ac:dyDescent="0.25">
      <c r="C44" s="58" t="s">
        <v>80</v>
      </c>
      <c r="D44" s="59" t="s">
        <v>83</v>
      </c>
      <c r="E44" s="59" t="s">
        <v>86</v>
      </c>
      <c r="F44" s="61"/>
      <c r="G44" s="58" t="s">
        <v>87</v>
      </c>
    </row>
    <row r="45" spans="1:11" x14ac:dyDescent="0.25">
      <c r="C45" s="59" t="s">
        <v>81</v>
      </c>
      <c r="D45" s="59" t="s">
        <v>83</v>
      </c>
      <c r="E45" s="59" t="s">
        <v>86</v>
      </c>
      <c r="F45" s="61"/>
      <c r="G45" s="59" t="s">
        <v>93</v>
      </c>
    </row>
    <row r="46" spans="1:11" x14ac:dyDescent="0.25">
      <c r="C46" s="59" t="s">
        <v>94</v>
      </c>
      <c r="D46" s="59" t="s">
        <v>83</v>
      </c>
    </row>
    <row r="47" spans="1:11" x14ac:dyDescent="0.25">
      <c r="C47" s="59" t="s">
        <v>95</v>
      </c>
      <c r="D47" s="59" t="s">
        <v>96</v>
      </c>
    </row>
    <row r="48" spans="1:11" x14ac:dyDescent="0.25">
      <c r="D48" s="59" t="s">
        <v>61</v>
      </c>
    </row>
    <row r="51" spans="1:11" x14ac:dyDescent="0.25">
      <c r="A51" s="62" t="s">
        <v>63</v>
      </c>
      <c r="B51" s="52" t="s">
        <v>50</v>
      </c>
      <c r="C51" s="51" t="s">
        <v>39</v>
      </c>
      <c r="D51" s="45" t="s">
        <v>46</v>
      </c>
      <c r="E51" s="45" t="s">
        <v>43</v>
      </c>
      <c r="F51" s="51" t="s">
        <v>44</v>
      </c>
      <c r="G51" s="45" t="s">
        <v>43</v>
      </c>
      <c r="H51" s="45" t="s">
        <v>43</v>
      </c>
      <c r="I51" s="45" t="s">
        <v>55</v>
      </c>
      <c r="J51" s="48"/>
      <c r="K51" s="48"/>
    </row>
    <row r="52" spans="1:11" x14ac:dyDescent="0.25">
      <c r="C52" s="59" t="s">
        <v>95</v>
      </c>
      <c r="F52" s="60" t="s">
        <v>89</v>
      </c>
    </row>
    <row r="53" spans="1:11" x14ac:dyDescent="0.25">
      <c r="F53" s="60" t="s">
        <v>89</v>
      </c>
    </row>
    <row r="54" spans="1:11" x14ac:dyDescent="0.25">
      <c r="F54" s="60" t="s">
        <v>89</v>
      </c>
    </row>
    <row r="59" spans="1:11" x14ac:dyDescent="0.25">
      <c r="A59" s="62" t="s">
        <v>61</v>
      </c>
      <c r="B59" s="52" t="s">
        <v>50</v>
      </c>
      <c r="C59" s="51" t="s">
        <v>39</v>
      </c>
      <c r="D59" s="45" t="s">
        <v>46</v>
      </c>
      <c r="E59" s="51" t="s">
        <v>44</v>
      </c>
      <c r="F59" s="45" t="s">
        <v>43</v>
      </c>
      <c r="G59" s="45" t="s">
        <v>43</v>
      </c>
      <c r="H59" s="45" t="s">
        <v>43</v>
      </c>
      <c r="I59" s="45" t="s">
        <v>55</v>
      </c>
      <c r="J59" s="48"/>
      <c r="K59" s="48"/>
    </row>
    <row r="60" spans="1:11" x14ac:dyDescent="0.25">
      <c r="C60" s="59" t="s">
        <v>98</v>
      </c>
      <c r="E60" s="59" t="s">
        <v>85</v>
      </c>
      <c r="I60" s="58" t="s">
        <v>87</v>
      </c>
    </row>
    <row r="61" spans="1:11" x14ac:dyDescent="0.25">
      <c r="E61" s="59" t="s">
        <v>97</v>
      </c>
    </row>
    <row r="62" spans="1:11" x14ac:dyDescent="0.25">
      <c r="E62" s="59" t="s">
        <v>86</v>
      </c>
    </row>
    <row r="65" spans="1:11" x14ac:dyDescent="0.25">
      <c r="A65" s="62" t="s">
        <v>64</v>
      </c>
      <c r="B65" s="52" t="s">
        <v>50</v>
      </c>
      <c r="C65" s="51" t="s">
        <v>41</v>
      </c>
      <c r="D65" s="45" t="s">
        <v>56</v>
      </c>
      <c r="E65" s="48"/>
      <c r="F65" s="48"/>
      <c r="G65" s="48"/>
      <c r="H65" s="48"/>
      <c r="I65" s="48"/>
      <c r="J65" s="45" t="s">
        <v>56</v>
      </c>
      <c r="K65" s="48"/>
    </row>
    <row r="66" spans="1:11" x14ac:dyDescent="0.25">
      <c r="C66" s="57" t="s">
        <v>82</v>
      </c>
      <c r="D66" s="59" t="s">
        <v>83</v>
      </c>
      <c r="J66" s="58" t="s">
        <v>84</v>
      </c>
    </row>
    <row r="67" spans="1:11" x14ac:dyDescent="0.25">
      <c r="C67" s="59" t="s">
        <v>81</v>
      </c>
    </row>
    <row r="68" spans="1:11" x14ac:dyDescent="0.25">
      <c r="C68" s="59" t="s">
        <v>94</v>
      </c>
    </row>
    <row r="71" spans="1:11" x14ac:dyDescent="0.25">
      <c r="A71" s="44" t="s">
        <v>58</v>
      </c>
      <c r="B71" s="45">
        <v>0</v>
      </c>
      <c r="C71" s="51" t="s">
        <v>39</v>
      </c>
      <c r="D71" s="51" t="s">
        <v>42</v>
      </c>
      <c r="E71" s="45" t="s">
        <v>43</v>
      </c>
      <c r="F71" s="45" t="s">
        <v>43</v>
      </c>
      <c r="G71" s="45" t="s">
        <v>43</v>
      </c>
      <c r="H71" s="45" t="s">
        <v>43</v>
      </c>
      <c r="I71" s="45" t="s">
        <v>55</v>
      </c>
    </row>
    <row r="82" spans="3:10" x14ac:dyDescent="0.25">
      <c r="E82" s="61" t="s">
        <v>91</v>
      </c>
    </row>
    <row r="83" spans="3:10" x14ac:dyDescent="0.25">
      <c r="C83" s="63" t="s">
        <v>82</v>
      </c>
      <c r="D83" s="61" t="s">
        <v>83</v>
      </c>
      <c r="E83" s="61" t="s">
        <v>91</v>
      </c>
      <c r="F83" s="64" t="s">
        <v>89</v>
      </c>
      <c r="G83" s="6" t="s">
        <v>88</v>
      </c>
      <c r="I83" s="61" t="s">
        <v>92</v>
      </c>
      <c r="J83" s="6" t="s">
        <v>84</v>
      </c>
    </row>
    <row r="84" spans="3:10" x14ac:dyDescent="0.25">
      <c r="C84" s="6" t="s">
        <v>80</v>
      </c>
      <c r="D84" s="61" t="s">
        <v>83</v>
      </c>
      <c r="E84" s="61" t="s">
        <v>91</v>
      </c>
      <c r="G84" s="6" t="s">
        <v>87</v>
      </c>
    </row>
    <row r="85" spans="3:10" x14ac:dyDescent="0.25">
      <c r="C85" s="61" t="s">
        <v>81</v>
      </c>
      <c r="D85" s="61" t="s">
        <v>83</v>
      </c>
      <c r="E85" s="61" t="s">
        <v>85</v>
      </c>
      <c r="G85" s="61" t="s">
        <v>93</v>
      </c>
    </row>
    <row r="86" spans="3:10" x14ac:dyDescent="0.25">
      <c r="C86" s="6" t="s">
        <v>90</v>
      </c>
      <c r="D86" s="61" t="s">
        <v>83</v>
      </c>
      <c r="E86" s="61" t="s">
        <v>86</v>
      </c>
    </row>
    <row r="87" spans="3:10" x14ac:dyDescent="0.25">
      <c r="C87" s="61" t="s">
        <v>94</v>
      </c>
      <c r="D87" s="61" t="s">
        <v>96</v>
      </c>
      <c r="E87" s="61" t="s">
        <v>86</v>
      </c>
    </row>
    <row r="88" spans="3:10" x14ac:dyDescent="0.25">
      <c r="C88" s="61" t="s">
        <v>95</v>
      </c>
      <c r="D88" s="61" t="s">
        <v>61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workbookViewId="0">
      <selection activeCell="K12" sqref="K12"/>
    </sheetView>
  </sheetViews>
  <sheetFormatPr defaultRowHeight="15" x14ac:dyDescent="0.25"/>
  <cols>
    <col min="1" max="1" width="20" bestFit="1" customWidth="1"/>
    <col min="2" max="2" width="10.85546875" customWidth="1"/>
    <col min="3" max="8" width="12.7109375" customWidth="1"/>
    <col min="9" max="9" width="16.28515625" bestFit="1" customWidth="1"/>
    <col min="11" max="11" width="13.42578125" customWidth="1"/>
  </cols>
  <sheetData>
    <row r="1" spans="1:11" ht="30" x14ac:dyDescent="0.25">
      <c r="A1" s="46" t="s">
        <v>79</v>
      </c>
      <c r="B1" s="46" t="s">
        <v>70</v>
      </c>
      <c r="C1" s="46" t="s">
        <v>71</v>
      </c>
      <c r="D1" s="46" t="s">
        <v>38</v>
      </c>
      <c r="E1" s="46" t="s">
        <v>72</v>
      </c>
      <c r="F1" s="46" t="s">
        <v>73</v>
      </c>
      <c r="G1" s="46" t="s">
        <v>74</v>
      </c>
      <c r="H1" s="46" t="s">
        <v>75</v>
      </c>
      <c r="I1" s="46" t="s">
        <v>76</v>
      </c>
      <c r="J1" s="46" t="s">
        <v>77</v>
      </c>
      <c r="K1" s="46" t="s">
        <v>78</v>
      </c>
    </row>
    <row r="2" spans="1:11" ht="20.100000000000001" customHeight="1" x14ac:dyDescent="0.25">
      <c r="A2" s="44" t="s">
        <v>58</v>
      </c>
      <c r="B2" s="45">
        <v>0</v>
      </c>
      <c r="C2" s="137" t="s">
        <v>39</v>
      </c>
      <c r="D2" s="137" t="s">
        <v>42</v>
      </c>
      <c r="E2" s="45" t="s">
        <v>43</v>
      </c>
      <c r="F2" s="45" t="s">
        <v>43</v>
      </c>
      <c r="G2" s="45" t="s">
        <v>43</v>
      </c>
      <c r="H2" s="45" t="s">
        <v>43</v>
      </c>
      <c r="I2" s="45" t="s">
        <v>55</v>
      </c>
      <c r="J2" s="48"/>
      <c r="K2" s="48"/>
    </row>
    <row r="3" spans="1:11" ht="20.100000000000001" customHeight="1" x14ac:dyDescent="0.25">
      <c r="A3" s="44" t="s">
        <v>59</v>
      </c>
      <c r="B3" s="45" t="s">
        <v>51</v>
      </c>
      <c r="C3" s="137" t="s">
        <v>40</v>
      </c>
      <c r="D3" s="137" t="s">
        <v>44</v>
      </c>
      <c r="E3" s="45" t="s">
        <v>45</v>
      </c>
      <c r="F3" s="45" t="s">
        <v>46</v>
      </c>
      <c r="G3" s="45" t="s">
        <v>46</v>
      </c>
      <c r="H3" s="45" t="s">
        <v>43</v>
      </c>
      <c r="I3" s="45" t="s">
        <v>55</v>
      </c>
      <c r="J3" s="48"/>
      <c r="K3" s="48"/>
    </row>
    <row r="4" spans="1:11" ht="20.100000000000001" customHeight="1" x14ac:dyDescent="0.25">
      <c r="A4" s="44" t="s">
        <v>60</v>
      </c>
      <c r="B4" s="45" t="s">
        <v>52</v>
      </c>
      <c r="C4" s="137" t="s">
        <v>41</v>
      </c>
      <c r="D4" s="137" t="s">
        <v>47</v>
      </c>
      <c r="E4" s="137" t="s">
        <v>48</v>
      </c>
      <c r="F4" s="137" t="s">
        <v>41</v>
      </c>
      <c r="G4" s="137" t="s">
        <v>41</v>
      </c>
      <c r="H4" s="45" t="s">
        <v>43</v>
      </c>
      <c r="I4" s="45" t="s">
        <v>55</v>
      </c>
      <c r="J4" s="48"/>
      <c r="K4" s="48"/>
    </row>
    <row r="5" spans="1:11" ht="20.100000000000001" customHeight="1" x14ac:dyDescent="0.25">
      <c r="A5" s="44" t="s">
        <v>61</v>
      </c>
      <c r="B5" s="45" t="s">
        <v>50</v>
      </c>
      <c r="C5" s="137" t="s">
        <v>39</v>
      </c>
      <c r="D5" s="45" t="s">
        <v>46</v>
      </c>
      <c r="E5" s="137" t="s">
        <v>44</v>
      </c>
      <c r="F5" s="45" t="s">
        <v>43</v>
      </c>
      <c r="G5" s="45" t="s">
        <v>43</v>
      </c>
      <c r="H5" s="45" t="s">
        <v>43</v>
      </c>
      <c r="I5" s="45" t="s">
        <v>55</v>
      </c>
      <c r="J5" s="48"/>
      <c r="K5" s="48"/>
    </row>
    <row r="6" spans="1:11" ht="20.100000000000001" customHeight="1" x14ac:dyDescent="0.25">
      <c r="A6" s="44" t="s">
        <v>62</v>
      </c>
      <c r="B6" s="45" t="s">
        <v>50</v>
      </c>
      <c r="C6" s="137" t="s">
        <v>39</v>
      </c>
      <c r="D6" s="45" t="s">
        <v>46</v>
      </c>
      <c r="E6" s="45" t="s">
        <v>43</v>
      </c>
      <c r="F6" s="45" t="s">
        <v>43</v>
      </c>
      <c r="G6" s="137" t="s">
        <v>44</v>
      </c>
      <c r="H6" s="45" t="s">
        <v>43</v>
      </c>
      <c r="I6" s="45" t="s">
        <v>55</v>
      </c>
      <c r="J6" s="48"/>
      <c r="K6" s="48"/>
    </row>
    <row r="7" spans="1:11" ht="20.100000000000001" customHeight="1" x14ac:dyDescent="0.25">
      <c r="A7" s="44" t="s">
        <v>63</v>
      </c>
      <c r="B7" s="45" t="s">
        <v>50</v>
      </c>
      <c r="C7" s="137" t="s">
        <v>39</v>
      </c>
      <c r="D7" s="45" t="s">
        <v>46</v>
      </c>
      <c r="E7" s="45" t="s">
        <v>43</v>
      </c>
      <c r="F7" s="137" t="s">
        <v>44</v>
      </c>
      <c r="G7" s="45" t="s">
        <v>43</v>
      </c>
      <c r="H7" s="45" t="s">
        <v>43</v>
      </c>
      <c r="I7" s="45" t="s">
        <v>55</v>
      </c>
      <c r="J7" s="48"/>
      <c r="K7" s="48"/>
    </row>
    <row r="8" spans="1:11" ht="20.100000000000001" customHeight="1" x14ac:dyDescent="0.25">
      <c r="A8" s="44" t="s">
        <v>64</v>
      </c>
      <c r="B8" s="45" t="s">
        <v>50</v>
      </c>
      <c r="C8" s="137" t="s">
        <v>41</v>
      </c>
      <c r="D8" s="45" t="s">
        <v>56</v>
      </c>
      <c r="E8" s="48"/>
      <c r="F8" s="48"/>
      <c r="G8" s="48"/>
      <c r="H8" s="48"/>
      <c r="I8" s="48"/>
      <c r="J8" s="45" t="s">
        <v>56</v>
      </c>
      <c r="K8" s="48"/>
    </row>
    <row r="9" spans="1:11" ht="20.100000000000001" customHeight="1" x14ac:dyDescent="0.25">
      <c r="A9" s="44" t="s">
        <v>65</v>
      </c>
      <c r="B9" s="45" t="s">
        <v>51</v>
      </c>
      <c r="C9" s="48"/>
      <c r="D9" s="48"/>
      <c r="E9" s="48"/>
      <c r="F9" s="48"/>
      <c r="G9" s="48"/>
      <c r="H9" s="48"/>
      <c r="I9" s="48"/>
      <c r="J9" s="137" t="s">
        <v>41</v>
      </c>
      <c r="K9" s="48"/>
    </row>
    <row r="10" spans="1:11" ht="20.100000000000001" customHeight="1" x14ac:dyDescent="0.25">
      <c r="A10" s="44" t="s">
        <v>66</v>
      </c>
      <c r="B10" s="45" t="s">
        <v>50</v>
      </c>
      <c r="C10" s="48"/>
      <c r="D10" s="48"/>
      <c r="E10" s="48"/>
      <c r="F10" s="48"/>
      <c r="G10" s="48"/>
      <c r="H10" s="137" t="s">
        <v>41</v>
      </c>
      <c r="I10" s="48"/>
      <c r="J10" s="48"/>
      <c r="K10" s="48"/>
    </row>
    <row r="11" spans="1:11" ht="20.100000000000001" customHeight="1" x14ac:dyDescent="0.25">
      <c r="A11" s="44" t="s">
        <v>67</v>
      </c>
      <c r="B11" s="45" t="s">
        <v>53</v>
      </c>
      <c r="C11" s="48"/>
      <c r="D11" s="48"/>
      <c r="E11" s="48"/>
      <c r="F11" s="48"/>
      <c r="G11" s="48"/>
      <c r="H11" s="48"/>
      <c r="I11" s="48"/>
      <c r="J11" s="137" t="s">
        <v>57</v>
      </c>
      <c r="K11" s="48"/>
    </row>
    <row r="12" spans="1:11" ht="20.100000000000001" customHeight="1" x14ac:dyDescent="0.25">
      <c r="A12" s="44" t="s">
        <v>68</v>
      </c>
      <c r="B12" s="45" t="s">
        <v>53</v>
      </c>
      <c r="C12" s="48"/>
      <c r="D12" s="48"/>
      <c r="E12" s="48"/>
      <c r="F12" s="48"/>
      <c r="G12" s="48"/>
      <c r="H12" s="48"/>
      <c r="I12" s="48"/>
      <c r="J12" s="48"/>
      <c r="K12" s="137" t="s">
        <v>42</v>
      </c>
    </row>
    <row r="13" spans="1:11" ht="20.100000000000001" customHeight="1" x14ac:dyDescent="0.25">
      <c r="A13" s="44" t="s">
        <v>69</v>
      </c>
      <c r="B13" s="45" t="s">
        <v>49</v>
      </c>
      <c r="C13" s="45" t="s">
        <v>54</v>
      </c>
      <c r="D13" s="45" t="s">
        <v>54</v>
      </c>
      <c r="E13" s="45" t="s">
        <v>54</v>
      </c>
      <c r="F13" s="45" t="s">
        <v>54</v>
      </c>
      <c r="G13" s="45" t="s">
        <v>54</v>
      </c>
      <c r="H13" s="45" t="s">
        <v>54</v>
      </c>
      <c r="I13" s="45" t="s">
        <v>54</v>
      </c>
      <c r="J13" s="48"/>
      <c r="K13" s="48"/>
    </row>
    <row r="16" spans="1:11" ht="30" x14ac:dyDescent="0.25">
      <c r="A16" s="46" t="s">
        <v>79</v>
      </c>
      <c r="B16" s="46" t="s">
        <v>70</v>
      </c>
      <c r="C16" s="46" t="s">
        <v>71</v>
      </c>
      <c r="D16" s="46" t="s">
        <v>38</v>
      </c>
      <c r="E16" s="46" t="s">
        <v>72</v>
      </c>
      <c r="F16" s="46" t="s">
        <v>73</v>
      </c>
      <c r="G16" s="46" t="s">
        <v>74</v>
      </c>
      <c r="H16" s="46" t="s">
        <v>75</v>
      </c>
      <c r="I16" s="46" t="s">
        <v>76</v>
      </c>
      <c r="J16" s="46" t="s">
        <v>77</v>
      </c>
      <c r="K16" s="46" t="s">
        <v>78</v>
      </c>
    </row>
    <row r="17" spans="1:11" ht="20.100000000000001" customHeight="1" x14ac:dyDescent="0.25">
      <c r="A17" s="44" t="s">
        <v>58</v>
      </c>
      <c r="B17" s="45">
        <v>0</v>
      </c>
      <c r="C17" s="45" t="s">
        <v>39</v>
      </c>
      <c r="D17" s="45" t="s">
        <v>42</v>
      </c>
      <c r="E17" s="45" t="s">
        <v>43</v>
      </c>
      <c r="F17" s="45" t="s">
        <v>43</v>
      </c>
      <c r="G17" s="45" t="s">
        <v>43</v>
      </c>
      <c r="H17" s="45" t="s">
        <v>43</v>
      </c>
      <c r="I17" s="45" t="s">
        <v>55</v>
      </c>
      <c r="J17" s="48"/>
      <c r="K17" s="48"/>
    </row>
    <row r="18" spans="1:11" ht="20.100000000000001" customHeight="1" x14ac:dyDescent="0.25">
      <c r="C18" s="49" t="s">
        <v>82</v>
      </c>
      <c r="D18" s="1" t="s">
        <v>83</v>
      </c>
      <c r="E18" s="47" t="s">
        <v>85</v>
      </c>
      <c r="F18" s="47" t="s">
        <v>89</v>
      </c>
      <c r="G18" s="47" t="s">
        <v>87</v>
      </c>
      <c r="H18" s="47"/>
    </row>
    <row r="19" spans="1:11" ht="20.100000000000001" customHeight="1" x14ac:dyDescent="0.25">
      <c r="C19" s="47" t="s">
        <v>80</v>
      </c>
      <c r="D19" s="47"/>
      <c r="E19" s="47" t="s">
        <v>86</v>
      </c>
      <c r="F19" s="47"/>
      <c r="G19" s="47" t="s">
        <v>88</v>
      </c>
      <c r="H19" s="47"/>
    </row>
    <row r="20" spans="1:11" ht="20.100000000000001" customHeight="1" x14ac:dyDescent="0.25">
      <c r="D20" s="47"/>
    </row>
    <row r="22" spans="1:11" ht="30" x14ac:dyDescent="0.25">
      <c r="A22" s="46" t="s">
        <v>79</v>
      </c>
      <c r="B22" s="46" t="s">
        <v>70</v>
      </c>
      <c r="C22" s="46" t="s">
        <v>71</v>
      </c>
      <c r="D22" s="46" t="s">
        <v>38</v>
      </c>
      <c r="E22" s="46" t="s">
        <v>72</v>
      </c>
      <c r="F22" s="46" t="s">
        <v>73</v>
      </c>
      <c r="G22" s="46" t="s">
        <v>74</v>
      </c>
      <c r="H22" s="46" t="s">
        <v>75</v>
      </c>
      <c r="I22" s="46" t="s">
        <v>76</v>
      </c>
      <c r="J22" s="46" t="s">
        <v>77</v>
      </c>
      <c r="K22" s="46" t="s">
        <v>78</v>
      </c>
    </row>
    <row r="23" spans="1:11" ht="20.100000000000001" customHeight="1" x14ac:dyDescent="0.25">
      <c r="A23" s="44" t="s">
        <v>59</v>
      </c>
      <c r="B23" s="45" t="s">
        <v>51</v>
      </c>
      <c r="C23" s="45" t="s">
        <v>40</v>
      </c>
      <c r="D23" s="45" t="s">
        <v>44</v>
      </c>
      <c r="E23" s="45" t="s">
        <v>45</v>
      </c>
      <c r="F23" s="45" t="s">
        <v>46</v>
      </c>
      <c r="G23" s="45" t="s">
        <v>46</v>
      </c>
      <c r="H23" s="45" t="s">
        <v>43</v>
      </c>
      <c r="I23" s="45" t="s">
        <v>55</v>
      </c>
      <c r="J23" s="48"/>
      <c r="K23" s="48"/>
    </row>
    <row r="24" spans="1:11" ht="20.100000000000001" customHeight="1" x14ac:dyDescent="0.25">
      <c r="C24" s="1" t="s">
        <v>82</v>
      </c>
      <c r="D24" s="1" t="s">
        <v>83</v>
      </c>
      <c r="E24" s="47" t="s">
        <v>85</v>
      </c>
      <c r="F24" s="47" t="s">
        <v>89</v>
      </c>
      <c r="G24" s="47" t="s">
        <v>87</v>
      </c>
      <c r="H24" s="47"/>
    </row>
    <row r="25" spans="1:11" ht="20.100000000000001" customHeight="1" x14ac:dyDescent="0.25">
      <c r="C25" s="1" t="s">
        <v>80</v>
      </c>
      <c r="D25" s="1" t="s">
        <v>83</v>
      </c>
      <c r="E25" s="47" t="s">
        <v>86</v>
      </c>
      <c r="F25" s="47"/>
      <c r="G25" s="47" t="s">
        <v>88</v>
      </c>
      <c r="H25" s="47"/>
    </row>
    <row r="26" spans="1:11" ht="20.100000000000001" customHeight="1" x14ac:dyDescent="0.25">
      <c r="C26" s="47" t="s">
        <v>81</v>
      </c>
      <c r="D26" s="50" t="s">
        <v>83</v>
      </c>
      <c r="E26" s="47" t="s">
        <v>86</v>
      </c>
      <c r="F26" s="47"/>
      <c r="G26" s="47"/>
    </row>
    <row r="27" spans="1:11" ht="20.100000000000001" customHeight="1" x14ac:dyDescent="0.25">
      <c r="C27" s="34"/>
      <c r="D27" s="47"/>
      <c r="E27" s="47"/>
    </row>
    <row r="28" spans="1:11" ht="20.100000000000001" customHeight="1" x14ac:dyDescent="0.25">
      <c r="C28" s="34"/>
      <c r="D28" s="47"/>
      <c r="E28" s="47"/>
    </row>
    <row r="29" spans="1:11" ht="20.100000000000001" customHeight="1" x14ac:dyDescent="0.25">
      <c r="C29" s="34"/>
      <c r="D29" s="47"/>
      <c r="E29" s="47"/>
    </row>
    <row r="31" spans="1:11" ht="30" x14ac:dyDescent="0.25">
      <c r="A31" s="46" t="s">
        <v>79</v>
      </c>
      <c r="B31" s="46" t="s">
        <v>70</v>
      </c>
      <c r="C31" s="46" t="s">
        <v>71</v>
      </c>
      <c r="D31" s="46" t="s">
        <v>38</v>
      </c>
      <c r="E31" s="46" t="s">
        <v>72</v>
      </c>
      <c r="F31" s="46" t="s">
        <v>73</v>
      </c>
      <c r="G31" s="46" t="s">
        <v>74</v>
      </c>
      <c r="H31" s="46" t="s">
        <v>75</v>
      </c>
      <c r="I31" s="46" t="s">
        <v>76</v>
      </c>
      <c r="J31" s="46" t="s">
        <v>77</v>
      </c>
      <c r="K31" s="46" t="s">
        <v>78</v>
      </c>
    </row>
    <row r="32" spans="1:11" ht="20.100000000000001" customHeight="1" x14ac:dyDescent="0.25">
      <c r="A32" s="44" t="s">
        <v>60</v>
      </c>
      <c r="B32" s="45" t="s">
        <v>52</v>
      </c>
      <c r="C32" s="45" t="s">
        <v>41</v>
      </c>
      <c r="D32" s="45" t="s">
        <v>47</v>
      </c>
      <c r="E32" s="45" t="s">
        <v>48</v>
      </c>
      <c r="F32" s="45" t="s">
        <v>41</v>
      </c>
      <c r="G32" s="45" t="s">
        <v>41</v>
      </c>
      <c r="H32" s="45" t="s">
        <v>43</v>
      </c>
      <c r="I32" s="45" t="s">
        <v>55</v>
      </c>
      <c r="J32" s="48"/>
      <c r="K32" s="48"/>
    </row>
    <row r="33" spans="1:11" ht="20.100000000000001" customHeight="1" x14ac:dyDescent="0.25">
      <c r="C33" s="1" t="s">
        <v>82</v>
      </c>
      <c r="D33" s="1" t="s">
        <v>83</v>
      </c>
      <c r="E33" s="1" t="s">
        <v>85</v>
      </c>
      <c r="F33" s="1" t="s">
        <v>89</v>
      </c>
      <c r="G33" s="1" t="s">
        <v>87</v>
      </c>
      <c r="H33" s="47"/>
    </row>
    <row r="34" spans="1:11" ht="20.100000000000001" customHeight="1" x14ac:dyDescent="0.25">
      <c r="C34" s="1" t="s">
        <v>80</v>
      </c>
      <c r="D34" s="1" t="s">
        <v>83</v>
      </c>
      <c r="E34" s="1" t="s">
        <v>86</v>
      </c>
      <c r="F34" s="6"/>
      <c r="G34" s="1" t="s">
        <v>88</v>
      </c>
      <c r="H34" s="47"/>
    </row>
    <row r="35" spans="1:11" ht="20.100000000000001" customHeight="1" x14ac:dyDescent="0.25">
      <c r="C35" s="50" t="s">
        <v>81</v>
      </c>
      <c r="D35" s="50" t="s">
        <v>83</v>
      </c>
      <c r="E35" s="1" t="s">
        <v>86</v>
      </c>
      <c r="F35" s="6"/>
      <c r="G35" s="6"/>
    </row>
    <row r="36" spans="1:11" ht="20.100000000000001" customHeight="1" x14ac:dyDescent="0.25">
      <c r="C36" s="47"/>
      <c r="D36" s="6"/>
      <c r="E36" s="47"/>
      <c r="F36" s="47"/>
      <c r="G36" s="47"/>
    </row>
    <row r="37" spans="1:11" ht="20.100000000000001" customHeight="1" x14ac:dyDescent="0.25">
      <c r="C37" s="47"/>
      <c r="D37" s="6"/>
      <c r="E37" s="47"/>
      <c r="F37" s="47"/>
      <c r="G37" s="47"/>
    </row>
    <row r="38" spans="1:11" ht="20.100000000000001" customHeight="1" x14ac:dyDescent="0.25">
      <c r="D38" s="6"/>
      <c r="E38" s="47"/>
    </row>
    <row r="39" spans="1:11" ht="20.100000000000001" customHeight="1" x14ac:dyDescent="0.25">
      <c r="D39" s="47"/>
      <c r="E39" s="47"/>
    </row>
    <row r="40" spans="1:11" ht="20.100000000000001" customHeight="1" x14ac:dyDescent="0.25">
      <c r="D40" s="47"/>
      <c r="E40" s="47"/>
    </row>
    <row r="41" spans="1:11" ht="20.100000000000001" customHeight="1" x14ac:dyDescent="0.25">
      <c r="D41" s="47"/>
    </row>
    <row r="42" spans="1:11" ht="20.100000000000001" customHeight="1" x14ac:dyDescent="0.25">
      <c r="D42" s="47"/>
    </row>
    <row r="43" spans="1:11" ht="20.100000000000001" customHeight="1" x14ac:dyDescent="0.25">
      <c r="D43" s="47"/>
    </row>
    <row r="44" spans="1:11" ht="20.100000000000001" customHeight="1" x14ac:dyDescent="0.25">
      <c r="D44" s="47"/>
    </row>
    <row r="46" spans="1:11" ht="30" x14ac:dyDescent="0.25">
      <c r="A46" s="46" t="s">
        <v>79</v>
      </c>
      <c r="B46" s="46" t="s">
        <v>70</v>
      </c>
      <c r="C46" s="46" t="s">
        <v>71</v>
      </c>
      <c r="D46" s="46" t="s">
        <v>38</v>
      </c>
      <c r="E46" s="46" t="s">
        <v>72</v>
      </c>
      <c r="F46" s="46" t="s">
        <v>73</v>
      </c>
      <c r="G46" s="46" t="s">
        <v>74</v>
      </c>
      <c r="H46" s="46" t="s">
        <v>75</v>
      </c>
      <c r="I46" s="46" t="s">
        <v>76</v>
      </c>
      <c r="J46" s="46" t="s">
        <v>77</v>
      </c>
      <c r="K46" s="46" t="s">
        <v>78</v>
      </c>
    </row>
    <row r="47" spans="1:11" ht="20.100000000000001" customHeight="1" x14ac:dyDescent="0.25">
      <c r="A47" s="44" t="s">
        <v>61</v>
      </c>
      <c r="B47" s="45" t="s">
        <v>50</v>
      </c>
      <c r="C47" s="45" t="s">
        <v>39</v>
      </c>
      <c r="D47" s="45" t="s">
        <v>46</v>
      </c>
      <c r="E47" s="45" t="s">
        <v>44</v>
      </c>
      <c r="F47" s="45" t="s">
        <v>43</v>
      </c>
      <c r="G47" s="45" t="s">
        <v>43</v>
      </c>
      <c r="H47" s="45" t="s">
        <v>43</v>
      </c>
      <c r="I47" s="45" t="s">
        <v>55</v>
      </c>
      <c r="J47" s="48"/>
      <c r="K47" s="48"/>
    </row>
    <row r="48" spans="1:11" ht="20.100000000000001" customHeight="1" x14ac:dyDescent="0.25">
      <c r="C48" s="1" t="s">
        <v>82</v>
      </c>
      <c r="D48" s="47" t="s">
        <v>83</v>
      </c>
      <c r="E48" s="1" t="s">
        <v>85</v>
      </c>
      <c r="F48" s="47" t="s">
        <v>89</v>
      </c>
      <c r="G48" s="47" t="s">
        <v>87</v>
      </c>
      <c r="H48" s="47"/>
    </row>
    <row r="49" spans="1:11" ht="20.100000000000001" customHeight="1" x14ac:dyDescent="0.25">
      <c r="C49" s="47" t="s">
        <v>80</v>
      </c>
      <c r="D49" s="47" t="s">
        <v>83</v>
      </c>
      <c r="E49" s="1" t="s">
        <v>86</v>
      </c>
      <c r="F49" s="47"/>
      <c r="G49" s="47" t="s">
        <v>88</v>
      </c>
      <c r="H49" s="47"/>
    </row>
    <row r="50" spans="1:11" ht="20.100000000000001" customHeight="1" x14ac:dyDescent="0.25">
      <c r="C50" t="s">
        <v>90</v>
      </c>
      <c r="D50" s="47"/>
      <c r="E50" s="1" t="s">
        <v>86</v>
      </c>
    </row>
    <row r="51" spans="1:11" ht="20.100000000000001" customHeight="1" x14ac:dyDescent="0.25">
      <c r="E51" s="47" t="s">
        <v>91</v>
      </c>
    </row>
    <row r="52" spans="1:11" ht="20.100000000000001" customHeight="1" x14ac:dyDescent="0.25">
      <c r="E52" s="47" t="s">
        <v>91</v>
      </c>
    </row>
    <row r="53" spans="1:11" ht="20.100000000000001" customHeight="1" x14ac:dyDescent="0.25">
      <c r="E53" s="47"/>
    </row>
    <row r="55" spans="1:11" ht="30" x14ac:dyDescent="0.25">
      <c r="A55" s="46" t="s">
        <v>79</v>
      </c>
      <c r="B55" s="46" t="s">
        <v>70</v>
      </c>
      <c r="C55" s="46" t="s">
        <v>71</v>
      </c>
      <c r="D55" s="46" t="s">
        <v>38</v>
      </c>
      <c r="E55" s="46" t="s">
        <v>72</v>
      </c>
      <c r="F55" s="46" t="s">
        <v>73</v>
      </c>
      <c r="G55" s="46" t="s">
        <v>74</v>
      </c>
      <c r="H55" s="46" t="s">
        <v>75</v>
      </c>
      <c r="I55" s="46" t="s">
        <v>76</v>
      </c>
      <c r="J55" s="46" t="s">
        <v>77</v>
      </c>
      <c r="K55" s="46" t="s">
        <v>78</v>
      </c>
    </row>
    <row r="56" spans="1:11" ht="20.100000000000001" customHeight="1" x14ac:dyDescent="0.25">
      <c r="A56" s="44" t="s">
        <v>62</v>
      </c>
      <c r="B56" s="45" t="s">
        <v>50</v>
      </c>
      <c r="C56" s="45" t="s">
        <v>39</v>
      </c>
      <c r="D56" s="45" t="s">
        <v>46</v>
      </c>
      <c r="E56" s="45" t="s">
        <v>43</v>
      </c>
      <c r="F56" s="45" t="s">
        <v>43</v>
      </c>
      <c r="G56" s="45" t="s">
        <v>44</v>
      </c>
      <c r="H56" s="45" t="s">
        <v>43</v>
      </c>
      <c r="I56" s="45" t="s">
        <v>55</v>
      </c>
      <c r="J56" s="48"/>
      <c r="K56" s="48"/>
    </row>
    <row r="57" spans="1:11" ht="20.100000000000001" customHeight="1" x14ac:dyDescent="0.25">
      <c r="C57" s="1" t="s">
        <v>82</v>
      </c>
      <c r="D57" s="47" t="s">
        <v>83</v>
      </c>
      <c r="E57" s="47" t="s">
        <v>86</v>
      </c>
      <c r="F57" s="47" t="s">
        <v>89</v>
      </c>
      <c r="G57" s="1" t="s">
        <v>87</v>
      </c>
      <c r="H57" s="47"/>
    </row>
    <row r="58" spans="1:11" ht="20.100000000000001" customHeight="1" x14ac:dyDescent="0.25">
      <c r="C58" s="47" t="s">
        <v>80</v>
      </c>
      <c r="D58" s="47" t="s">
        <v>83</v>
      </c>
      <c r="E58" s="47" t="s">
        <v>86</v>
      </c>
      <c r="F58" s="47"/>
      <c r="G58" s="1" t="s">
        <v>88</v>
      </c>
      <c r="H58" s="47"/>
    </row>
    <row r="59" spans="1:11" ht="20.100000000000001" customHeight="1" x14ac:dyDescent="0.25">
      <c r="D59" s="47"/>
      <c r="G59" s="6"/>
    </row>
    <row r="60" spans="1:11" ht="20.100000000000001" customHeight="1" x14ac:dyDescent="0.25">
      <c r="G60" s="47"/>
    </row>
    <row r="61" spans="1:11" ht="20.100000000000001" customHeight="1" x14ac:dyDescent="0.25">
      <c r="G61" s="47"/>
    </row>
    <row r="62" spans="1:11" ht="20.100000000000001" customHeight="1" x14ac:dyDescent="0.25">
      <c r="G62" s="47"/>
    </row>
    <row r="64" spans="1:11" ht="30" x14ac:dyDescent="0.25">
      <c r="A64" s="46" t="s">
        <v>79</v>
      </c>
      <c r="B64" s="46" t="s">
        <v>70</v>
      </c>
      <c r="C64" s="46" t="s">
        <v>71</v>
      </c>
      <c r="D64" s="46" t="s">
        <v>38</v>
      </c>
      <c r="E64" s="46" t="s">
        <v>72</v>
      </c>
      <c r="F64" s="46" t="s">
        <v>73</v>
      </c>
      <c r="G64" s="46" t="s">
        <v>74</v>
      </c>
      <c r="H64" s="46" t="s">
        <v>75</v>
      </c>
      <c r="I64" s="46" t="s">
        <v>76</v>
      </c>
      <c r="J64" s="46" t="s">
        <v>77</v>
      </c>
      <c r="K64" s="46" t="s">
        <v>78</v>
      </c>
    </row>
    <row r="65" spans="1:11" ht="20.100000000000001" customHeight="1" x14ac:dyDescent="0.25">
      <c r="A65" s="44" t="s">
        <v>64</v>
      </c>
      <c r="B65" s="45" t="s">
        <v>50</v>
      </c>
      <c r="C65" s="45" t="s">
        <v>41</v>
      </c>
      <c r="D65" s="45" t="s">
        <v>56</v>
      </c>
      <c r="E65" s="48"/>
      <c r="F65" s="48"/>
      <c r="G65" s="48"/>
      <c r="H65" s="48"/>
      <c r="I65" s="48"/>
      <c r="J65" s="45" t="s">
        <v>56</v>
      </c>
      <c r="K65" s="48"/>
    </row>
    <row r="66" spans="1:11" ht="20.100000000000001" customHeight="1" x14ac:dyDescent="0.25">
      <c r="C66" s="1" t="s">
        <v>82</v>
      </c>
      <c r="D66" s="1" t="s">
        <v>83</v>
      </c>
      <c r="J66" s="1" t="s">
        <v>84</v>
      </c>
    </row>
    <row r="67" spans="1:11" ht="20.100000000000001" customHeight="1" x14ac:dyDescent="0.25">
      <c r="C67" s="1" t="s">
        <v>80</v>
      </c>
      <c r="D67" s="34"/>
      <c r="J67" s="34"/>
    </row>
    <row r="68" spans="1:11" ht="20.100000000000001" customHeight="1" x14ac:dyDescent="0.25">
      <c r="C68" s="50" t="s">
        <v>81</v>
      </c>
      <c r="D68" s="34"/>
      <c r="J68" s="34"/>
    </row>
    <row r="69" spans="1:11" ht="20.100000000000001" customHeight="1" x14ac:dyDescent="0.25">
      <c r="C69" s="47"/>
      <c r="D69" s="34"/>
      <c r="J69" s="34"/>
    </row>
    <row r="70" spans="1:11" ht="20.100000000000001" customHeight="1" x14ac:dyDescent="0.25">
      <c r="C70" s="47"/>
    </row>
    <row r="72" spans="1:11" ht="30" x14ac:dyDescent="0.25">
      <c r="A72" s="46" t="s">
        <v>79</v>
      </c>
      <c r="B72" s="46" t="s">
        <v>70</v>
      </c>
      <c r="C72" s="46" t="s">
        <v>71</v>
      </c>
      <c r="D72" s="46" t="s">
        <v>38</v>
      </c>
      <c r="E72" s="46" t="s">
        <v>72</v>
      </c>
      <c r="F72" s="46" t="s">
        <v>73</v>
      </c>
      <c r="G72" s="46" t="s">
        <v>74</v>
      </c>
      <c r="H72" s="46" t="s">
        <v>75</v>
      </c>
      <c r="I72" s="46" t="s">
        <v>76</v>
      </c>
      <c r="J72" s="46" t="s">
        <v>77</v>
      </c>
      <c r="K72" s="46" t="s">
        <v>78</v>
      </c>
    </row>
    <row r="73" spans="1:11" ht="20.100000000000001" customHeight="1" x14ac:dyDescent="0.25">
      <c r="A73" s="44" t="s">
        <v>65</v>
      </c>
      <c r="B73" s="45" t="s">
        <v>51</v>
      </c>
      <c r="C73" s="48"/>
      <c r="D73" s="48"/>
      <c r="E73" s="48"/>
      <c r="F73" s="48"/>
      <c r="G73" s="48"/>
      <c r="H73" s="48"/>
      <c r="I73" s="48"/>
      <c r="J73" s="45" t="s">
        <v>41</v>
      </c>
      <c r="K73" s="48"/>
    </row>
    <row r="74" spans="1:11" ht="20.100000000000001" customHeight="1" x14ac:dyDescent="0.25">
      <c r="J74" s="1" t="s">
        <v>84</v>
      </c>
    </row>
    <row r="75" spans="1:11" ht="20.100000000000001" customHeight="1" x14ac:dyDescent="0.25">
      <c r="J75" s="6"/>
    </row>
    <row r="76" spans="1:11" ht="20.100000000000001" customHeight="1" x14ac:dyDescent="0.25">
      <c r="J76" s="6"/>
    </row>
    <row r="77" spans="1:11" ht="20.100000000000001" customHeight="1" x14ac:dyDescent="0.25">
      <c r="J77" s="47"/>
    </row>
    <row r="78" spans="1:11" ht="20.100000000000001" customHeight="1" x14ac:dyDescent="0.25">
      <c r="J78" s="47"/>
    </row>
    <row r="80" spans="1:11" ht="30" x14ac:dyDescent="0.25">
      <c r="A80" s="46" t="s">
        <v>79</v>
      </c>
      <c r="B80" s="46" t="s">
        <v>70</v>
      </c>
      <c r="C80" s="46" t="s">
        <v>71</v>
      </c>
      <c r="D80" s="46" t="s">
        <v>38</v>
      </c>
      <c r="E80" s="46" t="s">
        <v>72</v>
      </c>
      <c r="F80" s="46" t="s">
        <v>73</v>
      </c>
      <c r="G80" s="46" t="s">
        <v>74</v>
      </c>
      <c r="H80" s="46" t="s">
        <v>75</v>
      </c>
      <c r="I80" s="46" t="s">
        <v>76</v>
      </c>
      <c r="J80" s="46" t="s">
        <v>77</v>
      </c>
      <c r="K80" s="46" t="s">
        <v>78</v>
      </c>
    </row>
    <row r="81" spans="1:11" ht="20.100000000000001" customHeight="1" x14ac:dyDescent="0.25">
      <c r="A81" s="44" t="s">
        <v>67</v>
      </c>
      <c r="B81" s="45" t="s">
        <v>53</v>
      </c>
      <c r="C81" s="48"/>
      <c r="D81" s="48"/>
      <c r="E81" s="48"/>
      <c r="F81" s="48"/>
      <c r="G81" s="48"/>
      <c r="H81" s="48"/>
      <c r="I81" s="48"/>
      <c r="J81" s="45" t="s">
        <v>57</v>
      </c>
      <c r="K81" s="48"/>
    </row>
    <row r="82" spans="1:11" ht="20.100000000000001" customHeight="1" x14ac:dyDescent="0.25">
      <c r="J82" s="1" t="s">
        <v>84</v>
      </c>
    </row>
    <row r="84" spans="1:11" ht="30" x14ac:dyDescent="0.25">
      <c r="A84" s="46" t="s">
        <v>79</v>
      </c>
      <c r="B84" s="46" t="s">
        <v>70</v>
      </c>
      <c r="C84" s="46" t="s">
        <v>71</v>
      </c>
      <c r="D84" s="46" t="s">
        <v>38</v>
      </c>
      <c r="E84" s="46" t="s">
        <v>72</v>
      </c>
      <c r="F84" s="46" t="s">
        <v>73</v>
      </c>
      <c r="G84" s="46" t="s">
        <v>74</v>
      </c>
      <c r="H84" s="46" t="s">
        <v>75</v>
      </c>
      <c r="I84" s="46" t="s">
        <v>76</v>
      </c>
      <c r="J84" s="46" t="s">
        <v>77</v>
      </c>
      <c r="K84" s="46" t="s">
        <v>78</v>
      </c>
    </row>
    <row r="85" spans="1:11" ht="20.100000000000001" customHeight="1" x14ac:dyDescent="0.25">
      <c r="A85" s="44" t="s">
        <v>68</v>
      </c>
      <c r="B85" s="45" t="s">
        <v>53</v>
      </c>
      <c r="C85" s="48"/>
      <c r="D85" s="48"/>
      <c r="E85" s="48"/>
      <c r="F85" s="48"/>
      <c r="G85" s="48"/>
      <c r="H85" s="48"/>
      <c r="I85" s="48"/>
      <c r="J85" s="48"/>
      <c r="K85" s="45" t="s">
        <v>42</v>
      </c>
    </row>
    <row r="86" spans="1:11" ht="20.100000000000001" customHeight="1" x14ac:dyDescent="0.25">
      <c r="K86" s="6"/>
    </row>
    <row r="87" spans="1:11" ht="20.100000000000001" customHeight="1" x14ac:dyDescent="0.25">
      <c r="K87" s="47"/>
    </row>
    <row r="88" spans="1:11" ht="20.100000000000001" customHeight="1" x14ac:dyDescent="0.25">
      <c r="K88" s="47"/>
    </row>
    <row r="90" spans="1:11" ht="30" x14ac:dyDescent="0.25">
      <c r="A90" s="46" t="s">
        <v>79</v>
      </c>
      <c r="B90" s="46" t="s">
        <v>70</v>
      </c>
      <c r="C90" s="46" t="s">
        <v>71</v>
      </c>
      <c r="D90" s="46" t="s">
        <v>38</v>
      </c>
      <c r="E90" s="46" t="s">
        <v>72</v>
      </c>
      <c r="F90" s="46" t="s">
        <v>73</v>
      </c>
      <c r="G90" s="46" t="s">
        <v>74</v>
      </c>
      <c r="H90" s="46" t="s">
        <v>75</v>
      </c>
      <c r="I90" s="46" t="s">
        <v>76</v>
      </c>
      <c r="J90" s="46" t="s">
        <v>77</v>
      </c>
      <c r="K90" s="46" t="s">
        <v>78</v>
      </c>
    </row>
    <row r="91" spans="1:11" ht="20.100000000000001" customHeight="1" x14ac:dyDescent="0.25">
      <c r="A91" s="44" t="s">
        <v>69</v>
      </c>
      <c r="B91" s="45" t="s">
        <v>49</v>
      </c>
      <c r="C91" s="45" t="s">
        <v>54</v>
      </c>
      <c r="D91" s="45" t="s">
        <v>54</v>
      </c>
      <c r="E91" s="45" t="s">
        <v>54</v>
      </c>
      <c r="F91" s="45" t="s">
        <v>54</v>
      </c>
      <c r="G91" s="45" t="s">
        <v>54</v>
      </c>
      <c r="H91" s="45" t="s">
        <v>54</v>
      </c>
      <c r="I91" s="45" t="s">
        <v>54</v>
      </c>
      <c r="J91" s="48"/>
      <c r="K91" s="48"/>
    </row>
    <row r="92" spans="1:11" ht="20.100000000000001" customHeight="1" x14ac:dyDescent="0.25">
      <c r="C92" s="47"/>
      <c r="D92" s="47"/>
      <c r="E92" s="47"/>
      <c r="F92" s="47"/>
      <c r="G92" s="47"/>
      <c r="H92" s="47"/>
      <c r="I92" s="4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30" workbookViewId="0">
      <selection activeCell="D95" sqref="D95"/>
    </sheetView>
  </sheetViews>
  <sheetFormatPr defaultRowHeight="15" x14ac:dyDescent="0.25"/>
  <cols>
    <col min="1" max="1" width="20" bestFit="1" customWidth="1"/>
    <col min="2" max="2" width="10.85546875" customWidth="1"/>
    <col min="3" max="3" width="13.42578125" bestFit="1" customWidth="1"/>
    <col min="4" max="4" width="15.7109375" bestFit="1" customWidth="1"/>
    <col min="5" max="5" width="12.7109375" customWidth="1"/>
    <col min="6" max="6" width="14.7109375" bestFit="1" customWidth="1"/>
    <col min="7" max="7" width="15.42578125" bestFit="1" customWidth="1"/>
    <col min="8" max="8" width="10.7109375" bestFit="1" customWidth="1"/>
    <col min="9" max="9" width="16.28515625" bestFit="1" customWidth="1"/>
    <col min="11" max="11" width="13.42578125" customWidth="1"/>
  </cols>
  <sheetData>
    <row r="1" spans="1:11" ht="30" x14ac:dyDescent="0.25">
      <c r="A1" s="46" t="s">
        <v>79</v>
      </c>
      <c r="B1" s="46" t="s">
        <v>70</v>
      </c>
      <c r="C1" s="46" t="s">
        <v>71</v>
      </c>
      <c r="D1" s="46" t="s">
        <v>38</v>
      </c>
      <c r="E1" s="46" t="s">
        <v>72</v>
      </c>
      <c r="F1" s="46" t="s">
        <v>73</v>
      </c>
      <c r="G1" s="46" t="s">
        <v>74</v>
      </c>
      <c r="H1" s="46" t="s">
        <v>75</v>
      </c>
      <c r="I1" s="46" t="s">
        <v>76</v>
      </c>
      <c r="J1" s="46" t="s">
        <v>77</v>
      </c>
      <c r="K1" s="46" t="s">
        <v>78</v>
      </c>
    </row>
    <row r="2" spans="1:11" ht="20.100000000000001" customHeight="1" x14ac:dyDescent="0.25">
      <c r="A2" s="44" t="s">
        <v>58</v>
      </c>
      <c r="B2" s="45">
        <v>0</v>
      </c>
      <c r="C2" s="45" t="s">
        <v>39</v>
      </c>
      <c r="D2" s="45" t="s">
        <v>42</v>
      </c>
      <c r="E2" s="71" t="s">
        <v>43</v>
      </c>
      <c r="F2" s="71" t="s">
        <v>43</v>
      </c>
      <c r="G2" s="71" t="s">
        <v>43</v>
      </c>
      <c r="H2" s="71" t="s">
        <v>43</v>
      </c>
      <c r="I2" s="45" t="s">
        <v>55</v>
      </c>
      <c r="J2" s="48"/>
      <c r="K2" s="48"/>
    </row>
    <row r="3" spans="1:11" ht="20.100000000000001" customHeight="1" x14ac:dyDescent="0.25">
      <c r="A3" s="44" t="s">
        <v>59</v>
      </c>
      <c r="B3" s="45" t="s">
        <v>51</v>
      </c>
      <c r="C3" s="45" t="s">
        <v>40</v>
      </c>
      <c r="D3" s="45" t="s">
        <v>44</v>
      </c>
      <c r="E3" s="71" t="s">
        <v>45</v>
      </c>
      <c r="F3" s="71" t="s">
        <v>46</v>
      </c>
      <c r="G3" s="71" t="s">
        <v>46</v>
      </c>
      <c r="H3" s="71" t="s">
        <v>43</v>
      </c>
      <c r="I3" s="45" t="s">
        <v>55</v>
      </c>
      <c r="J3" s="48"/>
      <c r="K3" s="48"/>
    </row>
    <row r="4" spans="1:11" ht="20.100000000000001" customHeight="1" x14ac:dyDescent="0.25">
      <c r="A4" s="44" t="s">
        <v>60</v>
      </c>
      <c r="B4" s="45" t="s">
        <v>52</v>
      </c>
      <c r="C4" s="45" t="s">
        <v>41</v>
      </c>
      <c r="D4" s="45" t="s">
        <v>47</v>
      </c>
      <c r="E4" s="45" t="s">
        <v>48</v>
      </c>
      <c r="F4" s="45" t="s">
        <v>41</v>
      </c>
      <c r="G4" s="45" t="s">
        <v>41</v>
      </c>
      <c r="H4" s="71" t="s">
        <v>43</v>
      </c>
      <c r="I4" s="45" t="s">
        <v>55</v>
      </c>
      <c r="J4" s="48"/>
      <c r="K4" s="48"/>
    </row>
    <row r="5" spans="1:11" ht="20.100000000000001" customHeight="1" x14ac:dyDescent="0.25">
      <c r="A5" s="44" t="s">
        <v>61</v>
      </c>
      <c r="B5" s="45" t="s">
        <v>50</v>
      </c>
      <c r="C5" s="45" t="s">
        <v>39</v>
      </c>
      <c r="D5" s="71" t="s">
        <v>46</v>
      </c>
      <c r="E5" s="45" t="s">
        <v>44</v>
      </c>
      <c r="F5" s="71" t="s">
        <v>43</v>
      </c>
      <c r="G5" s="71" t="s">
        <v>43</v>
      </c>
      <c r="H5" s="71" t="s">
        <v>43</v>
      </c>
      <c r="I5" s="45" t="s">
        <v>55</v>
      </c>
      <c r="J5" s="48"/>
      <c r="K5" s="48"/>
    </row>
    <row r="6" spans="1:11" ht="20.100000000000001" customHeight="1" x14ac:dyDescent="0.25">
      <c r="A6" s="44" t="s">
        <v>62</v>
      </c>
      <c r="B6" s="45" t="s">
        <v>50</v>
      </c>
      <c r="C6" s="45" t="s">
        <v>39</v>
      </c>
      <c r="D6" s="71" t="s">
        <v>46</v>
      </c>
      <c r="E6" s="71" t="s">
        <v>43</v>
      </c>
      <c r="F6" s="71" t="s">
        <v>43</v>
      </c>
      <c r="G6" s="45" t="s">
        <v>44</v>
      </c>
      <c r="H6" s="71" t="s">
        <v>43</v>
      </c>
      <c r="I6" s="45" t="s">
        <v>55</v>
      </c>
      <c r="J6" s="48"/>
      <c r="K6" s="48"/>
    </row>
    <row r="7" spans="1:11" ht="20.100000000000001" customHeight="1" x14ac:dyDescent="0.25">
      <c r="A7" s="44" t="s">
        <v>63</v>
      </c>
      <c r="B7" s="45" t="s">
        <v>50</v>
      </c>
      <c r="C7" s="45" t="s">
        <v>39</v>
      </c>
      <c r="D7" s="71" t="s">
        <v>46</v>
      </c>
      <c r="E7" s="71" t="s">
        <v>43</v>
      </c>
      <c r="F7" s="45" t="s">
        <v>44</v>
      </c>
      <c r="G7" s="71" t="s">
        <v>43</v>
      </c>
      <c r="H7" s="71" t="s">
        <v>43</v>
      </c>
      <c r="I7" s="45" t="s">
        <v>55</v>
      </c>
      <c r="J7" s="48"/>
      <c r="K7" s="48"/>
    </row>
    <row r="8" spans="1:11" ht="20.100000000000001" customHeight="1" x14ac:dyDescent="0.25">
      <c r="A8" s="44" t="s">
        <v>64</v>
      </c>
      <c r="B8" s="45" t="s">
        <v>50</v>
      </c>
      <c r="C8" s="45" t="s">
        <v>41</v>
      </c>
      <c r="D8" s="45" t="s">
        <v>56</v>
      </c>
      <c r="E8" s="48"/>
      <c r="F8" s="48"/>
      <c r="G8" s="48"/>
      <c r="H8" s="48"/>
      <c r="I8" s="48"/>
      <c r="J8" s="69" t="s">
        <v>56</v>
      </c>
      <c r="K8" s="48"/>
    </row>
    <row r="9" spans="1:11" ht="20.100000000000001" customHeight="1" x14ac:dyDescent="0.25">
      <c r="A9" s="44" t="s">
        <v>66</v>
      </c>
      <c r="B9" s="45" t="s">
        <v>50</v>
      </c>
      <c r="C9" s="48"/>
      <c r="D9" s="48"/>
      <c r="E9" s="48"/>
      <c r="F9" s="48"/>
      <c r="G9" s="48"/>
      <c r="H9" s="45" t="s">
        <v>41</v>
      </c>
      <c r="I9" s="48"/>
      <c r="J9" s="48"/>
      <c r="K9" s="48"/>
    </row>
    <row r="10" spans="1:11" ht="20.100000000000001" customHeight="1" x14ac:dyDescent="0.25">
      <c r="A10" s="44" t="s">
        <v>68</v>
      </c>
      <c r="B10" s="45" t="s">
        <v>53</v>
      </c>
      <c r="C10" s="48"/>
      <c r="D10" s="48"/>
      <c r="E10" s="48"/>
      <c r="F10" s="48"/>
      <c r="G10" s="48"/>
      <c r="H10" s="48"/>
      <c r="I10" s="48"/>
      <c r="J10" s="48"/>
      <c r="K10" s="45" t="s">
        <v>42</v>
      </c>
    </row>
    <row r="11" spans="1:11" ht="20.100000000000001" customHeight="1" x14ac:dyDescent="0.25">
      <c r="A11" s="44" t="s">
        <v>69</v>
      </c>
      <c r="B11" s="45" t="s">
        <v>49</v>
      </c>
      <c r="C11" s="45" t="s">
        <v>54</v>
      </c>
      <c r="D11" s="45" t="s">
        <v>54</v>
      </c>
      <c r="E11" s="45" t="s">
        <v>54</v>
      </c>
      <c r="F11" s="45" t="s">
        <v>54</v>
      </c>
      <c r="G11" s="45" t="s">
        <v>54</v>
      </c>
      <c r="H11" s="45" t="s">
        <v>54</v>
      </c>
      <c r="I11" s="45" t="s">
        <v>54</v>
      </c>
      <c r="J11" s="48"/>
      <c r="K11" s="48"/>
    </row>
    <row r="14" spans="1:11" ht="30" x14ac:dyDescent="0.25">
      <c r="A14" s="46" t="s">
        <v>79</v>
      </c>
      <c r="B14" s="46" t="s">
        <v>70</v>
      </c>
      <c r="C14" s="46" t="s">
        <v>71</v>
      </c>
      <c r="D14" s="46" t="s">
        <v>38</v>
      </c>
      <c r="E14" s="46" t="s">
        <v>72</v>
      </c>
      <c r="F14" s="46" t="s">
        <v>73</v>
      </c>
      <c r="G14" s="46" t="s">
        <v>74</v>
      </c>
      <c r="H14" s="46" t="s">
        <v>75</v>
      </c>
      <c r="I14" s="46" t="s">
        <v>76</v>
      </c>
      <c r="J14" s="46" t="s">
        <v>77</v>
      </c>
      <c r="K14" s="46" t="s">
        <v>78</v>
      </c>
    </row>
    <row r="15" spans="1:11" ht="20.100000000000001" customHeight="1" x14ac:dyDescent="0.25">
      <c r="A15" s="44" t="s">
        <v>58</v>
      </c>
      <c r="B15" s="45">
        <v>0</v>
      </c>
      <c r="C15" s="45" t="s">
        <v>39</v>
      </c>
      <c r="D15" s="45" t="s">
        <v>42</v>
      </c>
      <c r="E15" s="71" t="s">
        <v>43</v>
      </c>
      <c r="F15" s="71" t="s">
        <v>43</v>
      </c>
      <c r="G15" s="71" t="s">
        <v>43</v>
      </c>
      <c r="H15" s="71" t="s">
        <v>43</v>
      </c>
      <c r="I15" s="45" t="s">
        <v>55</v>
      </c>
      <c r="J15" s="48"/>
      <c r="K15" s="48"/>
    </row>
    <row r="16" spans="1:11" ht="20.100000000000001" customHeight="1" x14ac:dyDescent="0.25">
      <c r="C16" s="49" t="s">
        <v>115</v>
      </c>
      <c r="D16" s="1" t="s">
        <v>124</v>
      </c>
      <c r="E16" s="47"/>
      <c r="F16" s="47" t="s">
        <v>135</v>
      </c>
      <c r="G16" s="47"/>
      <c r="H16" s="47"/>
    </row>
    <row r="17" spans="1:11" ht="20.100000000000001" customHeight="1" x14ac:dyDescent="0.25">
      <c r="C17" s="47"/>
      <c r="D17" s="47"/>
      <c r="E17" s="47"/>
      <c r="F17" s="47"/>
      <c r="G17" s="47"/>
      <c r="H17" s="47"/>
    </row>
    <row r="18" spans="1:11" ht="20.100000000000001" customHeight="1" x14ac:dyDescent="0.25">
      <c r="D18" s="47"/>
    </row>
    <row r="20" spans="1:11" ht="30" x14ac:dyDescent="0.25">
      <c r="A20" s="46" t="s">
        <v>79</v>
      </c>
      <c r="B20" s="46" t="s">
        <v>70</v>
      </c>
      <c r="C20" s="46" t="s">
        <v>71</v>
      </c>
      <c r="D20" s="46" t="s">
        <v>38</v>
      </c>
      <c r="E20" s="46" t="s">
        <v>72</v>
      </c>
      <c r="F20" s="46" t="s">
        <v>73</v>
      </c>
      <c r="G20" s="46" t="s">
        <v>74</v>
      </c>
      <c r="H20" s="46" t="s">
        <v>75</v>
      </c>
      <c r="I20" s="46" t="s">
        <v>76</v>
      </c>
      <c r="J20" s="46" t="s">
        <v>77</v>
      </c>
      <c r="K20" s="46" t="s">
        <v>78</v>
      </c>
    </row>
    <row r="21" spans="1:11" ht="20.100000000000001" customHeight="1" x14ac:dyDescent="0.25">
      <c r="A21" s="44" t="s">
        <v>59</v>
      </c>
      <c r="B21" s="45" t="s">
        <v>51</v>
      </c>
      <c r="C21" s="45" t="s">
        <v>40</v>
      </c>
      <c r="D21" s="45" t="s">
        <v>44</v>
      </c>
      <c r="E21" s="71" t="s">
        <v>45</v>
      </c>
      <c r="F21" s="71" t="s">
        <v>46</v>
      </c>
      <c r="G21" s="71" t="s">
        <v>46</v>
      </c>
      <c r="H21" s="71" t="s">
        <v>43</v>
      </c>
      <c r="I21" s="45" t="s">
        <v>55</v>
      </c>
      <c r="J21" s="48"/>
      <c r="K21" s="48"/>
    </row>
    <row r="22" spans="1:11" ht="20.100000000000001" customHeight="1" x14ac:dyDescent="0.25">
      <c r="C22" s="1" t="s">
        <v>115</v>
      </c>
      <c r="D22" s="1" t="s">
        <v>124</v>
      </c>
      <c r="E22" s="47"/>
      <c r="F22" s="47" t="s">
        <v>135</v>
      </c>
      <c r="G22" s="47"/>
      <c r="H22" s="47"/>
    </row>
    <row r="23" spans="1:11" ht="20.100000000000001" customHeight="1" x14ac:dyDescent="0.25">
      <c r="C23" s="1" t="s">
        <v>114</v>
      </c>
      <c r="D23" s="1" t="s">
        <v>121</v>
      </c>
      <c r="E23" s="47"/>
      <c r="F23" s="47"/>
      <c r="G23" s="47"/>
      <c r="H23" s="47"/>
    </row>
    <row r="24" spans="1:11" ht="20.100000000000001" customHeight="1" x14ac:dyDescent="0.25">
      <c r="C24" s="47"/>
      <c r="D24" s="50" t="s">
        <v>122</v>
      </c>
      <c r="E24" s="47"/>
      <c r="F24" s="47"/>
      <c r="G24" s="47"/>
    </row>
    <row r="25" spans="1:11" ht="20.100000000000001" customHeight="1" x14ac:dyDescent="0.25">
      <c r="C25" s="34"/>
      <c r="D25" s="47"/>
      <c r="E25" s="47"/>
    </row>
    <row r="26" spans="1:11" ht="20.100000000000001" customHeight="1" x14ac:dyDescent="0.25">
      <c r="C26" s="34"/>
      <c r="D26" s="47"/>
      <c r="E26" s="47"/>
    </row>
    <row r="27" spans="1:11" ht="20.100000000000001" customHeight="1" x14ac:dyDescent="0.25">
      <c r="C27" s="34"/>
      <c r="D27" s="47"/>
      <c r="E27" s="47"/>
    </row>
    <row r="29" spans="1:11" ht="30" x14ac:dyDescent="0.25">
      <c r="A29" s="46" t="s">
        <v>79</v>
      </c>
      <c r="B29" s="46" t="s">
        <v>70</v>
      </c>
      <c r="C29" s="46" t="s">
        <v>71</v>
      </c>
      <c r="D29" s="46" t="s">
        <v>38</v>
      </c>
      <c r="E29" s="46" t="s">
        <v>72</v>
      </c>
      <c r="F29" s="46" t="s">
        <v>73</v>
      </c>
      <c r="G29" s="46" t="s">
        <v>74</v>
      </c>
      <c r="H29" s="46" t="s">
        <v>75</v>
      </c>
      <c r="I29" s="46" t="s">
        <v>76</v>
      </c>
      <c r="J29" s="46" t="s">
        <v>77</v>
      </c>
      <c r="K29" s="46" t="s">
        <v>78</v>
      </c>
    </row>
    <row r="30" spans="1:11" ht="20.100000000000001" customHeight="1" x14ac:dyDescent="0.25">
      <c r="A30" s="44" t="s">
        <v>60</v>
      </c>
      <c r="B30" s="45" t="s">
        <v>52</v>
      </c>
      <c r="C30" s="45" t="s">
        <v>41</v>
      </c>
      <c r="D30" s="45" t="s">
        <v>47</v>
      </c>
      <c r="E30" s="45" t="s">
        <v>48</v>
      </c>
      <c r="F30" s="45" t="s">
        <v>41</v>
      </c>
      <c r="G30" s="45" t="s">
        <v>41</v>
      </c>
      <c r="H30" s="71" t="s">
        <v>43</v>
      </c>
      <c r="I30" s="45" t="s">
        <v>55</v>
      </c>
      <c r="J30" s="48"/>
      <c r="K30" s="48"/>
    </row>
    <row r="31" spans="1:11" ht="20.100000000000001" customHeight="1" x14ac:dyDescent="0.25">
      <c r="C31" s="1" t="s">
        <v>115</v>
      </c>
      <c r="D31" s="1" t="s">
        <v>124</v>
      </c>
      <c r="E31" s="1"/>
      <c r="F31" s="1" t="s">
        <v>135</v>
      </c>
      <c r="G31" s="1"/>
      <c r="H31" s="47"/>
    </row>
    <row r="32" spans="1:11" ht="20.100000000000001" customHeight="1" x14ac:dyDescent="0.25">
      <c r="C32" s="1" t="s">
        <v>114</v>
      </c>
      <c r="D32" s="1" t="s">
        <v>121</v>
      </c>
      <c r="E32" s="1"/>
      <c r="F32" s="50"/>
      <c r="G32" s="50"/>
      <c r="H32" s="47"/>
    </row>
    <row r="33" spans="1:11" ht="20.100000000000001" customHeight="1" x14ac:dyDescent="0.25">
      <c r="C33" s="50"/>
      <c r="D33" s="50" t="s">
        <v>122</v>
      </c>
      <c r="E33" s="1"/>
      <c r="F33" s="50"/>
      <c r="G33" s="50"/>
    </row>
    <row r="34" spans="1:11" ht="20.100000000000001" customHeight="1" x14ac:dyDescent="0.25">
      <c r="C34" s="47"/>
      <c r="D34" s="50"/>
      <c r="E34" s="47"/>
      <c r="F34" s="47"/>
      <c r="G34" s="47"/>
    </row>
    <row r="35" spans="1:11" ht="20.100000000000001" customHeight="1" x14ac:dyDescent="0.25">
      <c r="C35" s="47"/>
      <c r="D35" s="50"/>
      <c r="E35" s="47"/>
      <c r="F35" s="47"/>
      <c r="G35" s="47"/>
    </row>
    <row r="36" spans="1:11" ht="20.100000000000001" customHeight="1" x14ac:dyDescent="0.25">
      <c r="D36" s="50"/>
      <c r="E36" s="47"/>
    </row>
    <row r="37" spans="1:11" ht="20.100000000000001" customHeight="1" x14ac:dyDescent="0.25">
      <c r="D37" s="47"/>
      <c r="E37" s="47"/>
    </row>
    <row r="38" spans="1:11" ht="20.100000000000001" customHeight="1" x14ac:dyDescent="0.25">
      <c r="D38" s="47"/>
      <c r="E38" s="47"/>
    </row>
    <row r="39" spans="1:11" ht="20.100000000000001" customHeight="1" x14ac:dyDescent="0.25">
      <c r="D39" s="47"/>
    </row>
    <row r="40" spans="1:11" ht="20.100000000000001" customHeight="1" x14ac:dyDescent="0.25">
      <c r="D40" s="47"/>
    </row>
    <row r="41" spans="1:11" ht="20.100000000000001" customHeight="1" x14ac:dyDescent="0.25">
      <c r="D41" s="47"/>
    </row>
    <row r="42" spans="1:11" ht="20.100000000000001" customHeight="1" x14ac:dyDescent="0.25">
      <c r="D42" s="47"/>
    </row>
    <row r="44" spans="1:11" ht="30" x14ac:dyDescent="0.25">
      <c r="A44" s="46" t="s">
        <v>79</v>
      </c>
      <c r="B44" s="46" t="s">
        <v>70</v>
      </c>
      <c r="C44" s="46" t="s">
        <v>71</v>
      </c>
      <c r="D44" s="46" t="s">
        <v>38</v>
      </c>
      <c r="E44" s="46" t="s">
        <v>72</v>
      </c>
      <c r="F44" s="46" t="s">
        <v>73</v>
      </c>
      <c r="G44" s="46" t="s">
        <v>74</v>
      </c>
      <c r="H44" s="46" t="s">
        <v>75</v>
      </c>
      <c r="I44" s="46" t="s">
        <v>76</v>
      </c>
      <c r="J44" s="46" t="s">
        <v>77</v>
      </c>
      <c r="K44" s="46" t="s">
        <v>78</v>
      </c>
    </row>
    <row r="45" spans="1:11" ht="20.100000000000001" customHeight="1" x14ac:dyDescent="0.25">
      <c r="A45" s="44" t="s">
        <v>61</v>
      </c>
      <c r="B45" s="45" t="s">
        <v>50</v>
      </c>
      <c r="C45" s="45" t="s">
        <v>39</v>
      </c>
      <c r="D45" s="71" t="s">
        <v>46</v>
      </c>
      <c r="E45" s="45" t="s">
        <v>44</v>
      </c>
      <c r="F45" s="71" t="s">
        <v>43</v>
      </c>
      <c r="G45" s="71" t="s">
        <v>43</v>
      </c>
      <c r="H45" s="71" t="s">
        <v>43</v>
      </c>
      <c r="I45" s="45" t="s">
        <v>55</v>
      </c>
      <c r="J45" s="48"/>
      <c r="K45" s="48"/>
    </row>
    <row r="46" spans="1:11" ht="20.100000000000001" customHeight="1" x14ac:dyDescent="0.25">
      <c r="C46" s="1" t="s">
        <v>115</v>
      </c>
      <c r="D46" s="47" t="s">
        <v>124</v>
      </c>
      <c r="E46" s="1"/>
      <c r="F46" s="47" t="s">
        <v>135</v>
      </c>
      <c r="G46" s="47"/>
      <c r="H46" s="47"/>
    </row>
    <row r="47" spans="1:11" ht="20.100000000000001" customHeight="1" x14ac:dyDescent="0.25">
      <c r="C47" s="47"/>
      <c r="D47" s="47"/>
      <c r="E47" s="1"/>
      <c r="F47" s="47"/>
      <c r="G47" s="47"/>
      <c r="H47" s="47"/>
    </row>
    <row r="48" spans="1:11" ht="20.100000000000001" customHeight="1" x14ac:dyDescent="0.25">
      <c r="D48" s="47"/>
      <c r="E48" s="1"/>
    </row>
    <row r="49" spans="1:11" ht="20.100000000000001" customHeight="1" x14ac:dyDescent="0.25">
      <c r="E49" s="47"/>
    </row>
    <row r="50" spans="1:11" ht="20.100000000000001" customHeight="1" x14ac:dyDescent="0.25">
      <c r="E50" s="47"/>
    </row>
    <row r="51" spans="1:11" ht="20.100000000000001" customHeight="1" x14ac:dyDescent="0.25">
      <c r="E51" s="47"/>
    </row>
    <row r="53" spans="1:11" ht="30" x14ac:dyDescent="0.25">
      <c r="A53" s="46" t="s">
        <v>79</v>
      </c>
      <c r="B53" s="46" t="s">
        <v>70</v>
      </c>
      <c r="C53" s="46" t="s">
        <v>71</v>
      </c>
      <c r="D53" s="46" t="s">
        <v>38</v>
      </c>
      <c r="E53" s="46" t="s">
        <v>72</v>
      </c>
      <c r="F53" s="46" t="s">
        <v>73</v>
      </c>
      <c r="G53" s="46" t="s">
        <v>74</v>
      </c>
      <c r="H53" s="46" t="s">
        <v>75</v>
      </c>
      <c r="I53" s="46" t="s">
        <v>76</v>
      </c>
      <c r="J53" s="46" t="s">
        <v>77</v>
      </c>
      <c r="K53" s="46" t="s">
        <v>78</v>
      </c>
    </row>
    <row r="54" spans="1:11" ht="20.100000000000001" customHeight="1" x14ac:dyDescent="0.25">
      <c r="A54" s="44" t="s">
        <v>62</v>
      </c>
      <c r="B54" s="45" t="s">
        <v>50</v>
      </c>
      <c r="C54" s="45" t="s">
        <v>39</v>
      </c>
      <c r="D54" s="71" t="s">
        <v>46</v>
      </c>
      <c r="E54" s="71" t="s">
        <v>43</v>
      </c>
      <c r="F54" s="71" t="s">
        <v>43</v>
      </c>
      <c r="G54" s="45" t="s">
        <v>44</v>
      </c>
      <c r="H54" s="71" t="s">
        <v>43</v>
      </c>
      <c r="I54" s="45" t="s">
        <v>55</v>
      </c>
      <c r="J54" s="48"/>
      <c r="K54" s="48"/>
    </row>
    <row r="55" spans="1:11" ht="20.100000000000001" customHeight="1" x14ac:dyDescent="0.25">
      <c r="C55" s="1" t="s">
        <v>115</v>
      </c>
      <c r="D55" s="47" t="s">
        <v>124</v>
      </c>
      <c r="E55" s="47"/>
      <c r="F55" s="47" t="s">
        <v>135</v>
      </c>
      <c r="G55" s="1"/>
      <c r="H55" s="47"/>
    </row>
    <row r="56" spans="1:11" ht="20.100000000000001" customHeight="1" x14ac:dyDescent="0.25">
      <c r="C56" s="47"/>
      <c r="D56" s="47"/>
      <c r="E56" s="47"/>
      <c r="F56" s="47"/>
      <c r="G56" s="1"/>
      <c r="H56" s="47"/>
    </row>
    <row r="57" spans="1:11" ht="20.100000000000001" customHeight="1" x14ac:dyDescent="0.25">
      <c r="D57" s="47"/>
      <c r="G57" s="50"/>
    </row>
    <row r="58" spans="1:11" ht="20.100000000000001" customHeight="1" x14ac:dyDescent="0.25">
      <c r="G58" s="47"/>
    </row>
    <row r="59" spans="1:11" ht="20.100000000000001" customHeight="1" x14ac:dyDescent="0.25">
      <c r="G59" s="47"/>
    </row>
    <row r="60" spans="1:11" ht="20.100000000000001" customHeight="1" x14ac:dyDescent="0.25">
      <c r="G60" s="47"/>
    </row>
    <row r="62" spans="1:11" ht="30" x14ac:dyDescent="0.25">
      <c r="A62" s="46" t="s">
        <v>79</v>
      </c>
      <c r="B62" s="46" t="s">
        <v>70</v>
      </c>
      <c r="C62" s="46" t="s">
        <v>71</v>
      </c>
      <c r="D62" s="46" t="s">
        <v>38</v>
      </c>
      <c r="E62" s="46" t="s">
        <v>72</v>
      </c>
      <c r="F62" s="46" t="s">
        <v>73</v>
      </c>
      <c r="G62" s="46" t="s">
        <v>74</v>
      </c>
      <c r="H62" s="46" t="s">
        <v>75</v>
      </c>
      <c r="I62" s="46" t="s">
        <v>76</v>
      </c>
      <c r="J62" s="46" t="s">
        <v>77</v>
      </c>
      <c r="K62" s="46" t="s">
        <v>78</v>
      </c>
    </row>
    <row r="63" spans="1:11" ht="20.100000000000001" customHeight="1" x14ac:dyDescent="0.25">
      <c r="A63" s="44" t="s">
        <v>64</v>
      </c>
      <c r="B63" s="45" t="s">
        <v>50</v>
      </c>
      <c r="C63" s="45" t="s">
        <v>41</v>
      </c>
      <c r="D63" s="71" t="s">
        <v>56</v>
      </c>
      <c r="E63" s="48"/>
      <c r="F63" s="48"/>
      <c r="G63" s="48"/>
      <c r="H63" s="48"/>
      <c r="I63" s="48"/>
      <c r="J63" s="69" t="s">
        <v>56</v>
      </c>
      <c r="K63" s="48"/>
    </row>
    <row r="64" spans="1:11" ht="20.100000000000001" customHeight="1" x14ac:dyDescent="0.25">
      <c r="C64" s="1" t="s">
        <v>115</v>
      </c>
      <c r="D64" s="1" t="s">
        <v>124</v>
      </c>
      <c r="J64" s="70"/>
    </row>
    <row r="65" spans="1:11" ht="20.100000000000001" customHeight="1" x14ac:dyDescent="0.25">
      <c r="C65" s="1" t="s">
        <v>114</v>
      </c>
      <c r="D65" s="34"/>
      <c r="J65" s="34"/>
    </row>
    <row r="66" spans="1:11" ht="20.100000000000001" customHeight="1" x14ac:dyDescent="0.25">
      <c r="C66" s="50"/>
      <c r="D66" s="34"/>
      <c r="J66" s="34"/>
    </row>
    <row r="67" spans="1:11" ht="20.100000000000001" customHeight="1" x14ac:dyDescent="0.25">
      <c r="C67" s="47"/>
      <c r="D67" s="34"/>
      <c r="J67" s="34"/>
    </row>
    <row r="68" spans="1:11" ht="20.100000000000001" customHeight="1" x14ac:dyDescent="0.25">
      <c r="C68" s="47"/>
    </row>
    <row r="71" spans="1:11" ht="30" x14ac:dyDescent="0.25">
      <c r="A71" s="46" t="s">
        <v>79</v>
      </c>
      <c r="B71" s="46" t="s">
        <v>70</v>
      </c>
      <c r="C71" s="46" t="s">
        <v>71</v>
      </c>
      <c r="D71" s="46" t="s">
        <v>38</v>
      </c>
      <c r="E71" s="46" t="s">
        <v>72</v>
      </c>
      <c r="F71" s="46" t="s">
        <v>73</v>
      </c>
      <c r="G71" s="46" t="s">
        <v>74</v>
      </c>
      <c r="H71" s="46" t="s">
        <v>75</v>
      </c>
      <c r="I71" s="46" t="s">
        <v>76</v>
      </c>
      <c r="J71" s="46" t="s">
        <v>77</v>
      </c>
      <c r="K71" s="46" t="s">
        <v>78</v>
      </c>
    </row>
    <row r="72" spans="1:11" ht="20.100000000000001" customHeight="1" x14ac:dyDescent="0.25">
      <c r="A72" s="44" t="s">
        <v>68</v>
      </c>
      <c r="B72" s="45" t="s">
        <v>53</v>
      </c>
      <c r="C72" s="48"/>
      <c r="D72" s="48"/>
      <c r="E72" s="48"/>
      <c r="F72" s="48"/>
      <c r="G72" s="48"/>
      <c r="H72" s="48"/>
      <c r="I72" s="48"/>
      <c r="J72" s="48"/>
      <c r="K72" s="45" t="s">
        <v>42</v>
      </c>
    </row>
    <row r="73" spans="1:11" ht="20.100000000000001" customHeight="1" x14ac:dyDescent="0.25">
      <c r="K73" s="50"/>
    </row>
    <row r="74" spans="1:11" ht="20.100000000000001" customHeight="1" x14ac:dyDescent="0.25">
      <c r="K74" s="47"/>
    </row>
    <row r="75" spans="1:11" ht="20.100000000000001" customHeight="1" x14ac:dyDescent="0.25">
      <c r="K75" s="47"/>
    </row>
    <row r="77" spans="1:11" ht="30" x14ac:dyDescent="0.25">
      <c r="A77" s="46" t="s">
        <v>79</v>
      </c>
      <c r="B77" s="46" t="s">
        <v>70</v>
      </c>
      <c r="C77" s="46" t="s">
        <v>71</v>
      </c>
      <c r="D77" s="46" t="s">
        <v>38</v>
      </c>
      <c r="E77" s="46" t="s">
        <v>72</v>
      </c>
      <c r="F77" s="46" t="s">
        <v>73</v>
      </c>
      <c r="G77" s="46" t="s">
        <v>74</v>
      </c>
      <c r="H77" s="46" t="s">
        <v>75</v>
      </c>
      <c r="I77" s="46" t="s">
        <v>76</v>
      </c>
      <c r="J77" s="46" t="s">
        <v>77</v>
      </c>
      <c r="K77" s="46" t="s">
        <v>78</v>
      </c>
    </row>
    <row r="78" spans="1:11" ht="20.100000000000001" customHeight="1" x14ac:dyDescent="0.25">
      <c r="A78" s="44" t="s">
        <v>69</v>
      </c>
      <c r="B78" s="45" t="s">
        <v>49</v>
      </c>
      <c r="C78" s="45" t="s">
        <v>54</v>
      </c>
      <c r="D78" s="45" t="s">
        <v>54</v>
      </c>
      <c r="E78" s="45" t="s">
        <v>54</v>
      </c>
      <c r="F78" s="45" t="s">
        <v>54</v>
      </c>
      <c r="G78" s="45" t="s">
        <v>54</v>
      </c>
      <c r="H78" s="45" t="s">
        <v>54</v>
      </c>
      <c r="I78" s="45" t="s">
        <v>54</v>
      </c>
      <c r="J78" s="48"/>
      <c r="K78" s="48"/>
    </row>
    <row r="79" spans="1:11" ht="20.100000000000001" customHeight="1" x14ac:dyDescent="0.25">
      <c r="C79" s="47"/>
      <c r="D79" s="47"/>
      <c r="E79" s="47"/>
      <c r="F79" s="47"/>
      <c r="G79" s="47"/>
      <c r="H79" s="47"/>
      <c r="I79" s="47"/>
    </row>
    <row r="81" spans="3:11" x14ac:dyDescent="0.25">
      <c r="C81" s="73" t="s">
        <v>114</v>
      </c>
      <c r="D81" s="68" t="s">
        <v>121</v>
      </c>
      <c r="E81" t="s">
        <v>126</v>
      </c>
      <c r="F81" s="68" t="s">
        <v>135</v>
      </c>
      <c r="G81" t="s">
        <v>140</v>
      </c>
      <c r="H81" t="s">
        <v>151</v>
      </c>
      <c r="I81" t="s">
        <v>150</v>
      </c>
      <c r="K81" t="s">
        <v>153</v>
      </c>
    </row>
    <row r="82" spans="3:11" x14ac:dyDescent="0.25">
      <c r="C82" s="68" t="s">
        <v>115</v>
      </c>
      <c r="D82" s="73" t="s">
        <v>122</v>
      </c>
      <c r="E82" t="s">
        <v>127</v>
      </c>
      <c r="F82" s="72" t="s">
        <v>136</v>
      </c>
      <c r="G82" t="s">
        <v>141</v>
      </c>
      <c r="H82" t="s">
        <v>152</v>
      </c>
    </row>
    <row r="83" spans="3:11" x14ac:dyDescent="0.25">
      <c r="C83" t="s">
        <v>116</v>
      </c>
      <c r="D83" t="s">
        <v>123</v>
      </c>
      <c r="E83" t="s">
        <v>128</v>
      </c>
      <c r="F83" t="s">
        <v>137</v>
      </c>
      <c r="G83" t="s">
        <v>142</v>
      </c>
    </row>
    <row r="84" spans="3:11" x14ac:dyDescent="0.25">
      <c r="C84" t="s">
        <v>117</v>
      </c>
      <c r="D84" s="72" t="s">
        <v>124</v>
      </c>
      <c r="E84" t="s">
        <v>129</v>
      </c>
      <c r="F84" t="s">
        <v>138</v>
      </c>
      <c r="G84" t="s">
        <v>143</v>
      </c>
    </row>
    <row r="85" spans="3:11" x14ac:dyDescent="0.25">
      <c r="C85" t="s">
        <v>118</v>
      </c>
      <c r="D85" t="s">
        <v>125</v>
      </c>
      <c r="E85" t="s">
        <v>130</v>
      </c>
      <c r="F85" t="s">
        <v>139</v>
      </c>
      <c r="G85" s="72" t="s">
        <v>144</v>
      </c>
    </row>
    <row r="86" spans="3:11" x14ac:dyDescent="0.25">
      <c r="C86" t="s">
        <v>119</v>
      </c>
      <c r="E86" t="s">
        <v>131</v>
      </c>
      <c r="G86" t="s">
        <v>145</v>
      </c>
    </row>
    <row r="87" spans="3:11" x14ac:dyDescent="0.25">
      <c r="C87" t="s">
        <v>120</v>
      </c>
      <c r="E87" t="s">
        <v>132</v>
      </c>
      <c r="G87" t="s">
        <v>146</v>
      </c>
    </row>
    <row r="88" spans="3:11" x14ac:dyDescent="0.25">
      <c r="E88" t="s">
        <v>133</v>
      </c>
      <c r="G88" t="s">
        <v>147</v>
      </c>
    </row>
    <row r="89" spans="3:11" x14ac:dyDescent="0.25">
      <c r="E89" t="s">
        <v>134</v>
      </c>
      <c r="G89" s="73" t="s">
        <v>148</v>
      </c>
    </row>
    <row r="90" spans="3:11" x14ac:dyDescent="0.25">
      <c r="G90" t="s">
        <v>149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1"/>
  <sheetViews>
    <sheetView topLeftCell="B62" workbookViewId="0">
      <selection activeCell="F74" sqref="F74"/>
    </sheetView>
  </sheetViews>
  <sheetFormatPr defaultRowHeight="15" x14ac:dyDescent="0.25"/>
  <cols>
    <col min="2" max="3" width="17" bestFit="1" customWidth="1"/>
    <col min="4" max="4" width="8.28515625" customWidth="1"/>
    <col min="5" max="5" width="11" customWidth="1"/>
    <col min="6" max="8" width="5" bestFit="1" customWidth="1"/>
    <col min="9" max="9" width="7" bestFit="1" customWidth="1"/>
    <col min="10" max="13" width="5" bestFit="1" customWidth="1"/>
  </cols>
  <sheetData>
    <row r="1" spans="1:17" x14ac:dyDescent="0.25">
      <c r="A1" s="1" t="s">
        <v>103</v>
      </c>
      <c r="B1" s="8" t="s">
        <v>101</v>
      </c>
      <c r="C1" s="1">
        <v>2100</v>
      </c>
      <c r="D1" s="47">
        <f t="shared" ref="D1:D8" si="0">C1*0.06</f>
        <v>126</v>
      </c>
      <c r="E1" s="47">
        <f t="shared" ref="E1:E8" si="1">C1-D1</f>
        <v>1974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x14ac:dyDescent="0.25">
      <c r="A2" s="1" t="s">
        <v>103</v>
      </c>
      <c r="B2" s="8" t="s">
        <v>102</v>
      </c>
      <c r="C2" s="1">
        <v>1260</v>
      </c>
      <c r="D2" s="47">
        <f t="shared" si="0"/>
        <v>75.599999999999994</v>
      </c>
      <c r="E2" s="47">
        <f t="shared" si="1"/>
        <v>1184.4000000000001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</row>
    <row r="3" spans="1:17" x14ac:dyDescent="0.25">
      <c r="A3" s="1" t="s">
        <v>103</v>
      </c>
      <c r="B3" s="1" t="s">
        <v>106</v>
      </c>
      <c r="C3" s="1">
        <v>2280</v>
      </c>
      <c r="D3" s="47">
        <f t="shared" si="0"/>
        <v>136.79999999999998</v>
      </c>
      <c r="E3" s="47">
        <f t="shared" si="1"/>
        <v>2143.1999999999998</v>
      </c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x14ac:dyDescent="0.25">
      <c r="A4" s="1" t="s">
        <v>103</v>
      </c>
      <c r="B4" s="1" t="s">
        <v>100</v>
      </c>
      <c r="C4" s="1">
        <v>2600</v>
      </c>
      <c r="D4" s="47">
        <f t="shared" si="0"/>
        <v>156</v>
      </c>
      <c r="E4" s="47">
        <f t="shared" si="1"/>
        <v>2444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</row>
    <row r="5" spans="1:17" x14ac:dyDescent="0.25">
      <c r="A5" s="1" t="s">
        <v>112</v>
      </c>
      <c r="B5" s="1" t="s">
        <v>107</v>
      </c>
      <c r="C5" s="1">
        <v>3150</v>
      </c>
      <c r="D5" s="47">
        <f t="shared" si="0"/>
        <v>189</v>
      </c>
      <c r="E5" s="47">
        <f t="shared" si="1"/>
        <v>2961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</row>
    <row r="6" spans="1:17" x14ac:dyDescent="0.25">
      <c r="A6" s="8" t="s">
        <v>112</v>
      </c>
      <c r="B6" s="1" t="s">
        <v>108</v>
      </c>
      <c r="C6" s="1">
        <v>3750</v>
      </c>
      <c r="D6" s="47">
        <f t="shared" si="0"/>
        <v>225</v>
      </c>
      <c r="E6" s="47">
        <f t="shared" si="1"/>
        <v>3525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7" x14ac:dyDescent="0.25">
      <c r="A7" s="1" t="s">
        <v>111</v>
      </c>
      <c r="B7" s="1" t="s">
        <v>109</v>
      </c>
      <c r="C7" s="1">
        <v>820</v>
      </c>
      <c r="D7" s="47">
        <f t="shared" si="0"/>
        <v>49.199999999999996</v>
      </c>
      <c r="E7" s="47">
        <f t="shared" si="1"/>
        <v>770.8</v>
      </c>
      <c r="F7" s="65"/>
      <c r="G7" s="65"/>
      <c r="H7" s="65"/>
      <c r="I7" s="65">
        <f t="shared" ref="I7" si="2">E7</f>
        <v>770.8</v>
      </c>
      <c r="J7" s="65"/>
      <c r="K7" s="65"/>
      <c r="L7" s="65"/>
      <c r="M7" s="65"/>
      <c r="N7" s="65"/>
      <c r="O7" s="65"/>
      <c r="P7" s="65"/>
      <c r="Q7" s="65"/>
    </row>
    <row r="8" spans="1:17" x14ac:dyDescent="0.25">
      <c r="A8" s="1" t="s">
        <v>113</v>
      </c>
      <c r="B8" s="1" t="s">
        <v>110</v>
      </c>
      <c r="C8" s="1">
        <v>2700</v>
      </c>
      <c r="D8" s="47">
        <f t="shared" si="0"/>
        <v>162</v>
      </c>
      <c r="E8" s="47">
        <f t="shared" si="1"/>
        <v>2538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 x14ac:dyDescent="0.25">
      <c r="A9" s="67"/>
      <c r="B9" s="67"/>
      <c r="C9" s="34"/>
      <c r="D9" s="65"/>
      <c r="E9" s="65"/>
      <c r="F9" s="65"/>
      <c r="G9" s="65"/>
      <c r="H9" s="65"/>
      <c r="I9" s="65">
        <f>SUM(I1:I8)</f>
        <v>770.8</v>
      </c>
      <c r="J9" s="65"/>
      <c r="K9" s="65"/>
      <c r="L9" s="65"/>
      <c r="M9" s="65"/>
      <c r="N9" s="65"/>
      <c r="O9" s="65"/>
      <c r="P9" s="65"/>
      <c r="Q9" s="65"/>
    </row>
    <row r="10" spans="1:17" x14ac:dyDescent="0.25">
      <c r="A10" s="67"/>
      <c r="B10" s="67"/>
      <c r="C10" s="34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</row>
    <row r="11" spans="1:17" x14ac:dyDescent="0.25">
      <c r="A11" s="67"/>
      <c r="B11" s="67"/>
      <c r="C11" s="3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</row>
    <row r="12" spans="1:17" x14ac:dyDescent="0.25">
      <c r="A12" s="67"/>
      <c r="B12" s="67"/>
      <c r="C12" s="34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</row>
    <row r="13" spans="1:17" x14ac:dyDescent="0.25">
      <c r="B13" s="34"/>
      <c r="C13" s="34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</row>
    <row r="14" spans="1:17" x14ac:dyDescent="0.25">
      <c r="B14" s="34"/>
      <c r="C14" s="34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</row>
    <row r="15" spans="1:17" x14ac:dyDescent="0.25">
      <c r="B15" s="34"/>
      <c r="C15" s="3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</row>
    <row r="16" spans="1:17" x14ac:dyDescent="0.25">
      <c r="B16" s="34"/>
      <c r="C16" s="34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</row>
    <row r="17" spans="1:19" x14ac:dyDescent="0.25">
      <c r="B17" s="34"/>
      <c r="C17" s="3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</row>
    <row r="18" spans="1:19" x14ac:dyDescent="0.25">
      <c r="B18" s="34"/>
      <c r="C18" s="34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</row>
    <row r="19" spans="1:19" x14ac:dyDescent="0.25"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</row>
    <row r="20" spans="1:19" x14ac:dyDescent="0.25">
      <c r="C20" s="6">
        <f>SUM(C1:C19)</f>
        <v>18660</v>
      </c>
      <c r="D20" s="6">
        <f>SUM(D1:D19)</f>
        <v>1119.5999999999999</v>
      </c>
      <c r="E20" s="6">
        <f>SUM(E1:E19)</f>
        <v>17540.400000000001</v>
      </c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</row>
    <row r="24" spans="1:19" x14ac:dyDescent="0.25">
      <c r="A24" s="105" t="s">
        <v>157</v>
      </c>
      <c r="B24" s="105" t="s">
        <v>158</v>
      </c>
      <c r="C24" s="105" t="s">
        <v>159</v>
      </c>
      <c r="D24" s="105" t="s">
        <v>160</v>
      </c>
      <c r="E24" s="105" t="s">
        <v>209</v>
      </c>
      <c r="F24" s="105" t="s">
        <v>161</v>
      </c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</row>
    <row r="25" spans="1:19" hidden="1" x14ac:dyDescent="0.25">
      <c r="A25" s="106">
        <v>0.15</v>
      </c>
      <c r="B25" s="107" t="s">
        <v>103</v>
      </c>
      <c r="C25" s="106" t="s">
        <v>163</v>
      </c>
      <c r="D25" s="106">
        <v>720</v>
      </c>
      <c r="E25" s="106">
        <f t="shared" ref="E25:E61" si="3">D25*0.06</f>
        <v>43.199999999999996</v>
      </c>
      <c r="F25" s="112">
        <f t="shared" ref="F25:F61" si="4">D25-E25</f>
        <v>676.8</v>
      </c>
      <c r="G25" s="108"/>
      <c r="H25" s="108"/>
      <c r="I25" s="108">
        <f t="shared" ref="I25:I61" si="5">E25*H25</f>
        <v>0</v>
      </c>
      <c r="J25" s="108"/>
      <c r="K25" s="108"/>
      <c r="L25" s="108"/>
      <c r="M25" s="108"/>
      <c r="N25" s="108"/>
      <c r="O25" s="108"/>
      <c r="P25" s="108"/>
      <c r="Q25" s="108"/>
      <c r="R25" s="108"/>
      <c r="S25" s="104"/>
    </row>
    <row r="26" spans="1:19" hidden="1" x14ac:dyDescent="0.25">
      <c r="A26" s="106">
        <v>0.3</v>
      </c>
      <c r="B26" s="107" t="s">
        <v>103</v>
      </c>
      <c r="C26" s="106" t="s">
        <v>164</v>
      </c>
      <c r="D26" s="106">
        <v>720</v>
      </c>
      <c r="E26" s="106">
        <f t="shared" si="3"/>
        <v>43.199999999999996</v>
      </c>
      <c r="F26" s="112">
        <f t="shared" si="4"/>
        <v>676.8</v>
      </c>
      <c r="G26" s="108"/>
      <c r="H26" s="108">
        <v>0</v>
      </c>
      <c r="I26" s="116">
        <f t="shared" si="5"/>
        <v>0</v>
      </c>
      <c r="J26" s="108"/>
      <c r="K26" s="108"/>
      <c r="L26" s="108"/>
      <c r="M26" s="108"/>
      <c r="N26" s="108"/>
      <c r="O26" s="108"/>
      <c r="P26" s="108"/>
      <c r="Q26" s="108"/>
      <c r="R26" s="111"/>
      <c r="S26" s="104"/>
    </row>
    <row r="27" spans="1:19" hidden="1" x14ac:dyDescent="0.25">
      <c r="A27" s="106">
        <v>0.3</v>
      </c>
      <c r="B27" s="107" t="s">
        <v>103</v>
      </c>
      <c r="C27" s="106" t="s">
        <v>165</v>
      </c>
      <c r="D27" s="106">
        <v>720</v>
      </c>
      <c r="E27" s="106">
        <f t="shared" si="3"/>
        <v>43.199999999999996</v>
      </c>
      <c r="F27" s="112">
        <f t="shared" si="4"/>
        <v>676.8</v>
      </c>
      <c r="G27" s="108"/>
      <c r="H27" s="108"/>
      <c r="I27" s="116">
        <f t="shared" si="5"/>
        <v>0</v>
      </c>
      <c r="J27" s="111"/>
      <c r="K27" s="108"/>
      <c r="L27" s="108"/>
      <c r="M27" s="108"/>
      <c r="N27" s="108"/>
      <c r="O27" s="108"/>
      <c r="P27" s="108"/>
      <c r="Q27" s="108"/>
      <c r="R27" s="108"/>
      <c r="S27" s="104"/>
    </row>
    <row r="28" spans="1:19" hidden="1" x14ac:dyDescent="0.25">
      <c r="A28" s="106">
        <v>0.3</v>
      </c>
      <c r="B28" s="107" t="s">
        <v>103</v>
      </c>
      <c r="C28" s="106" t="s">
        <v>166</v>
      </c>
      <c r="D28" s="106">
        <v>720</v>
      </c>
      <c r="E28" s="106">
        <f t="shared" si="3"/>
        <v>43.199999999999996</v>
      </c>
      <c r="F28" s="112">
        <f t="shared" si="4"/>
        <v>676.8</v>
      </c>
      <c r="G28" s="108"/>
      <c r="H28" s="108"/>
      <c r="I28" s="116">
        <f t="shared" si="5"/>
        <v>0</v>
      </c>
      <c r="J28" s="108"/>
      <c r="K28" s="108"/>
      <c r="L28" s="108"/>
      <c r="M28" s="108"/>
      <c r="N28" s="108"/>
      <c r="O28" s="108"/>
      <c r="P28" s="108"/>
      <c r="Q28" s="108"/>
      <c r="R28" s="108"/>
      <c r="S28" s="104"/>
    </row>
    <row r="29" spans="1:19" hidden="1" x14ac:dyDescent="0.25">
      <c r="A29" s="106">
        <v>0.3</v>
      </c>
      <c r="B29" s="107" t="s">
        <v>103</v>
      </c>
      <c r="C29" s="106" t="s">
        <v>167</v>
      </c>
      <c r="D29" s="106">
        <v>720</v>
      </c>
      <c r="E29" s="106">
        <f t="shared" si="3"/>
        <v>43.199999999999996</v>
      </c>
      <c r="F29" s="112">
        <f t="shared" si="4"/>
        <v>676.8</v>
      </c>
      <c r="G29" s="108"/>
      <c r="H29" s="108"/>
      <c r="I29" s="116">
        <f t="shared" si="5"/>
        <v>0</v>
      </c>
      <c r="J29" s="108"/>
      <c r="K29" s="108"/>
      <c r="L29" s="108"/>
      <c r="M29" s="108"/>
      <c r="N29" s="108"/>
      <c r="O29" s="108"/>
      <c r="P29" s="108"/>
      <c r="Q29" s="108"/>
      <c r="R29" s="108"/>
      <c r="S29" s="104"/>
    </row>
    <row r="30" spans="1:19" hidden="1" x14ac:dyDescent="0.25">
      <c r="A30" s="106">
        <v>0.3</v>
      </c>
      <c r="B30" s="107" t="s">
        <v>103</v>
      </c>
      <c r="C30" s="113" t="s">
        <v>169</v>
      </c>
      <c r="D30" s="106">
        <v>780</v>
      </c>
      <c r="E30" s="106">
        <f t="shared" si="3"/>
        <v>46.8</v>
      </c>
      <c r="F30" s="112">
        <f t="shared" si="4"/>
        <v>733.2</v>
      </c>
      <c r="G30" s="115"/>
      <c r="H30" s="108"/>
      <c r="I30" s="116">
        <f t="shared" si="5"/>
        <v>0</v>
      </c>
      <c r="J30" s="108"/>
      <c r="K30" s="108"/>
      <c r="L30" s="108"/>
      <c r="M30" s="108"/>
      <c r="N30" s="108"/>
      <c r="O30" s="108"/>
      <c r="P30" s="108"/>
      <c r="Q30" s="108"/>
      <c r="R30" s="108"/>
      <c r="S30" s="104"/>
    </row>
    <row r="31" spans="1:19" hidden="1" x14ac:dyDescent="0.25">
      <c r="A31" s="106">
        <v>0.15</v>
      </c>
      <c r="B31" s="107" t="s">
        <v>103</v>
      </c>
      <c r="C31" s="113" t="s">
        <v>170</v>
      </c>
      <c r="D31" s="106">
        <v>980</v>
      </c>
      <c r="E31" s="106">
        <f t="shared" si="3"/>
        <v>58.8</v>
      </c>
      <c r="F31" s="112">
        <f t="shared" si="4"/>
        <v>921.2</v>
      </c>
      <c r="G31" s="115"/>
      <c r="H31" s="108"/>
      <c r="I31" s="116">
        <f t="shared" si="5"/>
        <v>0</v>
      </c>
      <c r="J31" s="108"/>
      <c r="K31" s="108"/>
      <c r="L31" s="108"/>
      <c r="M31" s="108"/>
      <c r="N31" s="108"/>
      <c r="O31" s="108"/>
      <c r="P31" s="108"/>
      <c r="Q31" s="108"/>
      <c r="R31" s="108"/>
      <c r="S31" s="104"/>
    </row>
    <row r="32" spans="1:19" hidden="1" x14ac:dyDescent="0.25">
      <c r="A32" s="106">
        <v>0.3</v>
      </c>
      <c r="B32" s="107" t="s">
        <v>103</v>
      </c>
      <c r="C32" s="106" t="s">
        <v>171</v>
      </c>
      <c r="D32" s="106">
        <v>1040</v>
      </c>
      <c r="E32" s="106">
        <f t="shared" si="3"/>
        <v>62.4</v>
      </c>
      <c r="F32" s="112">
        <f t="shared" si="4"/>
        <v>977.6</v>
      </c>
      <c r="G32" s="104"/>
      <c r="H32" s="108"/>
      <c r="I32" s="116">
        <f t="shared" si="5"/>
        <v>0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hidden="1" x14ac:dyDescent="0.25">
      <c r="A33" s="106">
        <v>0.3</v>
      </c>
      <c r="B33" s="107" t="s">
        <v>103</v>
      </c>
      <c r="C33" s="113" t="s">
        <v>172</v>
      </c>
      <c r="D33" s="106">
        <v>1170</v>
      </c>
      <c r="E33" s="106">
        <f t="shared" si="3"/>
        <v>70.2</v>
      </c>
      <c r="F33" s="112">
        <f t="shared" si="4"/>
        <v>1099.8</v>
      </c>
      <c r="G33" s="104"/>
      <c r="H33" s="108"/>
      <c r="I33" s="116">
        <f t="shared" si="5"/>
        <v>0</v>
      </c>
      <c r="J33" s="104"/>
      <c r="K33" s="104"/>
      <c r="L33" s="104"/>
      <c r="M33" s="104"/>
      <c r="N33" s="104"/>
      <c r="O33" s="104"/>
      <c r="P33" s="104"/>
      <c r="Q33" s="104"/>
      <c r="R33" s="104"/>
      <c r="S33" s="104"/>
    </row>
    <row r="34" spans="1:20" hidden="1" x14ac:dyDescent="0.25">
      <c r="A34" s="106">
        <v>0.3</v>
      </c>
      <c r="B34" s="107" t="s">
        <v>103</v>
      </c>
      <c r="C34" s="106" t="s">
        <v>173</v>
      </c>
      <c r="D34" s="106">
        <v>1170</v>
      </c>
      <c r="E34" s="106">
        <f t="shared" si="3"/>
        <v>70.2</v>
      </c>
      <c r="F34" s="112">
        <f t="shared" si="4"/>
        <v>1099.8</v>
      </c>
      <c r="G34" s="104"/>
      <c r="H34" s="108"/>
      <c r="I34" s="116">
        <f t="shared" si="5"/>
        <v>0</v>
      </c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1:20" x14ac:dyDescent="0.25">
      <c r="A35" s="106">
        <v>0.3</v>
      </c>
      <c r="B35" s="107" t="s">
        <v>113</v>
      </c>
      <c r="C35" s="106" t="s">
        <v>162</v>
      </c>
      <c r="D35" s="106">
        <v>1320</v>
      </c>
      <c r="E35" s="106">
        <f t="shared" si="3"/>
        <v>79.2</v>
      </c>
      <c r="F35" s="112">
        <f t="shared" si="4"/>
        <v>1240.8</v>
      </c>
      <c r="G35" s="116"/>
      <c r="H35" s="108"/>
      <c r="I35" s="116">
        <f t="shared" si="5"/>
        <v>0</v>
      </c>
      <c r="J35" s="104"/>
      <c r="K35" s="104"/>
      <c r="L35" s="104"/>
      <c r="M35" s="104"/>
      <c r="N35" s="104"/>
      <c r="O35" s="108"/>
      <c r="P35" s="108"/>
      <c r="Q35" s="108"/>
      <c r="R35" s="108"/>
      <c r="S35" s="108"/>
    </row>
    <row r="36" spans="1:20" x14ac:dyDescent="0.25">
      <c r="A36" s="106">
        <v>0.3</v>
      </c>
      <c r="B36" s="107" t="s">
        <v>113</v>
      </c>
      <c r="C36" s="106" t="s">
        <v>175</v>
      </c>
      <c r="D36" s="106">
        <v>2550</v>
      </c>
      <c r="E36" s="106">
        <f t="shared" si="3"/>
        <v>153</v>
      </c>
      <c r="F36" s="112">
        <f t="shared" si="4"/>
        <v>2397</v>
      </c>
      <c r="G36" s="104"/>
      <c r="H36" s="108"/>
      <c r="I36" s="116">
        <f t="shared" si="5"/>
        <v>0</v>
      </c>
      <c r="J36" s="104"/>
      <c r="K36" s="104"/>
      <c r="L36" s="104"/>
      <c r="M36" s="104"/>
      <c r="N36" s="104"/>
      <c r="O36" s="109"/>
      <c r="P36" s="109"/>
      <c r="Q36" s="109"/>
      <c r="R36" s="109"/>
      <c r="S36" s="108"/>
    </row>
    <row r="37" spans="1:20" x14ac:dyDescent="0.25">
      <c r="A37" s="106">
        <v>0.15</v>
      </c>
      <c r="B37" s="107" t="s">
        <v>113</v>
      </c>
      <c r="C37" s="106" t="s">
        <v>110</v>
      </c>
      <c r="D37" s="106">
        <v>3060</v>
      </c>
      <c r="E37" s="106">
        <f t="shared" si="3"/>
        <v>183.6</v>
      </c>
      <c r="F37" s="112">
        <f t="shared" si="4"/>
        <v>2876.4</v>
      </c>
      <c r="G37" s="115"/>
      <c r="H37" s="108"/>
      <c r="I37" s="116">
        <f t="shared" si="5"/>
        <v>0</v>
      </c>
      <c r="J37" s="104"/>
      <c r="K37" s="104"/>
      <c r="L37" s="104"/>
      <c r="M37" s="104"/>
      <c r="N37" s="104"/>
      <c r="O37" s="108"/>
      <c r="P37" s="108"/>
      <c r="Q37" s="108"/>
      <c r="R37" s="108"/>
      <c r="S37" s="108"/>
    </row>
    <row r="38" spans="1:20" hidden="1" x14ac:dyDescent="0.25">
      <c r="A38" s="106">
        <v>0.15</v>
      </c>
      <c r="B38" s="107" t="s">
        <v>103</v>
      </c>
      <c r="C38" s="113" t="s">
        <v>178</v>
      </c>
      <c r="D38" s="106">
        <v>1370</v>
      </c>
      <c r="E38" s="106">
        <f t="shared" si="3"/>
        <v>82.2</v>
      </c>
      <c r="F38" s="112">
        <f t="shared" si="4"/>
        <v>1287.8</v>
      </c>
      <c r="G38" s="104"/>
      <c r="H38" s="108"/>
      <c r="I38" s="116">
        <f t="shared" si="5"/>
        <v>0</v>
      </c>
      <c r="J38" s="104"/>
      <c r="K38" s="104"/>
      <c r="L38" s="104"/>
      <c r="M38" s="104"/>
      <c r="N38" s="104"/>
      <c r="O38" s="108"/>
      <c r="P38" s="108"/>
      <c r="Q38" s="108"/>
      <c r="R38" s="108"/>
      <c r="S38" s="108"/>
    </row>
    <row r="39" spans="1:20" hidden="1" x14ac:dyDescent="0.25">
      <c r="A39" s="106">
        <v>0.3</v>
      </c>
      <c r="B39" s="107" t="s">
        <v>103</v>
      </c>
      <c r="C39" s="106" t="s">
        <v>179</v>
      </c>
      <c r="D39" s="106">
        <v>1370</v>
      </c>
      <c r="E39" s="106">
        <f t="shared" si="3"/>
        <v>82.2</v>
      </c>
      <c r="F39" s="112">
        <f t="shared" si="4"/>
        <v>1287.8</v>
      </c>
      <c r="G39" s="104"/>
      <c r="H39" s="108"/>
      <c r="I39" s="116">
        <f t="shared" si="5"/>
        <v>0</v>
      </c>
      <c r="J39" s="104"/>
      <c r="K39" s="104"/>
      <c r="L39" s="104"/>
      <c r="M39" s="104"/>
      <c r="N39" s="104"/>
      <c r="O39" s="108"/>
      <c r="P39" s="108"/>
      <c r="Q39" s="108"/>
      <c r="R39" s="108"/>
      <c r="S39" s="108"/>
    </row>
    <row r="40" spans="1:20" hidden="1" x14ac:dyDescent="0.25">
      <c r="A40" s="106">
        <v>0.3</v>
      </c>
      <c r="B40" s="107" t="s">
        <v>103</v>
      </c>
      <c r="C40" s="106" t="s">
        <v>180</v>
      </c>
      <c r="D40" s="106">
        <v>1370</v>
      </c>
      <c r="E40" s="106">
        <f t="shared" si="3"/>
        <v>82.2</v>
      </c>
      <c r="F40" s="112">
        <f t="shared" si="4"/>
        <v>1287.8</v>
      </c>
      <c r="G40" s="104"/>
      <c r="H40" s="108"/>
      <c r="I40" s="116">
        <f t="shared" si="5"/>
        <v>0</v>
      </c>
      <c r="J40" s="104"/>
      <c r="K40" s="104"/>
      <c r="L40" s="104"/>
      <c r="M40" s="104"/>
      <c r="N40" s="104"/>
      <c r="O40" s="108"/>
      <c r="P40" s="108"/>
      <c r="Q40" s="108"/>
      <c r="R40" s="108"/>
      <c r="S40" s="108"/>
      <c r="T40" s="104"/>
    </row>
    <row r="41" spans="1:20" hidden="1" x14ac:dyDescent="0.25">
      <c r="A41" s="106">
        <v>0.3</v>
      </c>
      <c r="B41" s="107" t="s">
        <v>103</v>
      </c>
      <c r="C41" s="106" t="s">
        <v>181</v>
      </c>
      <c r="D41" s="106">
        <v>1370</v>
      </c>
      <c r="E41" s="106">
        <f t="shared" si="3"/>
        <v>82.2</v>
      </c>
      <c r="F41" s="112">
        <f t="shared" si="4"/>
        <v>1287.8</v>
      </c>
      <c r="G41" s="104"/>
      <c r="H41" s="108"/>
      <c r="I41" s="116">
        <f t="shared" si="5"/>
        <v>0</v>
      </c>
      <c r="J41" s="104"/>
      <c r="K41" s="104"/>
      <c r="L41" s="104"/>
      <c r="M41" s="104"/>
      <c r="N41" s="104"/>
      <c r="O41" s="108"/>
      <c r="P41" s="108"/>
      <c r="Q41" s="108"/>
      <c r="R41" s="108"/>
      <c r="S41" s="108"/>
      <c r="T41" s="104"/>
    </row>
    <row r="42" spans="1:20" hidden="1" x14ac:dyDescent="0.25">
      <c r="A42" s="106">
        <v>0.3</v>
      </c>
      <c r="B42" s="107" t="s">
        <v>103</v>
      </c>
      <c r="C42" s="113" t="s">
        <v>182</v>
      </c>
      <c r="D42" s="106">
        <v>1370</v>
      </c>
      <c r="E42" s="106">
        <f t="shared" si="3"/>
        <v>82.2</v>
      </c>
      <c r="F42" s="112">
        <f t="shared" si="4"/>
        <v>1287.8</v>
      </c>
      <c r="G42" s="104"/>
      <c r="H42" s="108"/>
      <c r="I42" s="116">
        <f t="shared" si="5"/>
        <v>0</v>
      </c>
      <c r="J42" s="104"/>
      <c r="K42" s="104"/>
      <c r="L42" s="104"/>
      <c r="M42" s="104"/>
      <c r="N42" s="104"/>
      <c r="O42" s="108"/>
      <c r="P42" s="108"/>
      <c r="Q42" s="108"/>
      <c r="R42" s="108"/>
      <c r="S42" s="108"/>
      <c r="T42" s="104"/>
    </row>
    <row r="43" spans="1:20" x14ac:dyDescent="0.25">
      <c r="A43" s="106">
        <v>0.3</v>
      </c>
      <c r="B43" s="107" t="s">
        <v>113</v>
      </c>
      <c r="C43" s="110" t="s">
        <v>193</v>
      </c>
      <c r="D43" s="106">
        <v>5100</v>
      </c>
      <c r="E43" s="106">
        <f t="shared" si="3"/>
        <v>306</v>
      </c>
      <c r="F43" s="112">
        <f t="shared" si="4"/>
        <v>4794</v>
      </c>
      <c r="G43" s="116"/>
      <c r="H43" s="108"/>
      <c r="I43" s="116">
        <f t="shared" si="5"/>
        <v>0</v>
      </c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</row>
    <row r="44" spans="1:20" hidden="1" x14ac:dyDescent="0.25">
      <c r="A44" s="106">
        <v>0.3</v>
      </c>
      <c r="B44" s="107" t="s">
        <v>103</v>
      </c>
      <c r="C44" s="106" t="s">
        <v>183</v>
      </c>
      <c r="D44" s="106">
        <v>1560</v>
      </c>
      <c r="E44" s="106">
        <f t="shared" si="3"/>
        <v>93.6</v>
      </c>
      <c r="F44" s="112">
        <f t="shared" si="4"/>
        <v>1466.4</v>
      </c>
      <c r="G44" s="104"/>
      <c r="H44" s="108"/>
      <c r="I44" s="116">
        <f t="shared" si="5"/>
        <v>0</v>
      </c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</row>
    <row r="45" spans="1:20" hidden="1" x14ac:dyDescent="0.25">
      <c r="A45" s="106">
        <v>0.3</v>
      </c>
      <c r="B45" s="107" t="s">
        <v>103</v>
      </c>
      <c r="C45" s="106" t="s">
        <v>184</v>
      </c>
      <c r="D45" s="106">
        <v>1630</v>
      </c>
      <c r="E45" s="106">
        <f t="shared" si="3"/>
        <v>97.8</v>
      </c>
      <c r="F45" s="112">
        <f t="shared" si="4"/>
        <v>1532.2</v>
      </c>
      <c r="G45" s="104"/>
      <c r="H45" s="108"/>
      <c r="I45" s="116">
        <f t="shared" si="5"/>
        <v>0</v>
      </c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</row>
    <row r="46" spans="1:20" x14ac:dyDescent="0.25">
      <c r="A46" s="106">
        <v>0.15</v>
      </c>
      <c r="B46" s="107" t="s">
        <v>111</v>
      </c>
      <c r="C46" s="106" t="s">
        <v>176</v>
      </c>
      <c r="D46" s="106">
        <v>1300</v>
      </c>
      <c r="E46" s="106">
        <f t="shared" si="3"/>
        <v>78</v>
      </c>
      <c r="F46" s="112">
        <f t="shared" si="4"/>
        <v>1222</v>
      </c>
      <c r="G46" s="104"/>
      <c r="H46" s="108"/>
      <c r="I46" s="116">
        <f t="shared" si="5"/>
        <v>0</v>
      </c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</row>
    <row r="47" spans="1:20" x14ac:dyDescent="0.25">
      <c r="A47" s="106">
        <v>0.3</v>
      </c>
      <c r="B47" s="107" t="s">
        <v>111</v>
      </c>
      <c r="C47" s="106" t="s">
        <v>177</v>
      </c>
      <c r="D47" s="106">
        <v>1300</v>
      </c>
      <c r="E47" s="106">
        <f t="shared" si="3"/>
        <v>78</v>
      </c>
      <c r="F47" s="112">
        <f t="shared" si="4"/>
        <v>1222</v>
      </c>
      <c r="G47" s="115"/>
      <c r="H47" s="108"/>
      <c r="I47" s="116">
        <f t="shared" si="5"/>
        <v>0</v>
      </c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</row>
    <row r="48" spans="1:20" x14ac:dyDescent="0.25">
      <c r="A48" s="106">
        <v>0.3</v>
      </c>
      <c r="B48" s="107" t="s">
        <v>111</v>
      </c>
      <c r="C48" s="106" t="s">
        <v>185</v>
      </c>
      <c r="D48" s="106">
        <v>1630</v>
      </c>
      <c r="E48" s="106">
        <f t="shared" si="3"/>
        <v>97.8</v>
      </c>
      <c r="F48" s="112">
        <f t="shared" si="4"/>
        <v>1532.2</v>
      </c>
      <c r="G48" s="115"/>
      <c r="H48" s="108"/>
      <c r="I48" s="116">
        <f t="shared" si="5"/>
        <v>0</v>
      </c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</row>
    <row r="49" spans="1:20" x14ac:dyDescent="0.25">
      <c r="A49" s="106">
        <v>0.3</v>
      </c>
      <c r="B49" s="107" t="s">
        <v>111</v>
      </c>
      <c r="C49" s="106" t="s">
        <v>186</v>
      </c>
      <c r="D49" s="106">
        <v>1630</v>
      </c>
      <c r="E49" s="106">
        <f t="shared" si="3"/>
        <v>97.8</v>
      </c>
      <c r="F49" s="112">
        <f t="shared" si="4"/>
        <v>1532.2</v>
      </c>
      <c r="G49" s="116"/>
      <c r="H49" s="108"/>
      <c r="I49" s="116">
        <f t="shared" si="5"/>
        <v>0</v>
      </c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</row>
    <row r="50" spans="1:20" hidden="1" x14ac:dyDescent="0.25">
      <c r="A50" s="106">
        <v>0.3</v>
      </c>
      <c r="B50" s="107" t="s">
        <v>103</v>
      </c>
      <c r="C50" s="110" t="s">
        <v>190</v>
      </c>
      <c r="D50" s="106">
        <v>2280</v>
      </c>
      <c r="E50" s="106">
        <f t="shared" si="3"/>
        <v>136.79999999999998</v>
      </c>
      <c r="F50" s="112">
        <f t="shared" si="4"/>
        <v>2143.1999999999998</v>
      </c>
      <c r="G50" s="108"/>
      <c r="H50" s="108"/>
      <c r="I50" s="116">
        <f t="shared" si="5"/>
        <v>0</v>
      </c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</row>
    <row r="51" spans="1:20" hidden="1" x14ac:dyDescent="0.25">
      <c r="A51" s="106">
        <v>0.3</v>
      </c>
      <c r="B51" s="107" t="s">
        <v>103</v>
      </c>
      <c r="C51" s="110" t="s">
        <v>106</v>
      </c>
      <c r="D51" s="106">
        <v>2280</v>
      </c>
      <c r="E51" s="106">
        <f t="shared" si="3"/>
        <v>136.79999999999998</v>
      </c>
      <c r="F51" s="112">
        <f t="shared" si="4"/>
        <v>2143.1999999999998</v>
      </c>
      <c r="G51" s="108"/>
      <c r="H51" s="108"/>
      <c r="I51" s="116">
        <f t="shared" si="5"/>
        <v>0</v>
      </c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</row>
    <row r="52" spans="1:20" hidden="1" x14ac:dyDescent="0.25">
      <c r="A52" s="106">
        <v>0.3</v>
      </c>
      <c r="B52" s="107" t="s">
        <v>103</v>
      </c>
      <c r="C52" s="110" t="s">
        <v>191</v>
      </c>
      <c r="D52" s="106">
        <v>2280</v>
      </c>
      <c r="E52" s="106">
        <f t="shared" si="3"/>
        <v>136.79999999999998</v>
      </c>
      <c r="F52" s="112">
        <f t="shared" si="4"/>
        <v>2143.1999999999998</v>
      </c>
      <c r="G52" s="108"/>
      <c r="H52" s="108"/>
      <c r="I52" s="116">
        <f t="shared" si="5"/>
        <v>0</v>
      </c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</row>
    <row r="53" spans="1:20" hidden="1" x14ac:dyDescent="0.25">
      <c r="A53" s="106">
        <v>0.15</v>
      </c>
      <c r="B53" s="107" t="s">
        <v>103</v>
      </c>
      <c r="C53" s="110" t="s">
        <v>192</v>
      </c>
      <c r="D53" s="106">
        <v>2280</v>
      </c>
      <c r="E53" s="106">
        <f t="shared" si="3"/>
        <v>136.79999999999998</v>
      </c>
      <c r="F53" s="112">
        <f t="shared" si="4"/>
        <v>2143.1999999999998</v>
      </c>
      <c r="G53" s="108"/>
      <c r="H53" s="108"/>
      <c r="I53" s="116">
        <f t="shared" si="5"/>
        <v>0</v>
      </c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</row>
    <row r="54" spans="1:20" x14ac:dyDescent="0.25">
      <c r="A54" s="106">
        <v>0.3</v>
      </c>
      <c r="B54" s="107" t="s">
        <v>111</v>
      </c>
      <c r="C54" s="106" t="s">
        <v>187</v>
      </c>
      <c r="D54" s="106">
        <v>1630</v>
      </c>
      <c r="E54" s="106">
        <f t="shared" si="3"/>
        <v>97.8</v>
      </c>
      <c r="F54" s="112">
        <f t="shared" si="4"/>
        <v>1532.2</v>
      </c>
      <c r="G54" s="116"/>
      <c r="H54" s="108"/>
      <c r="I54" s="116">
        <f t="shared" si="5"/>
        <v>0</v>
      </c>
      <c r="J54" s="108"/>
      <c r="K54" s="109"/>
      <c r="L54" s="109"/>
      <c r="M54" s="108"/>
      <c r="N54" s="108"/>
      <c r="O54" s="109"/>
      <c r="P54" s="109"/>
      <c r="Q54" s="109"/>
      <c r="R54" s="109"/>
      <c r="S54" s="108"/>
      <c r="T54" s="108"/>
    </row>
    <row r="55" spans="1:20" x14ac:dyDescent="0.25">
      <c r="A55" s="106">
        <v>0.3</v>
      </c>
      <c r="B55" s="107" t="s">
        <v>111</v>
      </c>
      <c r="C55" s="106" t="s">
        <v>188</v>
      </c>
      <c r="D55" s="106">
        <v>1630</v>
      </c>
      <c r="E55" s="106">
        <f t="shared" si="3"/>
        <v>97.8</v>
      </c>
      <c r="F55" s="112">
        <f t="shared" si="4"/>
        <v>1532.2</v>
      </c>
      <c r="G55" s="116"/>
      <c r="H55" s="108"/>
      <c r="I55" s="116">
        <f t="shared" si="5"/>
        <v>0</v>
      </c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</row>
    <row r="56" spans="1:20" hidden="1" x14ac:dyDescent="0.25">
      <c r="A56" s="106">
        <v>0.3</v>
      </c>
      <c r="B56" s="107" t="s">
        <v>103</v>
      </c>
      <c r="C56" s="114" t="s">
        <v>100</v>
      </c>
      <c r="D56" s="106">
        <v>2600</v>
      </c>
      <c r="E56" s="106">
        <f t="shared" si="3"/>
        <v>156</v>
      </c>
      <c r="F56" s="112">
        <f t="shared" si="4"/>
        <v>2444</v>
      </c>
      <c r="G56" s="108"/>
      <c r="H56" s="108"/>
      <c r="I56" s="116">
        <f t="shared" si="5"/>
        <v>0</v>
      </c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</row>
    <row r="57" spans="1:20" hidden="1" x14ac:dyDescent="0.25">
      <c r="A57" s="106">
        <v>0.3</v>
      </c>
      <c r="B57" s="107" t="s">
        <v>103</v>
      </c>
      <c r="C57" s="110" t="s">
        <v>194</v>
      </c>
      <c r="D57" s="106">
        <v>2600</v>
      </c>
      <c r="E57" s="106">
        <f t="shared" si="3"/>
        <v>156</v>
      </c>
      <c r="F57" s="112">
        <f t="shared" si="4"/>
        <v>2444</v>
      </c>
      <c r="G57" s="108"/>
      <c r="H57" s="108"/>
      <c r="I57" s="116">
        <f t="shared" si="5"/>
        <v>0</v>
      </c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</row>
    <row r="58" spans="1:20" hidden="1" x14ac:dyDescent="0.25">
      <c r="A58" s="106">
        <v>0.15</v>
      </c>
      <c r="B58" s="107" t="s">
        <v>103</v>
      </c>
      <c r="C58" s="110" t="s">
        <v>195</v>
      </c>
      <c r="D58" s="106">
        <v>2930</v>
      </c>
      <c r="E58" s="106">
        <f t="shared" si="3"/>
        <v>175.79999999999998</v>
      </c>
      <c r="F58" s="112">
        <f t="shared" si="4"/>
        <v>2754.2</v>
      </c>
      <c r="G58" s="108"/>
      <c r="H58" s="108"/>
      <c r="I58" s="116">
        <f t="shared" si="5"/>
        <v>0</v>
      </c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</row>
    <row r="59" spans="1:20" x14ac:dyDescent="0.25">
      <c r="A59" s="106">
        <v>0.3</v>
      </c>
      <c r="B59" s="107" t="s">
        <v>112</v>
      </c>
      <c r="C59" s="106" t="s">
        <v>168</v>
      </c>
      <c r="D59" s="106">
        <v>1530</v>
      </c>
      <c r="E59" s="106">
        <f t="shared" si="3"/>
        <v>91.8</v>
      </c>
      <c r="F59" s="112">
        <f t="shared" si="4"/>
        <v>1438.2</v>
      </c>
      <c r="G59" s="116"/>
      <c r="H59" s="108"/>
      <c r="I59" s="116">
        <f t="shared" si="5"/>
        <v>0</v>
      </c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</row>
    <row r="60" spans="1:20" x14ac:dyDescent="0.25">
      <c r="A60" s="106">
        <v>0.3</v>
      </c>
      <c r="B60" s="107" t="s">
        <v>112</v>
      </c>
      <c r="C60" s="106" t="s">
        <v>174</v>
      </c>
      <c r="D60" s="106">
        <v>2430</v>
      </c>
      <c r="E60" s="106">
        <f t="shared" si="3"/>
        <v>145.79999999999998</v>
      </c>
      <c r="F60" s="112">
        <f t="shared" si="4"/>
        <v>2284.1999999999998</v>
      </c>
      <c r="G60" s="115"/>
      <c r="H60" s="108"/>
      <c r="I60" s="116">
        <f t="shared" si="5"/>
        <v>0</v>
      </c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</row>
    <row r="61" spans="1:20" x14ac:dyDescent="0.25">
      <c r="A61" s="106">
        <v>0.3</v>
      </c>
      <c r="B61" s="107" t="s">
        <v>112</v>
      </c>
      <c r="C61" s="110" t="s">
        <v>189</v>
      </c>
      <c r="D61" s="106">
        <v>4250</v>
      </c>
      <c r="E61" s="106">
        <f t="shared" si="3"/>
        <v>255</v>
      </c>
      <c r="F61" s="112">
        <f t="shared" si="4"/>
        <v>3995</v>
      </c>
      <c r="G61" s="108"/>
      <c r="H61" s="108"/>
      <c r="I61" s="116">
        <f t="shared" si="5"/>
        <v>0</v>
      </c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</row>
    <row r="62" spans="1:20" x14ac:dyDescent="0.25">
      <c r="A62" s="104"/>
      <c r="B62" s="104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>
        <v>3010</v>
      </c>
      <c r="P62" s="108">
        <v>2051</v>
      </c>
      <c r="Q62" s="108"/>
      <c r="R62" s="108"/>
      <c r="S62" s="108"/>
      <c r="T62" s="108"/>
    </row>
    <row r="63" spans="1:20" x14ac:dyDescent="0.25">
      <c r="A63" s="104"/>
      <c r="B63" s="104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>
        <v>480</v>
      </c>
      <c r="P63" s="108">
        <v>480</v>
      </c>
      <c r="Q63" s="108"/>
      <c r="R63" s="108"/>
      <c r="S63" s="108"/>
      <c r="T63" s="108"/>
    </row>
    <row r="64" spans="1:20" x14ac:dyDescent="0.25">
      <c r="A64" s="104"/>
      <c r="B64" s="104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>
        <v>288</v>
      </c>
      <c r="P64" s="108">
        <v>700</v>
      </c>
      <c r="Q64" s="108"/>
      <c r="R64" s="108"/>
      <c r="S64" s="108"/>
      <c r="T64" s="108"/>
    </row>
    <row r="65" spans="2:16" x14ac:dyDescent="0.25">
      <c r="O65" s="116"/>
      <c r="P65">
        <v>1567</v>
      </c>
    </row>
    <row r="67" spans="2:16" x14ac:dyDescent="0.25">
      <c r="B67" t="s">
        <v>203</v>
      </c>
      <c r="C67">
        <v>40000</v>
      </c>
    </row>
    <row r="71" spans="2:16" x14ac:dyDescent="0.25">
      <c r="O71">
        <f>SUM(O62:O70)</f>
        <v>3778</v>
      </c>
    </row>
  </sheetData>
  <autoFilter ref="B24:I61">
    <filterColumn colId="0">
      <filters>
        <filter val="AOS"/>
        <filter val="TTB"/>
        <filter val="WH40K"/>
      </filters>
    </filterColumn>
    <sortState ref="B35:I61">
      <sortCondition ref="B24:B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day cost</vt:lpstr>
      <vt:lpstr>day cost (2)</vt:lpstr>
      <vt:lpstr>day cost (3)</vt:lpstr>
      <vt:lpstr>Лист5</vt:lpstr>
      <vt:lpstr>Лист7</vt:lpstr>
      <vt:lpstr>tyran</vt:lpstr>
      <vt:lpstr>Want</vt:lpstr>
      <vt:lpstr>Can</vt:lpstr>
    </vt:vector>
  </TitlesOfParts>
  <Company>ЗАО Банк "Советский"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2018-01-09T14:47:56Z</cp:lastPrinted>
  <dcterms:created xsi:type="dcterms:W3CDTF">2017-01-16T11:16:46Z</dcterms:created>
  <dcterms:modified xsi:type="dcterms:W3CDTF">2018-01-15T10:56:37Z</dcterms:modified>
</cp:coreProperties>
</file>