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autoCompressPictures="0"/>
  <xr:revisionPtr revIDLastSave="0" documentId="13_ncr:11_{ABB34A01-8691-4AC2-9FAA-6CD0F24107D6}" xr6:coauthVersionLast="47" xr6:coauthVersionMax="47" xr10:uidLastSave="{00000000-0000-0000-0000-000000000000}"/>
  <bookViews>
    <workbookView xWindow="-120" yWindow="-120" windowWidth="20730" windowHeight="11160" tabRatio="788" activeTab="11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<sst xmlns="http://schemas.openxmlformats.org/spreadsheetml/2006/main" count="100" uniqueCount="9">
  <si>
    <t>Sunday</t>
  </si>
  <si>
    <t>Notes</t>
  </si>
  <si>
    <t xml:space="preserve"> </t>
  </si>
  <si>
    <t>Calendar Settings</t>
  </si>
  <si>
    <t>Year</t>
  </si>
  <si>
    <t>Week Start</t>
  </si>
  <si>
    <t>RON  FARIZ</t>
  </si>
  <si>
    <t>JAYS AREL</t>
  </si>
  <si>
    <t>CARL 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</si>
</sst>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7" x14ac:knownFonts="1">
    <font>
      <sz val="11"/>
      <color theme="1" tint="0.2499465926084170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42">
    <xf numFmtId="0" fontId="0" fillId="0" borderId="0" xfId="0">
      <alignment vertical="top"/>
    </xf>
    <xf numFmtId="0" fontId="13" fillId="0" borderId="0" xfId="0" applyFont="1">
      <alignment vertical="top"/>
    </xf>
    <xf numFmtId="0" fontId="13" fillId="0" borderId="0" xfId="0" applyFont="1" applyFill="1" applyBorder="1">
      <alignment vertical="top"/>
    </xf>
    <xf numFmtId="0" fontId="13" fillId="0" borderId="0" xfId="2" applyFont="1" applyFill="1" applyBorder="1" applyAlignment="1">
      <alignment vertical="center"/>
    </xf>
    <xf numFmtId="0" fontId="14" fillId="0" borderId="0" xfId="5" applyFont="1" applyFill="1" applyAlignment="1">
      <alignment horizontal="left" vertical="center"/>
    </xf>
    <xf numFmtId="0" fontId="16" fillId="0" borderId="0" xfId="0" applyFont="1" applyFill="1" applyBorder="1">
      <alignment vertical="top"/>
    </xf>
    <xf numFmtId="0" fontId="17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 indent="1"/>
    </xf>
    <xf numFmtId="0" fontId="17" fillId="0" borderId="0" xfId="0" applyFont="1" applyBorder="1" applyAlignment="1">
      <alignment horizontal="left" vertical="top" wrapText="1" indent="1"/>
    </xf>
    <xf numFmtId="164" fontId="15" fillId="6" borderId="0" xfId="13" applyNumberFormat="1" applyFont="1" applyFill="1" applyBorder="1" applyAlignment="1">
      <alignment horizontal="left" vertical="center" wrapText="1" indent="1"/>
    </xf>
    <xf numFmtId="164" fontId="15" fillId="0" borderId="0" xfId="12" applyFont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top" wrapText="1" indent="1"/>
    </xf>
    <xf numFmtId="0" fontId="17" fillId="6" borderId="0" xfId="13" applyFont="1" applyFill="1" applyBorder="1" applyAlignment="1">
      <alignment horizontal="left" vertical="top" wrapText="1" indent="1"/>
    </xf>
    <xf numFmtId="0" fontId="16" fillId="6" borderId="7" xfId="14" applyFont="1" applyFill="1" applyBorder="1" applyAlignment="1">
      <alignment horizontal="center" vertical="center"/>
    </xf>
    <xf numFmtId="0" fontId="16" fillId="6" borderId="8" xfId="14" applyFont="1" applyFill="1" applyBorder="1" applyAlignment="1">
      <alignment horizontal="center" vertical="center"/>
    </xf>
    <xf numFmtId="0" fontId="16" fillId="0" borderId="5" xfId="16" applyFont="1" applyFill="1" applyBorder="1" applyAlignment="1">
      <alignment horizontal="center" vertical="center"/>
    </xf>
    <xf numFmtId="0" fontId="16" fillId="0" borderId="6" xfId="16" applyFont="1" applyFill="1" applyBorder="1" applyAlignment="1">
      <alignment horizontal="center" vertical="center"/>
    </xf>
    <xf numFmtId="0" fontId="18" fillId="0" borderId="0" xfId="0" applyFont="1">
      <alignment vertical="top"/>
    </xf>
    <xf numFmtId="164" fontId="15" fillId="7" borderId="0" xfId="13" applyNumberFormat="1" applyFont="1" applyFill="1" applyBorder="1" applyAlignment="1">
      <alignment horizontal="left" vertical="center" wrapText="1" indent="1"/>
    </xf>
    <xf numFmtId="0" fontId="17" fillId="7" borderId="0" xfId="13" applyFont="1" applyFill="1" applyBorder="1" applyAlignment="1">
      <alignment horizontal="left" vertical="top" wrapText="1" indent="1"/>
    </xf>
    <xf numFmtId="164" fontId="15" fillId="8" borderId="0" xfId="13" applyNumberFormat="1" applyFont="1" applyFill="1" applyBorder="1" applyAlignment="1">
      <alignment horizontal="left" vertical="center" wrapText="1" indent="1"/>
    </xf>
    <xf numFmtId="0" fontId="17" fillId="8" borderId="0" xfId="13" applyFont="1" applyFill="1" applyBorder="1" applyAlignment="1">
      <alignment horizontal="left" vertical="top" wrapText="1" indent="1"/>
    </xf>
    <xf numFmtId="164" fontId="15" fillId="9" borderId="0" xfId="13" applyNumberFormat="1" applyFont="1" applyFill="1" applyBorder="1" applyAlignment="1">
      <alignment horizontal="left" vertical="center" wrapText="1" indent="1"/>
    </xf>
    <xf numFmtId="0" fontId="17" fillId="9" borderId="0" xfId="13" applyFont="1" applyFill="1" applyBorder="1" applyAlignment="1">
      <alignment horizontal="left" vertical="top" wrapText="1" indent="1"/>
    </xf>
    <xf numFmtId="0" fontId="23" fillId="0" borderId="4" xfId="2" applyFont="1" applyFill="1" applyBorder="1" applyAlignment="1">
      <alignment horizontal="left" vertical="top" indent="1"/>
    </xf>
    <xf numFmtId="0" fontId="24" fillId="0" borderId="9" xfId="2" applyFont="1" applyFill="1" applyBorder="1" applyAlignment="1">
      <alignment horizontal="left" vertical="top" indent="1"/>
    </xf>
    <xf numFmtId="0" fontId="25" fillId="0" borderId="10" xfId="2" applyFont="1" applyFill="1" applyBorder="1" applyAlignment="1">
      <alignment horizontal="left" vertical="top" indent="1"/>
    </xf>
    <xf numFmtId="0" fontId="26" fillId="0" borderId="11" xfId="2" applyFont="1" applyFill="1" applyBorder="1" applyAlignment="1">
      <alignment horizontal="left" vertical="top" indent="1"/>
    </xf>
    <xf numFmtId="0" fontId="20" fillId="0" borderId="0" xfId="5" applyFont="1" applyFill="1" applyBorder="1">
      <alignment vertical="center"/>
    </xf>
    <xf numFmtId="0" fontId="13" fillId="6" borderId="0" xfId="11" applyFont="1" applyFill="1" applyBorder="1" applyAlignment="1">
      <alignment horizontal="left" vertical="center" wrapText="1" indent="1"/>
    </xf>
    <xf numFmtId="0" fontId="17" fillId="6" borderId="0" xfId="11" applyFont="1" applyFill="1" applyBorder="1" applyAlignment="1">
      <alignment horizontal="left" vertical="top" wrapText="1" indent="1"/>
    </xf>
    <xf numFmtId="0" fontId="12" fillId="0" borderId="4" xfId="15" applyFont="1" applyFill="1" applyBorder="1" applyAlignment="1">
      <alignment horizontal="center" vertical="top"/>
    </xf>
    <xf numFmtId="0" fontId="19" fillId="0" borderId="0" xfId="5" applyFont="1" applyFill="1" applyBorder="1">
      <alignment vertical="center"/>
    </xf>
    <xf numFmtId="0" fontId="13" fillId="7" borderId="0" xfId="11" applyFont="1" applyFill="1" applyBorder="1" applyAlignment="1">
      <alignment horizontal="left" vertical="center" wrapText="1" indent="1"/>
    </xf>
    <xf numFmtId="0" fontId="17" fillId="7" borderId="0" xfId="11" applyFont="1" applyFill="1" applyBorder="1" applyAlignment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3" fillId="9" borderId="0" xfId="11" applyFont="1" applyFill="1" applyBorder="1" applyAlignment="1">
      <alignment horizontal="left" vertical="center" wrapText="1" indent="1"/>
    </xf>
    <xf numFmtId="0" fontId="17" fillId="9" borderId="0" xfId="11" applyFont="1" applyFill="1" applyBorder="1" applyAlignment="1">
      <alignment horizontal="left" vertical="top" wrapText="1" indent="1"/>
    </xf>
    <xf numFmtId="0" fontId="21" fillId="0" borderId="0" xfId="5" applyFont="1" applyFill="1" applyBorder="1">
      <alignment vertical="center"/>
    </xf>
    <xf numFmtId="0" fontId="13" fillId="8" borderId="0" xfId="11" applyFont="1" applyFill="1" applyBorder="1" applyAlignment="1">
      <alignment horizontal="left" vertical="center" wrapText="1" indent="1"/>
    </xf>
    <xf numFmtId="0" fontId="17" fillId="8" borderId="0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2" customWidth="1"/>
    <col min="10" max="10" width="8.77734375" style="2" customWidth="1"/>
    <col min="11" max="12" width="12.44140625" style="2" customWidth="1"/>
    <col min="13" max="13" width="1.77734375" style="2" customWidth="1"/>
    <col min="14" max="16384" width="8.88671875" style="2"/>
  </cols>
  <sheetData>
    <row r="1" spans="1:12" ht="9" customHeight="1" x14ac:dyDescent="0.2">
      <c r="I1" s="2" t="s">
        <v>2</v>
      </c>
    </row>
    <row r="2" spans="1:12" ht="100.5" customHeight="1" x14ac:dyDescent="0.2">
      <c r="B2" s="29" t="str">
        <f>"January "&amp;CalendarYear</f>
        <v>January 2022</v>
      </c>
      <c r="C2" s="29"/>
      <c r="D2" s="29"/>
      <c r="E2" s="3"/>
      <c r="F2" s="3"/>
      <c r="G2" s="3"/>
      <c r="H2" s="4"/>
    </row>
    <row r="3" spans="1:12" s="5" customFormat="1" ht="19.5" customHeight="1" thickBot="1" x14ac:dyDescent="0.25">
      <c r="A3" s="1"/>
      <c r="B3" s="25" t="str">
        <f>WeekStart</f>
        <v>Sunday</v>
      </c>
      <c r="C3" s="25" t="str">
        <f t="shared" ref="C3:H3" si="0">TEXT(C4,"dddd")</f>
        <v>Monday</v>
      </c>
      <c r="D3" s="25" t="str">
        <f t="shared" si="0"/>
        <v>Tuesday</v>
      </c>
      <c r="E3" s="25" t="str">
        <f t="shared" si="0"/>
        <v>Wednesday</v>
      </c>
      <c r="F3" s="25" t="str">
        <f t="shared" si="0"/>
        <v>Thursday</v>
      </c>
      <c r="G3" s="25" t="str">
        <f t="shared" si="0"/>
        <v>Friday</v>
      </c>
      <c r="H3" s="25" t="str">
        <f t="shared" si="0"/>
        <v>Saturday</v>
      </c>
      <c r="K3" s="32" t="s">
        <v>3</v>
      </c>
      <c r="L3" s="32"/>
    </row>
    <row r="4" spans="1:12" s="8" customFormat="1" ht="19.5" customHeight="1" x14ac:dyDescent="0.2">
      <c r="A4" s="7"/>
      <c r="B4" s="11">
        <f t="array" ref="B4:H4">DaysAndWeeks+DATE(CalendarYear,1,1)-WEEKDAY(DATE(CalendarYear,1,1),(WeekStart="Monday")+1)+1</f>
        <v>44556</v>
      </c>
      <c r="C4" s="11">
        <v>44557</v>
      </c>
      <c r="D4" s="11">
        <v>44558</v>
      </c>
      <c r="E4" s="11">
        <v>44559</v>
      </c>
      <c r="F4" s="11">
        <v>44560</v>
      </c>
      <c r="G4" s="11">
        <v>44561</v>
      </c>
      <c r="H4" s="11">
        <v>44562</v>
      </c>
      <c r="K4" s="16" t="s">
        <v>4</v>
      </c>
      <c r="L4" s="17" t="s">
        <v>5</v>
      </c>
    </row>
    <row r="5" spans="1:12" s="12" customFormat="1" ht="48" customHeight="1" x14ac:dyDescent="0.2">
      <c r="A5" s="6"/>
      <c r="B5" s="9"/>
      <c r="C5" s="9"/>
      <c r="D5" s="9"/>
      <c r="E5" s="9"/>
      <c r="F5" s="9"/>
      <c r="G5" s="9"/>
      <c r="H5" s="9"/>
      <c r="K5" s="14">
        <v>2022</v>
      </c>
      <c r="L5" s="15" t="s">
        <v>0</v>
      </c>
    </row>
    <row r="6" spans="1:12" s="8" customFormat="1" ht="19.5" customHeight="1" x14ac:dyDescent="0.2">
      <c r="A6" s="7"/>
      <c r="B6" s="10">
        <f t="array" ref="B6:H6">DaysAndWeeks+DATE(CalendarYear,1,1)-WEEKDAY(DATE(CalendarYear,1,1),(WeekStart="Monday")+1)+8</f>
        <v>44563</v>
      </c>
      <c r="C6" s="10">
        <v>44564</v>
      </c>
      <c r="D6" s="10">
        <v>44565</v>
      </c>
      <c r="E6" s="10">
        <v>44566</v>
      </c>
      <c r="F6" s="10">
        <v>44567</v>
      </c>
      <c r="G6" s="10">
        <v>44568</v>
      </c>
      <c r="H6" s="10">
        <v>44569</v>
      </c>
    </row>
    <row r="7" spans="1:12" s="12" customFormat="1" ht="48" customHeight="1" x14ac:dyDescent="0.2">
      <c r="A7" s="6"/>
      <c r="B7" s="13"/>
      <c r="C7" s="13"/>
      <c r="D7" s="13"/>
      <c r="E7" s="13"/>
      <c r="F7" s="13"/>
      <c r="G7" s="13"/>
      <c r="H7" s="13"/>
    </row>
    <row r="8" spans="1:12" s="8" customFormat="1" ht="19.5" customHeight="1" x14ac:dyDescent="0.2">
      <c r="A8" s="7"/>
      <c r="B8" s="11">
        <f t="array" ref="B8:H8">DaysAndWeeks+DATE(CalendarYear,1,1)-WEEKDAY(DATE(CalendarYear,1,1),(WeekStart="Monday")+1)+15</f>
        <v>44570</v>
      </c>
      <c r="C8" s="11">
        <v>44571</v>
      </c>
      <c r="D8" s="11">
        <v>44572</v>
      </c>
      <c r="E8" s="11">
        <v>44573</v>
      </c>
      <c r="F8" s="11">
        <v>44574</v>
      </c>
      <c r="G8" s="11">
        <v>44575</v>
      </c>
      <c r="H8" s="11">
        <v>44576</v>
      </c>
    </row>
    <row r="9" spans="1:12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12" s="8" customFormat="1" ht="19.5" customHeight="1" x14ac:dyDescent="0.2">
      <c r="A10" s="7"/>
      <c r="B10" s="10">
        <f t="array" ref="B10:H10">DaysAndWeeks+DATE(CalendarYear,1,1)-WEEKDAY(DATE(CalendarYear,1,1),(WeekStart="Monday")+1)+22</f>
        <v>44577</v>
      </c>
      <c r="C10" s="10">
        <v>44578</v>
      </c>
      <c r="D10" s="10">
        <v>44579</v>
      </c>
      <c r="E10" s="10">
        <v>44580</v>
      </c>
      <c r="F10" s="10">
        <v>44581</v>
      </c>
      <c r="G10" s="10">
        <v>44582</v>
      </c>
      <c r="H10" s="10">
        <v>44583</v>
      </c>
    </row>
    <row r="11" spans="1:12" s="12" customFormat="1" ht="48" customHeight="1" x14ac:dyDescent="0.2">
      <c r="A11" s="6"/>
      <c r="B11" s="13"/>
      <c r="C11" s="13"/>
      <c r="D11" s="13"/>
      <c r="E11" s="13"/>
      <c r="F11" s="13"/>
      <c r="G11" s="13"/>
      <c r="H11" s="13"/>
    </row>
    <row r="12" spans="1:12" s="8" customFormat="1" ht="19.5" customHeight="1" x14ac:dyDescent="0.2">
      <c r="A12" s="7"/>
      <c r="B12" s="11">
        <f t="array" ref="B12:H12">DaysAndWeeks+DATE(CalendarYear,1,1)-WEEKDAY(DATE(CalendarYear,1,1),(WeekStart="Monday")+1)+29</f>
        <v>44584</v>
      </c>
      <c r="C12" s="11">
        <v>44585</v>
      </c>
      <c r="D12" s="11">
        <v>44586</v>
      </c>
      <c r="E12" s="11">
        <v>44587</v>
      </c>
      <c r="F12" s="11">
        <v>44588</v>
      </c>
      <c r="G12" s="11">
        <v>44589</v>
      </c>
      <c r="H12" s="11">
        <v>44590</v>
      </c>
    </row>
    <row r="13" spans="1:12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12" s="8" customFormat="1" ht="19.5" customHeight="1" x14ac:dyDescent="0.2">
      <c r="A14" s="7"/>
      <c r="B14" s="10">
        <f t="array" ref="B14:C14">DaysAndWeeks+DATE(CalendarYear,1,1)-WEEKDAY(DATE(CalendarYear,1,1),(WeekStart="Monday")+1)+36</f>
        <v>44591</v>
      </c>
      <c r="C14" s="10">
        <v>44592</v>
      </c>
      <c r="D14" s="30" t="s">
        <v>1</v>
      </c>
      <c r="E14" s="30"/>
      <c r="F14" s="30"/>
      <c r="G14" s="30"/>
      <c r="H14" s="30"/>
    </row>
    <row r="15" spans="1:12" s="12" customFormat="1" ht="48" customHeight="1" x14ac:dyDescent="0.2">
      <c r="A15" s="6"/>
      <c r="B15" s="13"/>
      <c r="C15" s="13"/>
      <c r="D15" s="31"/>
      <c r="E15" s="31"/>
      <c r="F15" s="31"/>
      <c r="G15" s="31"/>
      <c r="H15" s="31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2">
      <c r="I1" s="1" t="s">
        <v>2</v>
      </c>
    </row>
    <row r="2" spans="1:9" s="2" customFormat="1" ht="100.5" customHeight="1" x14ac:dyDescent="0.2">
      <c r="B2" s="29" t="str">
        <f>"February "&amp;CalendarYear</f>
        <v>February 2022</v>
      </c>
      <c r="C2" s="29"/>
      <c r="D2" s="29"/>
      <c r="E2" s="3"/>
      <c r="F2" s="3"/>
      <c r="G2" s="3"/>
      <c r="H2" s="4"/>
    </row>
    <row r="3" spans="1:9" s="5" customFormat="1" ht="19.5" customHeight="1" thickBot="1" x14ac:dyDescent="0.25">
      <c r="A3" s="1"/>
      <c r="B3" s="25" t="str">
        <f>WeekStart</f>
        <v>Sunday</v>
      </c>
      <c r="C3" s="25" t="str">
        <f t="shared" ref="C3:H3" si="0">TEXT(C4,"dddd")</f>
        <v>Monday</v>
      </c>
      <c r="D3" s="25" t="str">
        <f t="shared" si="0"/>
        <v>Tuesday</v>
      </c>
      <c r="E3" s="25" t="str">
        <f t="shared" si="0"/>
        <v>Wednesday</v>
      </c>
      <c r="F3" s="25" t="str">
        <f t="shared" si="0"/>
        <v>Thursday</v>
      </c>
      <c r="G3" s="25" t="str">
        <f t="shared" si="0"/>
        <v>Friday</v>
      </c>
      <c r="H3" s="25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DaysAndWeeks+DATE(CalendarYear,2,1)-WEEKDAY(DATE(CalendarYear,2,1),(WeekStart="Monday")+1)+1</f>
        <v>44591</v>
      </c>
      <c r="C4" s="11">
        <v>44592</v>
      </c>
      <c r="D4" s="11">
        <v>44593</v>
      </c>
      <c r="E4" s="11">
        <v>44594</v>
      </c>
      <c r="F4" s="11">
        <v>44595</v>
      </c>
      <c r="G4" s="11">
        <v>44596</v>
      </c>
      <c r="H4" s="11">
        <v>44597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0">
        <f t="array" ref="B6:H6">DaysAndWeeks+DATE(CalendarYear,2,1)-WEEKDAY(DATE(CalendarYear,2,1),(WeekStart="Monday")+1)+8</f>
        <v>44598</v>
      </c>
      <c r="C6" s="10">
        <v>44599</v>
      </c>
      <c r="D6" s="10">
        <v>44600</v>
      </c>
      <c r="E6" s="10">
        <v>44601</v>
      </c>
      <c r="F6" s="10">
        <v>44602</v>
      </c>
      <c r="G6" s="10">
        <v>44603</v>
      </c>
      <c r="H6" s="10">
        <v>44604</v>
      </c>
    </row>
    <row r="7" spans="1:9" s="12" customFormat="1" ht="48" customHeight="1" x14ac:dyDescent="0.2">
      <c r="A7" s="6"/>
      <c r="B7" s="13"/>
      <c r="C7" s="13"/>
      <c r="D7" s="13"/>
      <c r="E7" s="13"/>
      <c r="F7" s="13"/>
      <c r="G7" s="13"/>
      <c r="H7" s="13"/>
    </row>
    <row r="8" spans="1:9" s="8" customFormat="1" ht="19.5" customHeight="1" x14ac:dyDescent="0.2">
      <c r="A8" s="7"/>
      <c r="B8" s="11">
        <f t="array" ref="B8:H8">DaysAndWeeks+DATE(CalendarYear,2,1)-WEEKDAY(DATE(CalendarYear,2,1),(WeekStart="Monday")+1)+15</f>
        <v>44605</v>
      </c>
      <c r="C8" s="11">
        <v>44606</v>
      </c>
      <c r="D8" s="11">
        <v>44607</v>
      </c>
      <c r="E8" s="11">
        <v>44608</v>
      </c>
      <c r="F8" s="11">
        <v>44609</v>
      </c>
      <c r="G8" s="11">
        <v>44610</v>
      </c>
      <c r="H8" s="11">
        <v>44611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0">
        <f t="array" ref="B10:H10">DaysAndWeeks+DATE(CalendarYear,2,1)-WEEKDAY(DATE(CalendarYear,2,1),(WeekStart="Monday")+1)+22</f>
        <v>44612</v>
      </c>
      <c r="C10" s="10">
        <v>44613</v>
      </c>
      <c r="D10" s="10">
        <v>44614</v>
      </c>
      <c r="E10" s="10">
        <v>44615</v>
      </c>
      <c r="F10" s="10">
        <v>44616</v>
      </c>
      <c r="G10" s="10">
        <v>44617</v>
      </c>
      <c r="H10" s="10">
        <v>44618</v>
      </c>
    </row>
    <row r="11" spans="1:9" s="12" customFormat="1" ht="48" customHeight="1" x14ac:dyDescent="0.2">
      <c r="A11" s="6"/>
      <c r="B11" s="13"/>
      <c r="C11" s="13"/>
      <c r="D11" s="13"/>
      <c r="E11" s="13"/>
      <c r="F11" s="13"/>
      <c r="G11" s="13"/>
      <c r="H11" s="13"/>
    </row>
    <row r="12" spans="1:9" s="8" customFormat="1" ht="19.5" customHeight="1" x14ac:dyDescent="0.2">
      <c r="A12" s="7"/>
      <c r="B12" s="11">
        <f t="array" ref="B12:H12">DaysAndWeeks+DATE(CalendarYear,2,1)-WEEKDAY(DATE(CalendarYear,2,1),(WeekStart="Monday")+1)+29</f>
        <v>44619</v>
      </c>
      <c r="C12" s="11">
        <v>44620</v>
      </c>
      <c r="D12" s="11">
        <v>44621</v>
      </c>
      <c r="E12" s="11">
        <v>44622</v>
      </c>
      <c r="F12" s="11">
        <v>44623</v>
      </c>
      <c r="G12" s="11">
        <v>44624</v>
      </c>
      <c r="H12" s="11">
        <v>44625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0">
        <f t="array" ref="B14:C14">DaysAndWeeks+DATE(CalendarYear,2,1)-WEEKDAY(DATE(CalendarYear,2,1),(WeekStart="Monday")+1)+36</f>
        <v>44626</v>
      </c>
      <c r="C14" s="10">
        <v>44627</v>
      </c>
      <c r="D14" s="30" t="s">
        <v>1</v>
      </c>
      <c r="E14" s="30"/>
      <c r="F14" s="30"/>
      <c r="G14" s="30"/>
      <c r="H14" s="30"/>
    </row>
    <row r="15" spans="1:9" s="12" customFormat="1" ht="48" customHeight="1" x14ac:dyDescent="0.2">
      <c r="A15" s="6"/>
      <c r="B15" s="13"/>
      <c r="C15" s="13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3" t="str">
        <f>"March "&amp;CalendarYear</f>
        <v>March 2022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6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6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DaysAndWeeks+DATE(CalendarYear,3,1)-WEEKDAY(DATE(CalendarYear,3,1),(WeekStart="Monday")+1)+1</f>
        <v>44619</v>
      </c>
      <c r="C4" s="11">
        <v>44620</v>
      </c>
      <c r="D4" s="11">
        <v>44621</v>
      </c>
      <c r="E4" s="11">
        <v>44622</v>
      </c>
      <c r="F4" s="11">
        <v>44623</v>
      </c>
      <c r="G4" s="11">
        <v>44624</v>
      </c>
      <c r="H4" s="11">
        <v>44625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9">
        <f t="array" ref="B6:H6">DaysAndWeeks+DATE(CalendarYear,3,1)-WEEKDAY(DATE(CalendarYear,3,1),(WeekStart="Monday")+1)+8</f>
        <v>44626</v>
      </c>
      <c r="C6" s="19">
        <v>44627</v>
      </c>
      <c r="D6" s="19">
        <v>44628</v>
      </c>
      <c r="E6" s="19">
        <v>44629</v>
      </c>
      <c r="F6" s="19">
        <v>44630</v>
      </c>
      <c r="G6" s="19">
        <v>44631</v>
      </c>
      <c r="H6" s="19">
        <v>44632</v>
      </c>
    </row>
    <row r="7" spans="1:9" s="12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11">
        <f t="array" ref="B8:H8">DaysAndWeeks+DATE(CalendarYear,3,1)-WEEKDAY(DATE(CalendarYear,3,1),(WeekStart="Monday")+1)+15</f>
        <v>44633</v>
      </c>
      <c r="C8" s="11">
        <v>44634</v>
      </c>
      <c r="D8" s="11">
        <v>44635</v>
      </c>
      <c r="E8" s="11">
        <v>44636</v>
      </c>
      <c r="F8" s="11">
        <v>44637</v>
      </c>
      <c r="G8" s="11">
        <v>44638</v>
      </c>
      <c r="H8" s="11">
        <v>44639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9">
        <f t="array" ref="B10:H10">DaysAndWeeks+DATE(CalendarYear,3,1)-WEEKDAY(DATE(CalendarYear,3,1),(WeekStart="Monday")+1)+22</f>
        <v>44640</v>
      </c>
      <c r="C10" s="19">
        <v>44641</v>
      </c>
      <c r="D10" s="19">
        <v>44642</v>
      </c>
      <c r="E10" s="19">
        <v>44643</v>
      </c>
      <c r="F10" s="19">
        <v>44644</v>
      </c>
      <c r="G10" s="19">
        <v>44645</v>
      </c>
      <c r="H10" s="19">
        <v>44646</v>
      </c>
    </row>
    <row r="11" spans="1:9" s="12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11">
        <f t="array" ref="B12:H12">DaysAndWeeks+DATE(CalendarYear,3,1)-WEEKDAY(DATE(CalendarYear,3,1),(WeekStart="Monday")+1)+29</f>
        <v>44647</v>
      </c>
      <c r="C12" s="11">
        <v>44648</v>
      </c>
      <c r="D12" s="11">
        <v>44649</v>
      </c>
      <c r="E12" s="11">
        <v>44650</v>
      </c>
      <c r="F12" s="11">
        <v>44651</v>
      </c>
      <c r="G12" s="11">
        <v>44652</v>
      </c>
      <c r="H12" s="11">
        <v>44653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9">
        <f t="array" ref="B14:C14">DaysAndWeeks+DATE(CalendarYear,3,1)-WEEKDAY(DATE(CalendarYear,3,1),(WeekStart="Monday")+1)+36</f>
        <v>44654</v>
      </c>
      <c r="C14" s="19">
        <v>44655</v>
      </c>
      <c r="D14" s="34" t="s">
        <v>1</v>
      </c>
      <c r="E14" s="34"/>
      <c r="F14" s="34"/>
      <c r="G14" s="34"/>
      <c r="H14" s="34"/>
    </row>
    <row r="15" spans="1:9" s="12" customFormat="1" ht="48" customHeight="1" x14ac:dyDescent="0.2">
      <c r="A15" s="6"/>
      <c r="B15" s="20"/>
      <c r="C15" s="20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3" t="str">
        <f>"April "&amp;CalendarYear</f>
        <v>April 2022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6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6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DaysAndWeeks+DATE(CalendarYear,4,1)-WEEKDAY(DATE(CalendarYear,4,1),(WeekStart="Monday")+1)+1</f>
        <v>44647</v>
      </c>
      <c r="C4" s="11">
        <v>44648</v>
      </c>
      <c r="D4" s="11">
        <v>44649</v>
      </c>
      <c r="E4" s="11">
        <v>44650</v>
      </c>
      <c r="F4" s="11">
        <v>44651</v>
      </c>
      <c r="G4" s="11">
        <v>44652</v>
      </c>
      <c r="H4" s="11">
        <v>44653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9">
        <f t="array" ref="B6:H6">DaysAndWeeks+DATE(CalendarYear,4,1)-WEEKDAY(DATE(CalendarYear,4,1),(WeekStart="Monday")+1)+8</f>
        <v>44654</v>
      </c>
      <c r="C6" s="19">
        <v>44655</v>
      </c>
      <c r="D6" s="19">
        <v>44656</v>
      </c>
      <c r="E6" s="19">
        <v>44657</v>
      </c>
      <c r="F6" s="19">
        <v>44658</v>
      </c>
      <c r="G6" s="19">
        <v>44659</v>
      </c>
      <c r="H6" s="19">
        <v>44660</v>
      </c>
    </row>
    <row r="7" spans="1:9" s="12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11">
        <f t="array" ref="B8:H8">DaysAndWeeks+DATE(CalendarYear,4,1)-WEEKDAY(DATE(CalendarYear,4,1),(WeekStart="Monday")+1)+15</f>
        <v>44661</v>
      </c>
      <c r="C8" s="11">
        <v>44662</v>
      </c>
      <c r="D8" s="11">
        <v>44663</v>
      </c>
      <c r="E8" s="11">
        <v>44664</v>
      </c>
      <c r="F8" s="11">
        <v>44665</v>
      </c>
      <c r="G8" s="11">
        <v>44666</v>
      </c>
      <c r="H8" s="11">
        <v>44667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9">
        <f t="array" ref="B10:H10">DaysAndWeeks+DATE(CalendarYear,4,1)-WEEKDAY(DATE(CalendarYear,4,1),(WeekStart="Monday")+1)+22</f>
        <v>44668</v>
      </c>
      <c r="C10" s="19">
        <v>44669</v>
      </c>
      <c r="D10" s="19">
        <v>44670</v>
      </c>
      <c r="E10" s="19">
        <v>44671</v>
      </c>
      <c r="F10" s="19">
        <v>44672</v>
      </c>
      <c r="G10" s="19">
        <v>44673</v>
      </c>
      <c r="H10" s="19">
        <v>44674</v>
      </c>
    </row>
    <row r="11" spans="1:9" s="12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11">
        <f t="array" ref="B12:H12">DaysAndWeeks+DATE(CalendarYear,4,1)-WEEKDAY(DATE(CalendarYear,4,1),(WeekStart="Monday")+1)+29</f>
        <v>44675</v>
      </c>
      <c r="C12" s="11">
        <v>44676</v>
      </c>
      <c r="D12" s="11">
        <v>44677</v>
      </c>
      <c r="E12" s="11">
        <v>44678</v>
      </c>
      <c r="F12" s="11">
        <v>44679</v>
      </c>
      <c r="G12" s="11">
        <v>44680</v>
      </c>
      <c r="H12" s="11">
        <v>44681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9">
        <f t="array" ref="B14:C14">DaysAndWeeks+DATE(CalendarYear,4,1)-WEEKDAY(DATE(CalendarYear,4,1),(WeekStart="Monday")+1)+36</f>
        <v>44682</v>
      </c>
      <c r="C14" s="19">
        <v>44683</v>
      </c>
      <c r="D14" s="34" t="s">
        <v>1</v>
      </c>
      <c r="E14" s="34"/>
      <c r="F14" s="34"/>
      <c r="G14" s="34"/>
      <c r="H14" s="34"/>
    </row>
    <row r="15" spans="1:9" s="12" customFormat="1" ht="48" customHeight="1" x14ac:dyDescent="0.2">
      <c r="A15" s="6"/>
      <c r="B15" s="20"/>
      <c r="C15" s="20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3" t="str">
        <f>"May "&amp;CalendarYear</f>
        <v>May 2022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6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6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DaysAndWeeks+DATE(CalendarYear,5,1)-WEEKDAY(DATE(CalendarYear,5,1),(WeekStart="Monday")+1)+1</f>
        <v>44682</v>
      </c>
      <c r="C4" s="11">
        <v>44683</v>
      </c>
      <c r="D4" s="11">
        <v>44684</v>
      </c>
      <c r="E4" s="11">
        <v>44685</v>
      </c>
      <c r="F4" s="11">
        <v>44686</v>
      </c>
      <c r="G4" s="11">
        <v>44687</v>
      </c>
      <c r="H4" s="11">
        <v>44688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9">
        <f t="array" ref="B6:H6">DaysAndWeeks+DATE(CalendarYear,5,1)-WEEKDAY(DATE(CalendarYear,5,1),(WeekStart="Monday")+1)+8</f>
        <v>44689</v>
      </c>
      <c r="C6" s="19">
        <v>44690</v>
      </c>
      <c r="D6" s="19">
        <v>44691</v>
      </c>
      <c r="E6" s="19">
        <v>44692</v>
      </c>
      <c r="F6" s="19">
        <v>44693</v>
      </c>
      <c r="G6" s="19">
        <v>44694</v>
      </c>
      <c r="H6" s="19">
        <v>44695</v>
      </c>
    </row>
    <row r="7" spans="1:9" s="12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11">
        <f t="array" ref="B8:H8">DaysAndWeeks+DATE(CalendarYear,5,1)-WEEKDAY(DATE(CalendarYear,5,1),(WeekStart="Monday")+1)+15</f>
        <v>44696</v>
      </c>
      <c r="C8" s="11">
        <v>44697</v>
      </c>
      <c r="D8" s="11">
        <v>44698</v>
      </c>
      <c r="E8" s="11">
        <v>44699</v>
      </c>
      <c r="F8" s="11">
        <v>44700</v>
      </c>
      <c r="G8" s="11">
        <v>44701</v>
      </c>
      <c r="H8" s="11">
        <v>44702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9">
        <f t="array" ref="B10:H10">DaysAndWeeks+DATE(CalendarYear,5,1)-WEEKDAY(DATE(CalendarYear,5,1),(WeekStart="Monday")+1)+22</f>
        <v>44703</v>
      </c>
      <c r="C10" s="19">
        <v>44704</v>
      </c>
      <c r="D10" s="19">
        <v>44705</v>
      </c>
      <c r="E10" s="19">
        <v>44706</v>
      </c>
      <c r="F10" s="19">
        <v>44707</v>
      </c>
      <c r="G10" s="19">
        <v>44708</v>
      </c>
      <c r="H10" s="19">
        <v>44709</v>
      </c>
    </row>
    <row r="11" spans="1:9" s="12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11">
        <f t="array" ref="B12:H12">DaysAndWeeks+DATE(CalendarYear,5,1)-WEEKDAY(DATE(CalendarYear,5,1),(WeekStart="Monday")+1)+29</f>
        <v>44710</v>
      </c>
      <c r="C12" s="11">
        <v>44711</v>
      </c>
      <c r="D12" s="11">
        <v>44712</v>
      </c>
      <c r="E12" s="11">
        <v>44713</v>
      </c>
      <c r="F12" s="11">
        <v>44714</v>
      </c>
      <c r="G12" s="11">
        <v>44715</v>
      </c>
      <c r="H12" s="11">
        <v>44716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9">
        <f t="array" ref="B14:C14">DaysAndWeeks+DATE(CalendarYear,5,1)-WEEKDAY(DATE(CalendarYear,5,1),(WeekStart="Monday")+1)+36</f>
        <v>44717</v>
      </c>
      <c r="C14" s="19">
        <v>44718</v>
      </c>
      <c r="D14" s="34" t="s">
        <v>1</v>
      </c>
      <c r="E14" s="34"/>
      <c r="F14" s="34"/>
      <c r="G14" s="34"/>
      <c r="H14" s="34"/>
    </row>
    <row r="15" spans="1:9" s="12" customFormat="1" ht="48" customHeight="1" x14ac:dyDescent="0.2">
      <c r="A15" s="6"/>
      <c r="B15" s="20"/>
      <c r="C15" s="20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6" t="str">
        <f>"June "&amp;CalendarYear</f>
        <v>June 2022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7" t="str">
        <f>WeekStart</f>
        <v>Sunday</v>
      </c>
      <c r="C3" s="27" t="str">
        <f t="shared" ref="C3:H3" si="0">TEXT(C4,"dddd")</f>
        <v>Monday</v>
      </c>
      <c r="D3" s="27" t="str">
        <f t="shared" si="0"/>
        <v>Tuesday</v>
      </c>
      <c r="E3" s="27" t="str">
        <f t="shared" si="0"/>
        <v>Wednesday</v>
      </c>
      <c r="F3" s="27" t="str">
        <f t="shared" si="0"/>
        <v>Thursday</v>
      </c>
      <c r="G3" s="27" t="str">
        <f t="shared" si="0"/>
        <v>Friday</v>
      </c>
      <c r="H3" s="27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DaysAndWeeks+DATE(CalendarYear,6,1)-WEEKDAY(DATE(CalendarYear,6,1),(WeekStart="Monday")+1)+1</f>
        <v>44710</v>
      </c>
      <c r="C4" s="11">
        <v>44711</v>
      </c>
      <c r="D4" s="11">
        <v>44712</v>
      </c>
      <c r="E4" s="11">
        <v>44713</v>
      </c>
      <c r="F4" s="11">
        <v>44714</v>
      </c>
      <c r="G4" s="11">
        <v>44715</v>
      </c>
      <c r="H4" s="11">
        <v>44716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3">
        <f t="array" ref="B6:H6">DaysAndWeeks+DATE(CalendarYear,6,1)-WEEKDAY(DATE(CalendarYear,6,1),(WeekStart="Monday")+1)+8</f>
        <v>44717</v>
      </c>
      <c r="C6" s="23">
        <v>44718</v>
      </c>
      <c r="D6" s="23">
        <v>44719</v>
      </c>
      <c r="E6" s="23">
        <v>44720</v>
      </c>
      <c r="F6" s="23">
        <v>44721</v>
      </c>
      <c r="G6" s="23">
        <v>44722</v>
      </c>
      <c r="H6" s="23">
        <v>44723</v>
      </c>
    </row>
    <row r="7" spans="1:9" s="12" customFormat="1" ht="48" customHeight="1" x14ac:dyDescent="0.2">
      <c r="A7" s="6"/>
      <c r="B7" s="24"/>
      <c r="C7" s="24"/>
      <c r="D7" s="24"/>
      <c r="E7" s="24"/>
      <c r="F7" s="24"/>
      <c r="G7" s="24"/>
      <c r="H7" s="24"/>
    </row>
    <row r="8" spans="1:9" s="8" customFormat="1" ht="19.5" customHeight="1" x14ac:dyDescent="0.2">
      <c r="A8" s="7"/>
      <c r="B8" s="11">
        <f t="array" ref="B8:H8">DaysAndWeeks+DATE(CalendarYear,6,1)-WEEKDAY(DATE(CalendarYear,6,1),(WeekStart="Monday")+1)+15</f>
        <v>44724</v>
      </c>
      <c r="C8" s="11">
        <v>44725</v>
      </c>
      <c r="D8" s="11">
        <v>44726</v>
      </c>
      <c r="E8" s="11">
        <v>44727</v>
      </c>
      <c r="F8" s="11">
        <v>44728</v>
      </c>
      <c r="G8" s="11">
        <v>44729</v>
      </c>
      <c r="H8" s="11">
        <v>44730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3">
        <f t="array" ref="B10:H10">DaysAndWeeks+DATE(CalendarYear,6,1)-WEEKDAY(DATE(CalendarYear,6,1),(WeekStart="Monday")+1)+22</f>
        <v>44731</v>
      </c>
      <c r="C10" s="23">
        <v>44732</v>
      </c>
      <c r="D10" s="23">
        <v>44733</v>
      </c>
      <c r="E10" s="23">
        <v>44734</v>
      </c>
      <c r="F10" s="23">
        <v>44735</v>
      </c>
      <c r="G10" s="23">
        <v>44736</v>
      </c>
      <c r="H10" s="23">
        <v>44737</v>
      </c>
    </row>
    <row r="11" spans="1:9" s="12" customFormat="1" ht="48" customHeight="1" x14ac:dyDescent="0.2">
      <c r="A11" s="6"/>
      <c r="B11" s="24"/>
      <c r="C11" s="24"/>
      <c r="D11" s="24"/>
      <c r="E11" s="24"/>
      <c r="F11" s="24"/>
      <c r="G11" s="24"/>
      <c r="H11" s="24"/>
    </row>
    <row r="12" spans="1:9" s="8" customFormat="1" ht="19.5" customHeight="1" x14ac:dyDescent="0.2">
      <c r="A12" s="7"/>
      <c r="B12" s="11">
        <f t="array" ref="B12:H12">DaysAndWeeks+DATE(CalendarYear,6,1)-WEEKDAY(DATE(CalendarYear,6,1),(WeekStart="Monday")+1)+29</f>
        <v>44738</v>
      </c>
      <c r="C12" s="11">
        <v>44739</v>
      </c>
      <c r="D12" s="11">
        <v>44740</v>
      </c>
      <c r="E12" s="11">
        <v>44741</v>
      </c>
      <c r="F12" s="11">
        <v>44742</v>
      </c>
      <c r="G12" s="11">
        <v>44743</v>
      </c>
      <c r="H12" s="11">
        <v>44744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3">
        <f t="array" ref="B14:C14">DaysAndWeeks+DATE(CalendarYear,6,1)-WEEKDAY(DATE(CalendarYear,6,1),(WeekStart="Monday")+1)+36</f>
        <v>44745</v>
      </c>
      <c r="C14" s="23">
        <v>44746</v>
      </c>
      <c r="D14" s="37" t="s">
        <v>1</v>
      </c>
      <c r="E14" s="37"/>
      <c r="F14" s="37"/>
      <c r="G14" s="37"/>
      <c r="H14" s="37"/>
    </row>
    <row r="15" spans="1:9" s="12" customFormat="1" ht="48" customHeight="1" x14ac:dyDescent="0.2">
      <c r="A15" s="6"/>
      <c r="B15" s="24"/>
      <c r="C15" s="24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6" t="str">
        <f>"July "&amp;CalendarYear</f>
        <v>July 2022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7" t="str">
        <f>WeekStart</f>
        <v>Sunday</v>
      </c>
      <c r="C3" s="27" t="str">
        <f t="shared" ref="C3:H3" si="0">TEXT(C4,"dddd")</f>
        <v>Monday</v>
      </c>
      <c r="D3" s="27" t="str">
        <f t="shared" si="0"/>
        <v>Tuesday</v>
      </c>
      <c r="E3" s="27" t="str">
        <f t="shared" si="0"/>
        <v>Wednesday</v>
      </c>
      <c r="F3" s="27" t="str">
        <f t="shared" si="0"/>
        <v>Thursday</v>
      </c>
      <c r="G3" s="27" t="str">
        <f t="shared" si="0"/>
        <v>Friday</v>
      </c>
      <c r="H3" s="27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DaysAndWeeks+DATE(CalendarYear,7,1)-WEEKDAY(DATE(CalendarYear,7,1),(WeekStart="Monday")+1)+1</f>
        <v>44738</v>
      </c>
      <c r="C4" s="11">
        <v>44739</v>
      </c>
      <c r="D4" s="11">
        <v>44740</v>
      </c>
      <c r="E4" s="11">
        <v>44741</v>
      </c>
      <c r="F4" s="11">
        <v>44742</v>
      </c>
      <c r="G4" s="11">
        <v>44743</v>
      </c>
      <c r="H4" s="11">
        <v>44744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3">
        <f t="array" ref="B6:H6">DaysAndWeeks+DATE(CalendarYear,7,1)-WEEKDAY(DATE(CalendarYear,7,1),(WeekStart="Monday")+1)+8</f>
        <v>44745</v>
      </c>
      <c r="C6" s="23">
        <v>44746</v>
      </c>
      <c r="D6" s="23">
        <v>44747</v>
      </c>
      <c r="E6" s="23">
        <v>44748</v>
      </c>
      <c r="F6" s="23">
        <v>44749</v>
      </c>
      <c r="G6" s="23">
        <v>44750</v>
      </c>
      <c r="H6" s="23">
        <v>44751</v>
      </c>
    </row>
    <row r="7" spans="1:9" s="12" customFormat="1" ht="48" customHeight="1" x14ac:dyDescent="0.2">
      <c r="A7" s="6"/>
      <c r="B7" s="24"/>
      <c r="C7" s="24"/>
      <c r="D7" s="24"/>
      <c r="E7" s="24"/>
      <c r="F7" s="24"/>
      <c r="G7" s="24"/>
      <c r="H7" s="24"/>
    </row>
    <row r="8" spans="1:9" s="8" customFormat="1" ht="19.5" customHeight="1" x14ac:dyDescent="0.2">
      <c r="A8" s="7"/>
      <c r="B8" s="11">
        <f t="array" ref="B8:H8">DaysAndWeeks+DATE(CalendarYear,7,1)-WEEKDAY(DATE(CalendarYear,7,1),(WeekStart="Monday")+1)+15</f>
        <v>44752</v>
      </c>
      <c r="C8" s="11">
        <v>44753</v>
      </c>
      <c r="D8" s="11">
        <v>44754</v>
      </c>
      <c r="E8" s="11">
        <v>44755</v>
      </c>
      <c r="F8" s="11">
        <v>44756</v>
      </c>
      <c r="G8" s="11">
        <v>44757</v>
      </c>
      <c r="H8" s="11">
        <v>44758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3">
        <f t="array" ref="B10:H10">DaysAndWeeks+DATE(CalendarYear,7,1)-WEEKDAY(DATE(CalendarYear,7,1),(WeekStart="Monday")+1)+22</f>
        <v>44759</v>
      </c>
      <c r="C10" s="23">
        <v>44760</v>
      </c>
      <c r="D10" s="23">
        <v>44761</v>
      </c>
      <c r="E10" s="23">
        <v>44762</v>
      </c>
      <c r="F10" s="23">
        <v>44763</v>
      </c>
      <c r="G10" s="23">
        <v>44764</v>
      </c>
      <c r="H10" s="23">
        <v>44765</v>
      </c>
    </row>
    <row r="11" spans="1:9" s="12" customFormat="1" ht="48" customHeight="1" x14ac:dyDescent="0.2">
      <c r="A11" s="6"/>
      <c r="B11" s="24"/>
      <c r="C11" s="24"/>
      <c r="D11" s="24"/>
      <c r="E11" s="24"/>
      <c r="F11" s="24"/>
      <c r="G11" s="24"/>
      <c r="H11" s="24"/>
    </row>
    <row r="12" spans="1:9" s="8" customFormat="1" ht="19.5" customHeight="1" x14ac:dyDescent="0.2">
      <c r="A12" s="7"/>
      <c r="B12" s="11">
        <f t="array" ref="B12:H12">DaysAndWeeks+DATE(CalendarYear,7,1)-WEEKDAY(DATE(CalendarYear,7,1),(WeekStart="Monday")+1)+29</f>
        <v>44766</v>
      </c>
      <c r="C12" s="11">
        <v>44767</v>
      </c>
      <c r="D12" s="11">
        <v>44768</v>
      </c>
      <c r="E12" s="11">
        <v>44769</v>
      </c>
      <c r="F12" s="11">
        <v>44770</v>
      </c>
      <c r="G12" s="11">
        <v>44771</v>
      </c>
      <c r="H12" s="11">
        <v>44772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3">
        <f t="array" ref="B14:C14">DaysAndWeeks+DATE(CalendarYear,7,1)-WEEKDAY(DATE(CalendarYear,7,1),(WeekStart="Monday")+1)+36</f>
        <v>44773</v>
      </c>
      <c r="C14" s="23">
        <v>44774</v>
      </c>
      <c r="D14" s="37" t="s">
        <v>1</v>
      </c>
      <c r="E14" s="37"/>
      <c r="F14" s="37"/>
      <c r="G14" s="37"/>
      <c r="H14" s="37"/>
    </row>
    <row r="15" spans="1:9" s="12" customFormat="1" ht="48" customHeight="1" x14ac:dyDescent="0.2">
      <c r="A15" s="6"/>
      <c r="B15" s="24"/>
      <c r="C15" s="24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6" t="str">
        <f>"August "&amp;CalendarYear</f>
        <v>August 2022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7" t="str">
        <f>WeekStart</f>
        <v>Sunday</v>
      </c>
      <c r="C3" s="27" t="str">
        <f t="shared" ref="C3:H3" si="0">TEXT(C4,"dddd")</f>
        <v>Monday</v>
      </c>
      <c r="D3" s="27" t="str">
        <f t="shared" si="0"/>
        <v>Tuesday</v>
      </c>
      <c r="E3" s="27" t="str">
        <f t="shared" si="0"/>
        <v>Wednesday</v>
      </c>
      <c r="F3" s="27" t="str">
        <f t="shared" si="0"/>
        <v>Thursday</v>
      </c>
      <c r="G3" s="27" t="str">
        <f t="shared" si="0"/>
        <v>Friday</v>
      </c>
      <c r="H3" s="27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DaysAndWeeks+DATE(CalendarYear,8,1)-WEEKDAY(DATE(CalendarYear,8,1),(WeekStart="Monday")+1)+1</f>
        <v>44773</v>
      </c>
      <c r="C4" s="11">
        <v>44774</v>
      </c>
      <c r="D4" s="11">
        <v>44775</v>
      </c>
      <c r="E4" s="11">
        <v>44776</v>
      </c>
      <c r="F4" s="11">
        <v>44777</v>
      </c>
      <c r="G4" s="11">
        <v>44778</v>
      </c>
      <c r="H4" s="11">
        <v>44779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3">
        <f t="array" ref="B6:H6">DaysAndWeeks+DATE(CalendarYear,8,1)-WEEKDAY(DATE(CalendarYear,8,1),(WeekStart="Monday")+1)+8</f>
        <v>44780</v>
      </c>
      <c r="C6" s="23">
        <v>44781</v>
      </c>
      <c r="D6" s="23">
        <v>44782</v>
      </c>
      <c r="E6" s="23">
        <v>44783</v>
      </c>
      <c r="F6" s="23">
        <v>44784</v>
      </c>
      <c r="G6" s="23">
        <v>44785</v>
      </c>
      <c r="H6" s="23">
        <v>44786</v>
      </c>
    </row>
    <row r="7" spans="1:9" s="12" customFormat="1" ht="48" customHeight="1" x14ac:dyDescent="0.2">
      <c r="A7" s="6"/>
      <c r="B7" s="24"/>
      <c r="C7" s="24"/>
      <c r="D7" s="24"/>
      <c r="E7" s="24"/>
      <c r="F7" s="24"/>
      <c r="G7" s="24"/>
      <c r="H7" s="24"/>
    </row>
    <row r="8" spans="1:9" s="8" customFormat="1" ht="19.5" customHeight="1" x14ac:dyDescent="0.2">
      <c r="A8" s="7"/>
      <c r="B8" s="11">
        <f t="array" ref="B8:H8">DaysAndWeeks+DATE(CalendarYear,8,1)-WEEKDAY(DATE(CalendarYear,8,1),(WeekStart="Monday")+1)+15</f>
        <v>44787</v>
      </c>
      <c r="C8" s="11">
        <v>44788</v>
      </c>
      <c r="D8" s="11">
        <v>44789</v>
      </c>
      <c r="E8" s="11">
        <v>44790</v>
      </c>
      <c r="F8" s="11">
        <v>44791</v>
      </c>
      <c r="G8" s="11">
        <v>44792</v>
      </c>
      <c r="H8" s="11">
        <v>44793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3">
        <f t="array" ref="B10:H10">DaysAndWeeks+DATE(CalendarYear,8,1)-WEEKDAY(DATE(CalendarYear,8,1),(WeekStart="Monday")+1)+22</f>
        <v>44794</v>
      </c>
      <c r="C10" s="23">
        <v>44795</v>
      </c>
      <c r="D10" s="23">
        <v>44796</v>
      </c>
      <c r="E10" s="23">
        <v>44797</v>
      </c>
      <c r="F10" s="23">
        <v>44798</v>
      </c>
      <c r="G10" s="23">
        <v>44799</v>
      </c>
      <c r="H10" s="23">
        <v>44800</v>
      </c>
    </row>
    <row r="11" spans="1:9" s="12" customFormat="1" ht="48" customHeight="1" x14ac:dyDescent="0.2">
      <c r="A11" s="6"/>
      <c r="B11" s="24"/>
      <c r="C11" s="24"/>
      <c r="D11" s="24"/>
      <c r="E11" s="24"/>
      <c r="F11" s="24"/>
      <c r="G11" s="24"/>
      <c r="H11" s="24"/>
    </row>
    <row r="12" spans="1:9" s="8" customFormat="1" ht="19.5" customHeight="1" x14ac:dyDescent="0.2">
      <c r="A12" s="7"/>
      <c r="B12" s="11">
        <f t="array" ref="B12:H12">DaysAndWeeks+DATE(CalendarYear,8,1)-WEEKDAY(DATE(CalendarYear,8,1),(WeekStart="Monday")+1)+29</f>
        <v>44801</v>
      </c>
      <c r="C12" s="11">
        <v>44802</v>
      </c>
      <c r="D12" s="11">
        <v>44803</v>
      </c>
      <c r="E12" s="11">
        <v>44804</v>
      </c>
      <c r="F12" s="11">
        <v>44805</v>
      </c>
      <c r="G12" s="11">
        <v>44806</v>
      </c>
      <c r="H12" s="11">
        <v>44807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3">
        <f t="array" ref="B14:C14">DaysAndWeeks+DATE(CalendarYear,8,1)-WEEKDAY(DATE(CalendarYear,8,1),(WeekStart="Monday")+1)+36</f>
        <v>44808</v>
      </c>
      <c r="C14" s="23">
        <v>44809</v>
      </c>
      <c r="D14" s="37" t="s">
        <v>1</v>
      </c>
      <c r="E14" s="37"/>
      <c r="F14" s="37"/>
      <c r="G14" s="37"/>
      <c r="H14" s="37"/>
    </row>
    <row r="15" spans="1:9" s="12" customFormat="1" ht="48" customHeight="1" x14ac:dyDescent="0.2">
      <c r="A15" s="6"/>
      <c r="B15" s="24"/>
      <c r="C15" s="24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topLeftCell="A7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9" t="str">
        <f>"September "&amp;CalendarYear</f>
        <v>September 2022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8" t="str">
        <f>WeekStart</f>
        <v>Sunday</v>
      </c>
      <c r="C3" s="28" t="str">
        <f t="shared" ref="C3:H3" si="0">TEXT(C4,"dddd")</f>
        <v>Monday</v>
      </c>
      <c r="D3" s="28" t="str">
        <f t="shared" si="0"/>
        <v>Tuesday</v>
      </c>
      <c r="E3" s="28" t="str">
        <f t="shared" si="0"/>
        <v>Wednesday</v>
      </c>
      <c r="F3" s="28" t="str">
        <f t="shared" si="0"/>
        <v>Thursday</v>
      </c>
      <c r="G3" s="28" t="str">
        <f t="shared" si="0"/>
        <v>Friday</v>
      </c>
      <c r="H3" s="28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DaysAndWeeks+DATE(CalendarYear,9,1)-WEEKDAY(DATE(CalendarYear,9,1),(WeekStart="Monday")+1)+1</f>
        <v>44801</v>
      </c>
      <c r="C4" s="11">
        <v>44802</v>
      </c>
      <c r="D4" s="11">
        <v>44803</v>
      </c>
      <c r="E4" s="11">
        <v>44804</v>
      </c>
      <c r="F4" s="11">
        <v>44805</v>
      </c>
      <c r="G4" s="11">
        <v>44806</v>
      </c>
      <c r="H4" s="11">
        <v>44807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1">
        <f t="array" ref="B6:H6">DaysAndWeeks+DATE(CalendarYear,9,1)-WEEKDAY(DATE(CalendarYear,9,1),(WeekStart="Monday")+1)+8</f>
        <v>44808</v>
      </c>
      <c r="C6" s="21">
        <v>44809</v>
      </c>
      <c r="D6" s="21">
        <v>44810</v>
      </c>
      <c r="E6" s="21">
        <v>44811</v>
      </c>
      <c r="F6" s="21">
        <v>44812</v>
      </c>
      <c r="G6" s="21">
        <v>44813</v>
      </c>
      <c r="H6" s="21">
        <v>44814</v>
      </c>
    </row>
    <row r="7" spans="1:9" s="12" customFormat="1" ht="48" customHeight="1" x14ac:dyDescent="0.2">
      <c r="A7" s="6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2">
      <c r="A8" s="7"/>
      <c r="B8" s="11">
        <f t="array" ref="B8:H8">DaysAndWeeks+DATE(CalendarYear,9,1)-WEEKDAY(DATE(CalendarYear,9,1),(WeekStart="Monday")+1)+15</f>
        <v>44815</v>
      </c>
      <c r="C8" s="11">
        <v>44816</v>
      </c>
      <c r="D8" s="11">
        <v>44817</v>
      </c>
      <c r="E8" s="11">
        <v>44818</v>
      </c>
      <c r="F8" s="11">
        <v>44819</v>
      </c>
      <c r="G8" s="11">
        <v>44820</v>
      </c>
      <c r="H8" s="11">
        <v>44821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1">
        <f t="array" ref="B10:H10">DaysAndWeeks+DATE(CalendarYear,9,1)-WEEKDAY(DATE(CalendarYear,9,1),(WeekStart="Monday")+1)+22</f>
        <v>44822</v>
      </c>
      <c r="C10" s="21">
        <v>44823</v>
      </c>
      <c r="D10" s="21">
        <v>44824</v>
      </c>
      <c r="E10" s="21">
        <v>44825</v>
      </c>
      <c r="F10" s="21">
        <v>44826</v>
      </c>
      <c r="G10" s="21">
        <v>44827</v>
      </c>
      <c r="H10" s="21">
        <v>44828</v>
      </c>
    </row>
    <row r="11" spans="1:9" s="12" customFormat="1" ht="48" customHeight="1" x14ac:dyDescent="0.2">
      <c r="A11" s="6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2">
      <c r="A12" s="7"/>
      <c r="B12" s="11">
        <f t="array" ref="B12:H12">DaysAndWeeks+DATE(CalendarYear,9,1)-WEEKDAY(DATE(CalendarYear,9,1),(WeekStart="Monday")+1)+29</f>
        <v>44829</v>
      </c>
      <c r="C12" s="11">
        <v>44830</v>
      </c>
      <c r="D12" s="11">
        <v>44831</v>
      </c>
      <c r="E12" s="11">
        <v>44832</v>
      </c>
      <c r="F12" s="11">
        <v>44833</v>
      </c>
      <c r="G12" s="11">
        <v>44834</v>
      </c>
      <c r="H12" s="11">
        <v>44835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1">
        <f t="array" ref="B14:C14">DaysAndWeeks+DATE(CalendarYear,9,1)-WEEKDAY(DATE(CalendarYear,9,1),(WeekStart="Monday")+1)+36</f>
        <v>44836</v>
      </c>
      <c r="C14" s="21">
        <v>44837</v>
      </c>
      <c r="D14" s="40" t="s">
        <v>1</v>
      </c>
      <c r="E14" s="40"/>
      <c r="F14" s="40"/>
      <c r="G14" s="40"/>
      <c r="H14" s="40"/>
    </row>
    <row r="15" spans="1:9" s="12" customFormat="1" ht="48" customHeight="1" x14ac:dyDescent="0.2">
      <c r="A15" s="6"/>
      <c r="B15" s="22"/>
      <c r="C15" s="22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topLeftCell="A4" zoomScale="85" zoomScaleNormal="85" workbookViewId="0">
      <selection activeCell="G7" sqref="G7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9" t="str">
        <f>"October "&amp;CalendarYear</f>
        <v>October 2022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8" t="str">
        <f>WeekStart</f>
        <v>Sunday</v>
      </c>
      <c r="C3" s="28" t="str">
        <f t="shared" ref="C3:H3" si="0">TEXT(C4,"dddd")</f>
        <v>Monday</v>
      </c>
      <c r="D3" s="28" t="str">
        <f t="shared" si="0"/>
        <v>Tuesday</v>
      </c>
      <c r="E3" s="28" t="str">
        <f t="shared" si="0"/>
        <v>Wednesday</v>
      </c>
      <c r="F3" s="28" t="str">
        <f t="shared" si="0"/>
        <v>Thursday</v>
      </c>
      <c r="G3" s="28" t="str">
        <f t="shared" si="0"/>
        <v>Friday</v>
      </c>
      <c r="H3" s="28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DaysAndWeeks+DATE(CalendarYear,10,1)-WEEKDAY(DATE(CalendarYear,10,1),(WeekStart="Monday")+1)+1</f>
        <v>44829</v>
      </c>
      <c r="C4" s="11">
        <v>44830</v>
      </c>
      <c r="D4" s="11">
        <v>44831</v>
      </c>
      <c r="E4" s="11">
        <v>44832</v>
      </c>
      <c r="F4" s="11">
        <v>44833</v>
      </c>
      <c r="G4" s="11">
        <v>44834</v>
      </c>
      <c r="H4" s="11">
        <v>44835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1">
        <f t="array" ref="B6:H6">DaysAndWeeks+DATE(CalendarYear,10,1)-WEEKDAY(DATE(CalendarYear,10,1),(WeekStart="Monday")+1)+8</f>
        <v>44836</v>
      </c>
      <c r="C6" s="21">
        <v>44837</v>
      </c>
      <c r="D6" s="21">
        <v>44838</v>
      </c>
      <c r="E6" s="21">
        <v>44839</v>
      </c>
      <c r="F6" s="21">
        <v>44840</v>
      </c>
      <c r="G6" s="21">
        <v>44841</v>
      </c>
      <c r="H6" s="21">
        <v>44842</v>
      </c>
    </row>
    <row r="7" spans="1:9" s="12" customFormat="1" ht="48" customHeight="1" x14ac:dyDescent="0.2">
      <c r="A7" s="6"/>
      <c r="B7" s="22"/>
      <c r="C7" s="22"/>
      <c r="D7" s="22"/>
      <c r="E7" s="22" t="s">
        <v>6</v>
      </c>
      <c r="F7" s="22" t="s">
        <v>8</v>
      </c>
      <c r="G7" s="22" t="s">
        <v>6</v>
      </c>
      <c r="H7" s="22" t="s">
        <v>7</v>
      </c>
    </row>
    <row r="8" spans="1:9" s="8" customFormat="1" ht="19.5" customHeight="1" x14ac:dyDescent="0.2">
      <c r="A8" s="7"/>
      <c r="B8" s="11">
        <f t="array" ref="B8:H8">DaysAndWeeks+DATE(CalendarYear,10,1)-WEEKDAY(DATE(CalendarYear,10,1),(WeekStart="Monday")+1)+15</f>
        <v>44843</v>
      </c>
      <c r="C8" s="11">
        <v>44844</v>
      </c>
      <c r="D8" s="11">
        <v>44845</v>
      </c>
      <c r="E8" s="11">
        <v>44846</v>
      </c>
      <c r="F8" s="11">
        <v>44847</v>
      </c>
      <c r="G8" s="11">
        <v>44848</v>
      </c>
      <c r="H8" s="11">
        <v>44849</v>
      </c>
    </row>
    <row r="9" spans="1:9" s="12" customFormat="1" ht="48" customHeight="1" x14ac:dyDescent="0.2">
      <c r="A9" s="6"/>
      <c r="B9" s="9" t="s">
        <v>8</v>
      </c>
      <c r="C9" s="9" t="s">
        <v>7</v>
      </c>
      <c r="D9" s="9" t="s">
        <v>6</v>
      </c>
      <c r="E9" s="9" t="s">
        <v>8</v>
      </c>
      <c r="F9" s="9" t="s">
        <v>7</v>
      </c>
      <c r="G9" s="9" t="s">
        <v>6</v>
      </c>
      <c r="H9" s="9" t="s">
        <v>7</v>
      </c>
    </row>
    <row r="10" spans="1:9" s="8" customFormat="1" ht="19.5" customHeight="1" x14ac:dyDescent="0.2">
      <c r="A10" s="7"/>
      <c r="B10" s="21">
        <f t="array" ref="B10:H10">DaysAndWeeks+DATE(CalendarYear,10,1)-WEEKDAY(DATE(CalendarYear,10,1),(WeekStart="Monday")+1)+22</f>
        <v>44850</v>
      </c>
      <c r="C10" s="21">
        <v>44851</v>
      </c>
      <c r="D10" s="21">
        <v>44852</v>
      </c>
      <c r="E10" s="21">
        <v>44853</v>
      </c>
      <c r="F10" s="21">
        <v>44854</v>
      </c>
      <c r="G10" s="21">
        <v>44855</v>
      </c>
      <c r="H10" s="21">
        <v>44856</v>
      </c>
    </row>
    <row r="11" spans="1:9" s="12" customFormat="1" ht="48" customHeight="1" x14ac:dyDescent="0.2">
      <c r="A11" s="6"/>
      <c r="B11" s="22" t="s">
        <v>8</v>
      </c>
      <c r="C11" s="22" t="s">
        <v>7</v>
      </c>
      <c r="D11" s="22" t="s">
        <v>6</v>
      </c>
      <c r="E11" s="22" t="s">
        <v>8</v>
      </c>
      <c r="F11" s="22" t="s">
        <v>7</v>
      </c>
      <c r="G11" s="22" t="s">
        <v>6</v>
      </c>
      <c r="H11" s="22" t="s">
        <v>7</v>
      </c>
    </row>
    <row r="12" spans="1:9" s="8" customFormat="1" ht="19.5" customHeight="1" x14ac:dyDescent="0.2">
      <c r="A12" s="7"/>
      <c r="B12" s="11">
        <f t="array" ref="B12:H12">DaysAndWeeks+DATE(CalendarYear,10,1)-WEEKDAY(DATE(CalendarYear,10,1),(WeekStart="Monday")+1)+29</f>
        <v>44857</v>
      </c>
      <c r="C12" s="11">
        <v>44858</v>
      </c>
      <c r="D12" s="11">
        <v>44859</v>
      </c>
      <c r="E12" s="11">
        <v>44860</v>
      </c>
      <c r="F12" s="11">
        <v>44861</v>
      </c>
      <c r="G12" s="11">
        <v>44862</v>
      </c>
      <c r="H12" s="11">
        <v>44863</v>
      </c>
    </row>
    <row r="13" spans="1:9" s="12" customFormat="1" ht="48" customHeight="1" x14ac:dyDescent="0.2">
      <c r="A13" s="6"/>
      <c r="B13" s="9" t="s">
        <v>8</v>
      </c>
      <c r="C13" s="9" t="s">
        <v>7</v>
      </c>
      <c r="D13" s="9" t="s">
        <v>6</v>
      </c>
      <c r="E13" s="9" t="s">
        <v>8</v>
      </c>
      <c r="F13" s="9" t="s">
        <v>7</v>
      </c>
      <c r="G13" s="9" t="s">
        <v>6</v>
      </c>
      <c r="H13" s="9" t="s">
        <v>7</v>
      </c>
    </row>
    <row r="14" spans="1:9" s="8" customFormat="1" ht="19.5" customHeight="1" x14ac:dyDescent="0.2">
      <c r="A14" s="7"/>
      <c r="B14" s="21">
        <f t="array" ref="B14:C14">DaysAndWeeks+DATE(CalendarYear,10,1)-WEEKDAY(DATE(CalendarYear,10,1),(WeekStart="Monday")+1)+36</f>
        <v>44864</v>
      </c>
      <c r="C14" s="21">
        <v>44865</v>
      </c>
      <c r="D14" s="40" t="s">
        <v>1</v>
      </c>
      <c r="E14" s="40"/>
      <c r="F14" s="40"/>
      <c r="G14" s="40"/>
      <c r="H14" s="40"/>
    </row>
    <row r="15" spans="1:9" s="12" customFormat="1" ht="48" customHeight="1" x14ac:dyDescent="0.2">
      <c r="A15" s="6"/>
      <c r="B15" s="22" t="s">
        <v>8</v>
      </c>
      <c r="C15" s="22" t="s">
        <v>7</v>
      </c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>
      <selection activeCell="B7" sqref="B7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9" t="str">
        <f>"November "&amp;CalendarYear</f>
        <v>November 2022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8" t="str">
        <f>WeekStart</f>
        <v>Sunday</v>
      </c>
      <c r="C3" s="28" t="str">
        <f t="shared" ref="C3:H3" si="0">TEXT(C4,"dddd")</f>
        <v>Monday</v>
      </c>
      <c r="D3" s="28" t="str">
        <f t="shared" si="0"/>
        <v>Tuesday</v>
      </c>
      <c r="E3" s="28" t="str">
        <f t="shared" si="0"/>
        <v>Wednesday</v>
      </c>
      <c r="F3" s="28" t="str">
        <f t="shared" si="0"/>
        <v>Thursday</v>
      </c>
      <c r="G3" s="28" t="str">
        <f t="shared" si="0"/>
        <v>Friday</v>
      </c>
      <c r="H3" s="28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DaysAndWeeks+DATE(CalendarYear,11,1)-WEEKDAY(DATE(CalendarYear,11,1),(WeekStart="Monday")+1)+1</f>
        <v>44864</v>
      </c>
      <c r="C4" s="11">
        <v>44865</v>
      </c>
      <c r="D4" s="11">
        <v>44866</v>
      </c>
      <c r="E4" s="11">
        <v>44867</v>
      </c>
      <c r="F4" s="11">
        <v>44868</v>
      </c>
      <c r="G4" s="11">
        <v>44869</v>
      </c>
      <c r="H4" s="11">
        <v>44870</v>
      </c>
    </row>
    <row r="5" spans="1:9" s="12" customFormat="1" ht="48" customHeight="1" x14ac:dyDescent="0.2">
      <c r="A5" s="6"/>
      <c r="B5" s="9"/>
      <c r="C5" s="9"/>
      <c r="D5" s="9" t="s">
        <v>6</v>
      </c>
      <c r="E5" s="9" t="s">
        <v>8</v>
      </c>
      <c r="F5" s="9" t="s">
        <v>7</v>
      </c>
      <c r="G5" s="9" t="s">
        <v>6</v>
      </c>
      <c r="H5" s="9" t="s">
        <v>7</v>
      </c>
    </row>
    <row r="6" spans="1:9" s="8" customFormat="1" ht="19.5" customHeight="1" x14ac:dyDescent="0.2">
      <c r="A6" s="7"/>
      <c r="B6" s="21">
        <f t="array" ref="B6:H6">DaysAndWeeks+DATE(CalendarYear,11,1)-WEEKDAY(DATE(CalendarYear,11,1),(WeekStart="Monday")+1)+8</f>
        <v>44871</v>
      </c>
      <c r="C6" s="21">
        <v>44872</v>
      </c>
      <c r="D6" s="21">
        <v>44873</v>
      </c>
      <c r="E6" s="21">
        <v>44874</v>
      </c>
      <c r="F6" s="21">
        <v>44875</v>
      </c>
      <c r="G6" s="21">
        <v>44876</v>
      </c>
      <c r="H6" s="21">
        <v>44877</v>
      </c>
    </row>
    <row r="7" spans="1:9" s="12" customFormat="1" ht="48" customHeight="1" x14ac:dyDescent="0.2">
      <c r="A7" s="6"/>
      <c r="B7" s="22" t="s">
        <v>8</v>
      </c>
      <c r="C7" s="22" t="s">
        <v>7</v>
      </c>
      <c r="D7" s="22" t="s">
        <v>6</v>
      </c>
      <c r="E7" s="22" t="s">
        <v>8</v>
      </c>
      <c r="F7" s="22" t="s">
        <v>7</v>
      </c>
      <c r="G7" s="22" t="s">
        <v>6</v>
      </c>
      <c r="H7" s="22" t="s">
        <v>7</v>
      </c>
    </row>
    <row r="8" spans="1:9" s="8" customFormat="1" ht="19.5" customHeight="1" x14ac:dyDescent="0.2">
      <c r="A8" s="7"/>
      <c r="B8" s="11">
        <f t="array" ref="B8:H8">DaysAndWeeks+DATE(CalendarYear,11,1)-WEEKDAY(DATE(CalendarYear,11,1),(WeekStart="Monday")+1)+15</f>
        <v>44878</v>
      </c>
      <c r="C8" s="11">
        <v>44879</v>
      </c>
      <c r="D8" s="11">
        <v>44880</v>
      </c>
      <c r="E8" s="11">
        <v>44881</v>
      </c>
      <c r="F8" s="11">
        <v>44882</v>
      </c>
      <c r="G8" s="11">
        <v>44883</v>
      </c>
      <c r="H8" s="11">
        <v>44884</v>
      </c>
    </row>
    <row r="9" spans="1:9" s="12" customFormat="1" ht="48" customHeight="1" x14ac:dyDescent="0.2">
      <c r="A9" s="6"/>
      <c r="B9" s="9" t="s">
        <v>8</v>
      </c>
      <c r="C9" s="9" t="s">
        <v>7</v>
      </c>
      <c r="D9" s="9" t="s">
        <v>6</v>
      </c>
      <c r="E9" s="9" t="s">
        <v>8</v>
      </c>
      <c r="F9" s="9" t="s">
        <v>7</v>
      </c>
      <c r="G9" s="9" t="s">
        <v>6</v>
      </c>
      <c r="H9" s="9" t="s">
        <v>7</v>
      </c>
    </row>
    <row r="10" spans="1:9" s="8" customFormat="1" ht="19.5" customHeight="1" x14ac:dyDescent="0.2">
      <c r="A10" s="7"/>
      <c r="B10" s="21">
        <f t="array" ref="B10:H10">DaysAndWeeks+DATE(CalendarYear,11,1)-WEEKDAY(DATE(CalendarYear,11,1),(WeekStart="Monday")+1)+22</f>
        <v>44885</v>
      </c>
      <c r="C10" s="21">
        <v>44886</v>
      </c>
      <c r="D10" s="21">
        <v>44887</v>
      </c>
      <c r="E10" s="21">
        <v>44888</v>
      </c>
      <c r="F10" s="21">
        <v>44889</v>
      </c>
      <c r="G10" s="21">
        <v>44890</v>
      </c>
      <c r="H10" s="21">
        <v>44891</v>
      </c>
    </row>
    <row r="11" spans="1:9" s="12" customFormat="1" ht="48" customHeight="1" x14ac:dyDescent="0.2">
      <c r="A11" s="6"/>
      <c r="B11" s="22" t="s">
        <v>8</v>
      </c>
      <c r="C11" s="22" t="s">
        <v>7</v>
      </c>
      <c r="D11" s="22" t="s">
        <v>6</v>
      </c>
      <c r="E11" s="22" t="s">
        <v>8</v>
      </c>
      <c r="F11" s="22" t="s">
        <v>7</v>
      </c>
      <c r="G11" s="22" t="s">
        <v>6</v>
      </c>
      <c r="H11" s="22" t="s">
        <v>7</v>
      </c>
    </row>
    <row r="12" spans="1:9" s="8" customFormat="1" ht="19.5" customHeight="1" x14ac:dyDescent="0.2">
      <c r="A12" s="7"/>
      <c r="B12" s="11">
        <f t="array" ref="B12:H12">DaysAndWeeks+DATE(CalendarYear,11,1)-WEEKDAY(DATE(CalendarYear,11,1),(WeekStart="Monday")+1)+29</f>
        <v>44892</v>
      </c>
      <c r="C12" s="11">
        <v>44893</v>
      </c>
      <c r="D12" s="11">
        <v>44894</v>
      </c>
      <c r="E12" s="11">
        <v>44895</v>
      </c>
      <c r="F12" s="11">
        <v>44896</v>
      </c>
      <c r="G12" s="11">
        <v>44897</v>
      </c>
      <c r="H12" s="11">
        <v>44898</v>
      </c>
    </row>
    <row r="13" spans="1:9" s="12" customFormat="1" ht="48" customHeight="1" x14ac:dyDescent="0.2">
      <c r="A13" s="6"/>
      <c r="B13" s="9" t="s">
        <v>8</v>
      </c>
      <c r="C13" s="9" t="s">
        <v>7</v>
      </c>
      <c r="D13" s="9" t="s">
        <v>6</v>
      </c>
      <c r="E13" s="9" t="s">
        <v>8</v>
      </c>
      <c r="F13" s="9"/>
      <c r="G13" s="9"/>
      <c r="H13" s="9"/>
    </row>
    <row r="14" spans="1:9" s="8" customFormat="1" ht="19.5" customHeight="1" x14ac:dyDescent="0.2">
      <c r="A14" s="7"/>
      <c r="B14" s="21">
        <f t="array" ref="B14:C14">DaysAndWeeks+DATE(CalendarYear,11,1)-WEEKDAY(DATE(CalendarYear,11,1),(WeekStart="Monday")+1)+36</f>
        <v>44899</v>
      </c>
      <c r="C14" s="21">
        <v>44900</v>
      </c>
      <c r="D14" s="40" t="s">
        <v>1</v>
      </c>
      <c r="E14" s="40"/>
      <c r="F14" s="40"/>
      <c r="G14" s="40"/>
      <c r="H14" s="40"/>
    </row>
    <row r="15" spans="1:9" s="12" customFormat="1" ht="48" customHeight="1" x14ac:dyDescent="0.2">
      <c r="A15" s="6"/>
      <c r="B15" s="22"/>
      <c r="C15" s="22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tabSelected="1" topLeftCell="A4" workbookViewId="0">
      <selection activeCell="H5" sqref="H5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29" t="str">
        <f>"December "&amp;CalendarYear</f>
        <v>December 2022</v>
      </c>
      <c r="C2" s="29"/>
      <c r="D2" s="29"/>
      <c r="E2" s="3"/>
      <c r="F2" s="3"/>
      <c r="G2" s="3"/>
      <c r="H2" s="4"/>
    </row>
    <row r="3" spans="1:9" s="5" customFormat="1" ht="19.5" customHeight="1" thickBot="1" x14ac:dyDescent="0.25">
      <c r="A3" s="1"/>
      <c r="B3" s="25" t="str">
        <f>WeekStart</f>
        <v>Sunday</v>
      </c>
      <c r="C3" s="25" t="str">
        <f t="shared" ref="C3:H3" si="0">TEXT(C4,"dddd")</f>
        <v>Monday</v>
      </c>
      <c r="D3" s="25" t="str">
        <f t="shared" si="0"/>
        <v>Tuesday</v>
      </c>
      <c r="E3" s="25" t="str">
        <f t="shared" si="0"/>
        <v>Wednesday</v>
      </c>
      <c r="F3" s="25" t="str">
        <f t="shared" si="0"/>
        <v>Thursday</v>
      </c>
      <c r="G3" s="25" t="str">
        <f t="shared" si="0"/>
        <v>Friday</v>
      </c>
      <c r="H3" s="25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DaysAndWeeks+DATE(CalendarYear,12,1)-WEEKDAY(DATE(CalendarYear,12,1),(WeekStart="Monday")+1)+1</f>
        <v>44892</v>
      </c>
      <c r="C4" s="11">
        <v>44893</v>
      </c>
      <c r="D4" s="11">
        <v>44894</v>
      </c>
      <c r="E4" s="11">
        <v>44895</v>
      </c>
      <c r="F4" s="11">
        <v>44896</v>
      </c>
      <c r="G4" s="11">
        <v>44897</v>
      </c>
      <c r="H4" s="11">
        <v>44898</v>
      </c>
    </row>
    <row r="5" spans="1:9" s="12" customFormat="1" ht="48" customHeight="1" x14ac:dyDescent="0.2">
      <c r="A5" s="6"/>
      <c r="B5" s="9"/>
      <c r="C5" s="9"/>
      <c r="D5" s="9"/>
      <c r="E5" s="9"/>
      <c r="F5" s="9" t="s">
        <v>7</v>
      </c>
      <c r="G5" s="9" t="s">
        <v>6</v>
      </c>
      <c r="H5" s="9" t="s">
        <v>7</v>
      </c>
    </row>
    <row r="6" spans="1:9" s="8" customFormat="1" ht="19.5" customHeight="1" x14ac:dyDescent="0.2">
      <c r="A6" s="7"/>
      <c r="B6" s="10">
        <f t="array" ref="B6:H6">DaysAndWeeks+DATE(CalendarYear,12,1)-WEEKDAY(DATE(CalendarYear,12,1),(WeekStart="Monday")+1)+8</f>
        <v>44899</v>
      </c>
      <c r="C6" s="10">
        <v>44900</v>
      </c>
      <c r="D6" s="10">
        <v>44901</v>
      </c>
      <c r="E6" s="10">
        <v>44902</v>
      </c>
      <c r="F6" s="10">
        <v>44903</v>
      </c>
      <c r="G6" s="10">
        <v>44904</v>
      </c>
      <c r="H6" s="10">
        <v>44905</v>
      </c>
    </row>
    <row r="7" spans="1:9" s="12" customFormat="1" ht="48" customHeight="1" x14ac:dyDescent="0.2">
      <c r="A7" s="6"/>
      <c r="B7" s="13" t="s">
        <v>8</v>
      </c>
      <c r="C7" s="13" t="s">
        <v>7</v>
      </c>
      <c r="D7" s="13" t="s">
        <v>6</v>
      </c>
      <c r="E7" s="13" t="s">
        <v>8</v>
      </c>
      <c r="F7" s="13" t="s">
        <v>7</v>
      </c>
      <c r="G7" s="13" t="s">
        <v>6</v>
      </c>
      <c r="H7" s="13" t="s">
        <v>7</v>
      </c>
    </row>
    <row r="8" spans="1:9" s="8" customFormat="1" ht="19.5" customHeight="1" x14ac:dyDescent="0.2">
      <c r="A8" s="7"/>
      <c r="B8" s="11">
        <f t="array" ref="B8:H8">DaysAndWeeks+DATE(CalendarYear,12,1)-WEEKDAY(DATE(CalendarYear,12,1),(WeekStart="Monday")+1)+15</f>
        <v>44906</v>
      </c>
      <c r="C8" s="11">
        <v>44907</v>
      </c>
      <c r="D8" s="11">
        <v>44908</v>
      </c>
      <c r="E8" s="11">
        <v>44909</v>
      </c>
      <c r="F8" s="11">
        <v>44910</v>
      </c>
      <c r="G8" s="11">
        <v>44911</v>
      </c>
      <c r="H8" s="11">
        <v>44912</v>
      </c>
    </row>
    <row r="9" spans="1:9" s="12" customFormat="1" ht="48" customHeight="1" x14ac:dyDescent="0.2">
      <c r="A9" s="6"/>
      <c r="B9" s="9" t="s">
        <v>8</v>
      </c>
      <c r="C9" s="9" t="s">
        <v>7</v>
      </c>
      <c r="D9" s="9" t="s">
        <v>6</v>
      </c>
      <c r="E9" s="9" t="s">
        <v>8</v>
      </c>
      <c r="F9" s="9" t="s">
        <v>7</v>
      </c>
      <c r="G9" s="9"/>
      <c r="H9" s="9"/>
    </row>
    <row r="10" spans="1:9" s="8" customFormat="1" ht="19.5" customHeight="1" x14ac:dyDescent="0.2">
      <c r="A10" s="7"/>
      <c r="B10" s="10">
        <f t="array" ref="B10:H10">DaysAndWeeks+DATE(CalendarYear,12,1)-WEEKDAY(DATE(CalendarYear,12,1),(WeekStart="Monday")+1)+22</f>
        <v>44913</v>
      </c>
      <c r="C10" s="10">
        <v>44914</v>
      </c>
      <c r="D10" s="10">
        <v>44915</v>
      </c>
      <c r="E10" s="10">
        <v>44916</v>
      </c>
      <c r="F10" s="10">
        <v>44917</v>
      </c>
      <c r="G10" s="10">
        <v>44918</v>
      </c>
      <c r="H10" s="10">
        <v>44919</v>
      </c>
    </row>
    <row r="11" spans="1:9" s="12" customFormat="1" ht="48" customHeight="1" x14ac:dyDescent="0.2">
      <c r="A11" s="6"/>
      <c r="B11" s="13"/>
      <c r="C11" s="13"/>
      <c r="D11" s="13"/>
      <c r="E11" s="13"/>
      <c r="F11" s="13"/>
      <c r="G11" s="13"/>
      <c r="H11" s="13"/>
    </row>
    <row r="12" spans="1:9" s="8" customFormat="1" ht="19.5" customHeight="1" x14ac:dyDescent="0.2">
      <c r="A12" s="7"/>
      <c r="B12" s="11">
        <f t="array" ref="B12:H12">DaysAndWeeks+DATE(CalendarYear,12,1)-WEEKDAY(DATE(CalendarYear,12,1),(WeekStart="Monday")+1)+29</f>
        <v>44920</v>
      </c>
      <c r="C12" s="11">
        <v>44921</v>
      </c>
      <c r="D12" s="11">
        <v>44922</v>
      </c>
      <c r="E12" s="11">
        <v>44923</v>
      </c>
      <c r="F12" s="11">
        <v>44924</v>
      </c>
      <c r="G12" s="11">
        <v>44925</v>
      </c>
      <c r="H12" s="11">
        <v>44926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0">
        <f t="array" ref="B14:C14">DaysAndWeeks+DATE(CalendarYear,12,1)-WEEKDAY(DATE(CalendarYear,12,1),(WeekStart="Monday")+1)+36</f>
        <v>44927</v>
      </c>
      <c r="C14" s="10">
        <v>44928</v>
      </c>
      <c r="D14" s="30" t="s">
        <v>1</v>
      </c>
      <c r="E14" s="30"/>
      <c r="F14" s="30"/>
      <c r="G14" s="30"/>
      <c r="H14" s="30"/>
    </row>
    <row r="15" spans="1:9" s="12" customFormat="1" ht="48" customHeight="1" x14ac:dyDescent="0.2">
      <c r="A15" s="6"/>
      <c r="B15" s="13"/>
      <c r="C15" s="13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46FEAA-F0B5-49C3-8AAC-57DA269972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F6D3E9FC-AC77-4282-8B90-9F7ED57A5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79FD0-6D6B-4BBA-B2AC-877534329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2021-08-09T15:49:24Z</dcterms:created>
  <dcterms:modified xsi:type="dcterms:W3CDTF">2022-10-05T08:04:58Z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