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radtrack\radtrack\util\"/>
    </mc:Choice>
  </mc:AlternateContent>
  <bookViews>
    <workbookView xWindow="0" yWindow="0" windowWidth="28800" windowHeight="12435" tabRatio="804"/>
  </bookViews>
  <sheets>
    <sheet name="ParticleBeam" sheetId="9" r:id="rId1"/>
    <sheet name="Undulator" sheetId="1" r:id="rId2"/>
    <sheet name="UndulatorMultipleElectronSRW" sheetId="12" r:id="rId3"/>
    <sheet name="PrecisionSingleElectronSRW" sheetId="10" r:id="rId4"/>
    <sheet name="PrecisionMultipleElectronSRW" sheetId="11" r:id="rId5"/>
    <sheet name="WaveFrontRadiationSRW" sheetId="2" r:id="rId6"/>
    <sheet name="old" sheetId="17" r:id="rId7"/>
  </sheets>
  <calcPr calcId="152511"/>
</workbook>
</file>

<file path=xl/calcChain.xml><?xml version="1.0" encoding="utf-8"?>
<calcChain xmlns="http://schemas.openxmlformats.org/spreadsheetml/2006/main">
  <c r="F8" i="12" l="1"/>
  <c r="E8" i="12"/>
  <c r="F7" i="12"/>
  <c r="E7" i="12"/>
  <c r="C22" i="2"/>
  <c r="C21" i="2"/>
  <c r="C20" i="2"/>
  <c r="C19" i="2"/>
</calcChain>
</file>

<file path=xl/sharedStrings.xml><?xml version="1.0" encoding="utf-8"?>
<sst xmlns="http://schemas.openxmlformats.org/spreadsheetml/2006/main" count="312" uniqueCount="204">
  <si>
    <t>Parameter</t>
  </si>
  <si>
    <t>Units</t>
  </si>
  <si>
    <t>m</t>
  </si>
  <si>
    <t>eV</t>
  </si>
  <si>
    <t>Value</t>
  </si>
  <si>
    <t>Comment</t>
  </si>
  <si>
    <t>Number of points along Energy</t>
  </si>
  <si>
    <t>Number of points along X</t>
  </si>
  <si>
    <t>Number of points along Y</t>
  </si>
  <si>
    <t>Initial Photon Energy</t>
  </si>
  <si>
    <t>Final Photon Energy</t>
  </si>
  <si>
    <t>Initial Horizontal Position</t>
  </si>
  <si>
    <t>Initial Vertical Position</t>
  </si>
  <si>
    <t>Final Horizontal Position</t>
  </si>
  <si>
    <t>Final Vertical Position</t>
  </si>
  <si>
    <t>sampling factor for adjusting nx, ny (effective if &gt; 0)</t>
  </si>
  <si>
    <t>Number of ID Periods (without accounting for terminations)</t>
  </si>
  <si>
    <t>Period Length</t>
  </si>
  <si>
    <t>Peak Vertical field</t>
  </si>
  <si>
    <t>Peak Horizontal field</t>
  </si>
  <si>
    <t>T</t>
  </si>
  <si>
    <t>Initial Phase of the Horizontal field component</t>
  </si>
  <si>
    <t>Initial Phase of the Vertical field component</t>
  </si>
  <si>
    <t>Symmetry of the Horizontal field component vs Longitudinal position</t>
  </si>
  <si>
    <t>Symmetry of the Vertical field component vs Longitudinal position</t>
  </si>
  <si>
    <t xml:space="preserve">Horizontal Coordinate of Undulator Center </t>
  </si>
  <si>
    <t xml:space="preserve">Vertical Coordinate of Undulator Center </t>
  </si>
  <si>
    <t xml:space="preserve">Longitudinal Coordinate of Undulator Center </t>
  </si>
  <si>
    <t>numPer</t>
  </si>
  <si>
    <t>undPer</t>
  </si>
  <si>
    <t>Bx</t>
  </si>
  <si>
    <t>By</t>
  </si>
  <si>
    <t>phBx</t>
  </si>
  <si>
    <t>phBy</t>
  </si>
  <si>
    <t>sBx</t>
  </si>
  <si>
    <t>sBy</t>
  </si>
  <si>
    <t>xcID</t>
  </si>
  <si>
    <t>ycID</t>
  </si>
  <si>
    <t>zcID</t>
  </si>
  <si>
    <t>A</t>
  </si>
  <si>
    <t>meth</t>
  </si>
  <si>
    <t>relPrec</t>
  </si>
  <si>
    <t>zStartInteg</t>
  </si>
  <si>
    <t>zEndInteg</t>
  </si>
  <si>
    <t>npTraj</t>
  </si>
  <si>
    <t>useTermin</t>
  </si>
  <si>
    <t>sampFactNxNyForProp</t>
  </si>
  <si>
    <t>SR calculation method: 0- "manual", 1- "auto-undulator", 2- "auto-wiggler"</t>
  </si>
  <si>
    <t>relative precision</t>
  </si>
  <si>
    <t>longitudinal position to start integration (effective if &lt; zEndInteg)</t>
  </si>
  <si>
    <t>longitudinal position to finish integration (effective if &gt; zStartInteg)</t>
  </si>
  <si>
    <t>Number of points for trajectory calculation</t>
  </si>
  <si>
    <t>Use "terminating terms" (i.e. asymptotic expansions at zStartInteg and zEndInteg) or not (1 or 0 respectively)</t>
  </si>
  <si>
    <t>wfr2:  For intensity distribution at fixed photon energy</t>
  </si>
  <si>
    <t>wfr1:  Numbers of points vs Photon Energy, Horizontal and Vertical Positions</t>
  </si>
  <si>
    <t>Longitudinal Position [m] at which SR has to be calculated</t>
  </si>
  <si>
    <t>initial UR harmonic to take into account</t>
  </si>
  <si>
    <t>final UR harmonic to take into account</t>
  </si>
  <si>
    <t>longitudinal integration precision parameter</t>
  </si>
  <si>
    <t>azimuthal integration precision parameter</t>
  </si>
  <si>
    <t>calculate flux (1) or flux per unit surface (2)</t>
  </si>
  <si>
    <t>precision factor</t>
  </si>
  <si>
    <t>power density computation method (1- "near field", 2- "far field")</t>
  </si>
  <si>
    <t>initial longitudinal position (effective if arPrecP[2] &lt; arPrecP[3])</t>
  </si>
  <si>
    <t>final longitudinal position (effective if arPrecP[2] &lt; arPrecP[3])</t>
  </si>
  <si>
    <t>umber of points for (intermediate) trajectory calculation</t>
  </si>
  <si>
    <t>arPrecF[0]</t>
  </si>
  <si>
    <t>arPrecF[1]</t>
  </si>
  <si>
    <t>arPrecF[2]</t>
  </si>
  <si>
    <t>arPrecF[3]</t>
  </si>
  <si>
    <t>arPrecF[4]</t>
  </si>
  <si>
    <t>for spectral flux vs photon energy</t>
  </si>
  <si>
    <t>for power density</t>
  </si>
  <si>
    <t>arPrecP[0]</t>
  </si>
  <si>
    <t>arPrecP[1]</t>
  </si>
  <si>
    <t>arPrecP[2]</t>
  </si>
  <si>
    <t>arPrecP[3]</t>
  </si>
  <si>
    <t>arPrecP[4]</t>
  </si>
  <si>
    <t>harmonic number</t>
  </si>
  <si>
    <t>magnetic field plane: horzontal ('h') or vertical ('v')</t>
  </si>
  <si>
    <t>magnetic field amplitude [T]</t>
  </si>
  <si>
    <t>period length [m]</t>
  </si>
  <si>
    <t>number of periods (will be rounded to integer)</t>
  </si>
  <si>
    <t>h or v</t>
  </si>
  <si>
    <t>harmB.n</t>
  </si>
  <si>
    <t>harmB.h_or_v</t>
  </si>
  <si>
    <t>harmB.B</t>
  </si>
  <si>
    <t>harmB.per</t>
  </si>
  <si>
    <t>harmB.nper</t>
  </si>
  <si>
    <t>high-K</t>
  </si>
  <si>
    <t>low-K</t>
  </si>
  <si>
    <t>test cases</t>
  </si>
  <si>
    <t>v</t>
  </si>
  <si>
    <t>K</t>
  </si>
  <si>
    <t>Length, m</t>
  </si>
  <si>
    <t>small A</t>
  </si>
  <si>
    <t>large A</t>
  </si>
  <si>
    <t>RMS energy spread</t>
  </si>
  <si>
    <t>Correlation y . y'</t>
  </si>
  <si>
    <t>RMS divergence, y'</t>
  </si>
  <si>
    <t>Thin Beam Model</t>
  </si>
  <si>
    <t>DependArg</t>
  </si>
  <si>
    <t>e(energy)</t>
  </si>
  <si>
    <t>x(horizontal)</t>
  </si>
  <si>
    <t>y(vertical)</t>
  </si>
  <si>
    <t>x&amp;y</t>
  </si>
  <si>
    <t>e&amp;x</t>
  </si>
  <si>
    <t>e&amp;y</t>
  </si>
  <si>
    <t>e&amp;x&amp;y</t>
  </si>
  <si>
    <t>Number of points along energy</t>
  </si>
  <si>
    <t>Nenergy</t>
  </si>
  <si>
    <t>Nx</t>
  </si>
  <si>
    <t>Ny</t>
  </si>
  <si>
    <t>Position to calculate SR</t>
  </si>
  <si>
    <t>wfrE.mesh.zStart</t>
  </si>
  <si>
    <t>wfrE.mesh.eStart</t>
  </si>
  <si>
    <t>wfrE.mesh.eFin</t>
  </si>
  <si>
    <t>Initial X position</t>
  </si>
  <si>
    <t>wfrE.mesh.xStart</t>
  </si>
  <si>
    <t>Initial Y position</t>
  </si>
  <si>
    <t>wfrE.mesh.xFin</t>
  </si>
  <si>
    <t>Final X position</t>
  </si>
  <si>
    <t>wfrE.mesh.yStart</t>
  </si>
  <si>
    <t>Final Y position</t>
  </si>
  <si>
    <t>Thick Beam Model</t>
  </si>
  <si>
    <t>py_type</t>
  </si>
  <si>
    <t>default</t>
  </si>
  <si>
    <t>description</t>
  </si>
  <si>
    <t>units</t>
  </si>
  <si>
    <t>is_primary</t>
  </si>
  <si>
    <t>float</t>
  </si>
  <si>
    <t>display_name</t>
  </si>
  <si>
    <t>avg_x</t>
  </si>
  <si>
    <t>avg_current</t>
  </si>
  <si>
    <t>avg_y</t>
  </si>
  <si>
    <t>avg_s</t>
  </si>
  <si>
    <t>avg_xp</t>
  </si>
  <si>
    <t>avg_yp</t>
  </si>
  <si>
    <t>avg_gamma</t>
  </si>
  <si>
    <t>rms_x</t>
  </si>
  <si>
    <t>rms_x_xp</t>
  </si>
  <si>
    <t>rms_y_yp</t>
  </si>
  <si>
    <t>rms_xp</t>
  </si>
  <si>
    <t>rms_y</t>
  </si>
  <si>
    <t>rms_yp</t>
  </si>
  <si>
    <t>rms_gamma</t>
  </si>
  <si>
    <t>rms_s</t>
  </si>
  <si>
    <t>C</t>
  </si>
  <si>
    <t>total_charge</t>
  </si>
  <si>
    <t>The total charge in the charged particle beam.</t>
  </si>
  <si>
    <t>The average horizontal position of the beam.</t>
  </si>
  <si>
    <t>The average vertical position of the beam.</t>
  </si>
  <si>
    <t>The average longitudinal position of the beam.</t>
  </si>
  <si>
    <t>The average horizontal momentum, normalized to the average longitudinal momentum.</t>
  </si>
  <si>
    <t>The average vertical momentum, normalized to the average longitudinal momentum.</t>
  </si>
  <si>
    <t>The average value of the relativistic gamma factor.</t>
  </si>
  <si>
    <t>The RMS horizontal beam size.</t>
  </si>
  <si>
    <t>The RMS vertical beam size.</t>
  </si>
  <si>
    <t>The RMS longitudinal beam size.</t>
  </si>
  <si>
    <t>The RMS horizontal divergence.</t>
  </si>
  <si>
    <t>Correlation x-x'</t>
  </si>
  <si>
    <t>Description of a charged particle beam.</t>
  </si>
  <si>
    <t>$Q$</t>
  </si>
  <si>
    <t>$\mean{y\prime}$</t>
  </si>
  <si>
    <t>$\mean{\gamma}$</t>
  </si>
  <si>
    <t>$y\prime_rms$</t>
  </si>
  <si>
    <t>$\mean{x-x\prime}$</t>
  </si>
  <si>
    <t>$\nu$</t>
  </si>
  <si>
    <t>The average frequency of particle bunches in the electron synchrotron.</t>
  </si>
  <si>
    <t>rf_frequency</t>
  </si>
  <si>
    <t>rad</t>
  </si>
  <si>
    <t>m rad</t>
  </si>
  <si>
    <t>Hz</t>
  </si>
  <si>
    <t>rms_peak_current</t>
  </si>
  <si>
    <t>avg_beta_gamma</t>
  </si>
  <si>
    <t>avg_beta</t>
  </si>
  <si>
    <t>avg_velocity</t>
  </si>
  <si>
    <t>m/s</t>
  </si>
  <si>
    <t>$\mean{\beta}$</t>
  </si>
  <si>
    <t>$\mean{I}$</t>
  </si>
  <si>
    <t>$\mean{\beta\gamma}$</t>
  </si>
  <si>
    <t>avg_kinetic_energy</t>
  </si>
  <si>
    <t>$\mean{y-y\prime}$</t>
  </si>
  <si>
    <t>$\mean{E}$</t>
  </si>
  <si>
    <t>MeV</t>
  </si>
  <si>
    <t>py_name</t>
  </si>
  <si>
    <t>$x_{rms}$</t>
  </si>
  <si>
    <t>$y_{rms}$</t>
  </si>
  <si>
    <t>$x\prime_{rms}$</t>
  </si>
  <si>
    <t>$&lt;x&gt;$</t>
  </si>
  <si>
    <t>$s_{rms}$</t>
  </si>
  <si>
    <t>$&lt;y&gt;$</t>
  </si>
  <si>
    <t>$&lt;s&gt;$</t>
  </si>
  <si>
    <t>$&lt;x\prime&gt;$</t>
  </si>
  <si>
    <t>$I_{peak}$</t>
  </si>
  <si>
    <t>$\mean{v_{long}}$</t>
  </si>
  <si>
    <t>==total_charge*rf_frequency</t>
  </si>
  <si>
    <t>==math.sqrt(avg_gamma*G19*2-1)</t>
  </si>
  <si>
    <t>==avg_beta_gamma/avg_gamma</t>
  </si>
  <si>
    <t>$\gamma_{rms}$</t>
  </si>
  <si>
    <t>==avg_beta*scipy.constants.c</t>
  </si>
  <si>
    <t>==total_charge*avg_velocity/rms_s</t>
  </si>
  <si>
    <t>==(avg_gamma-1.)*physical_constants["electron mass energy equivalent in MeV"][0]</t>
  </si>
  <si>
    <t>note:  physical_constants corresponds to scipy.constants.physical_constants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</si>
</sst>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11" fontId="0" fillId="2" borderId="2" xfId="0" applyNumberFormat="1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2" xfId="0" applyFill="1" applyBorder="1"/>
    <xf numFmtId="0" fontId="0" fillId="2" borderId="6" xfId="0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0" borderId="2" xfId="0" applyBorder="1"/>
    <xf numFmtId="1" fontId="0" fillId="3" borderId="1" xfId="0" applyNumberFormat="1" applyFill="1" applyBorder="1"/>
    <xf numFmtId="0" fontId="0" fillId="2" borderId="7" xfId="0" applyFill="1" applyBorder="1" applyAlignment="1">
      <alignment wrapText="1"/>
    </xf>
    <xf numFmtId="0" fontId="0" fillId="0" borderId="8" xfId="0" applyBorder="1"/>
    <xf numFmtId="1" fontId="0" fillId="3" borderId="8" xfId="0" applyNumberFormat="1" applyFill="1" applyBorder="1"/>
    <xf numFmtId="0" fontId="1" fillId="2" borderId="9" xfId="0" applyFont="1" applyFill="1" applyBorder="1"/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1" fillId="2" borderId="18" xfId="0" applyFont="1" applyFill="1" applyBorder="1"/>
    <xf numFmtId="0" fontId="1" fillId="0" borderId="11" xfId="0" applyFont="1" applyBorder="1"/>
    <xf numFmtId="0" fontId="0" fillId="2" borderId="17" xfId="0" applyNumberFormat="1" applyFill="1" applyBorder="1"/>
    <xf numFmtId="0" fontId="0" fillId="2" borderId="2" xfId="0" applyNumberFormat="1" applyFill="1" applyBorder="1"/>
    <xf numFmtId="0" fontId="0" fillId="2" borderId="15" xfId="0" applyNumberFormat="1" applyFill="1" applyBorder="1"/>
    <xf numFmtId="0" fontId="0" fillId="2" borderId="16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1" fillId="4" borderId="11" xfId="0" applyFont="1" applyFill="1" applyBorder="1"/>
    <xf numFmtId="11" fontId="0" fillId="2" borderId="19" xfId="0" applyNumberFormat="1" applyFill="1" applyBorder="1"/>
    <xf numFmtId="0" fontId="0" fillId="2" borderId="20" xfId="0" applyFill="1" applyBorder="1" applyAlignment="1">
      <alignment wrapText="1"/>
    </xf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2" borderId="24" xfId="0" applyFont="1" applyFill="1" applyBorder="1"/>
    <xf numFmtId="0" fontId="1" fillId="4" borderId="25" xfId="0" applyFont="1" applyFill="1" applyBorder="1"/>
    <xf numFmtId="0" fontId="1" fillId="0" borderId="26" xfId="0" applyFont="1" applyBorder="1"/>
    <xf numFmtId="0" fontId="0" fillId="0" borderId="27" xfId="0" applyBorder="1" applyAlignment="1">
      <alignment wrapText="1"/>
    </xf>
    <xf numFmtId="0" fontId="1" fillId="0" borderId="28" xfId="0" applyFont="1" applyBorder="1"/>
    <xf numFmtId="0" fontId="1" fillId="0" borderId="29" xfId="0" applyFont="1" applyBorder="1"/>
    <xf numFmtId="0" fontId="0" fillId="4" borderId="20" xfId="0" applyFill="1" applyBorder="1"/>
    <xf numFmtId="0" fontId="0" fillId="4" borderId="22" xfId="0" applyFill="1" applyBorder="1"/>
    <xf numFmtId="0" fontId="0" fillId="4" borderId="13" xfId="0" applyFill="1" applyBorder="1"/>
    <xf numFmtId="0" fontId="0" fillId="4" borderId="4" xfId="0" applyFill="1" applyBorder="1"/>
    <xf numFmtId="0" fontId="0" fillId="4" borderId="30" xfId="0" applyFill="1" applyBorder="1"/>
    <xf numFmtId="0" fontId="0" fillId="4" borderId="31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1" fillId="0" borderId="32" xfId="0" applyFont="1" applyBorder="1"/>
    <xf numFmtId="0" fontId="0" fillId="0" borderId="20" xfId="0" applyBorder="1"/>
    <xf numFmtId="0" fontId="0" fillId="0" borderId="22" xfId="0" applyBorder="1"/>
    <xf numFmtId="11" fontId="0" fillId="4" borderId="13" xfId="0" applyNumberFormat="1" applyFill="1" applyBorder="1"/>
    <xf numFmtId="11" fontId="0" fillId="4" borderId="4" xfId="0" applyNumberFormat="1" applyFill="1" applyBorder="1"/>
    <xf numFmtId="11" fontId="0" fillId="4" borderId="14" xfId="0" applyNumberFormat="1" applyFill="1" applyBorder="1"/>
    <xf numFmtId="11" fontId="0" fillId="4" borderId="5" xfId="0" applyNumberFormat="1" applyFill="1" applyBorder="1"/>
    <xf numFmtId="0" fontId="0" fillId="0" borderId="16" xfId="0" applyBorder="1"/>
    <xf numFmtId="0" fontId="0" fillId="0" borderId="3" xfId="0" applyBorder="1"/>
    <xf numFmtId="0" fontId="1" fillId="0" borderId="18" xfId="0" applyFont="1" applyBorder="1"/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4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/>
    <xf numFmtId="0" fontId="4" fillId="0" borderId="0" xfId="0" applyFont="1"/>
    <xf numFmtId="0" fontId="4" fillId="0" borderId="41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0" xfId="0" applyNumberFormat="1" applyFont="1"/>
    <xf numFmtId="0" fontId="0" fillId="0" borderId="34" xfId="0" applyBorder="1" applyAlignment="1">
      <alignment horizontal="center" vertical="center" textRotation="180"/>
    </xf>
    <xf numFmtId="0" fontId="0" fillId="0" borderId="36" xfId="0" applyBorder="1" applyAlignment="1">
      <alignment horizontal="center" vertical="center" textRotation="180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49" fontId="4" fillId="0" borderId="0" xfId="0" applyNumberFormat="1" applyFont="1" applyFill="1" applyBorder="1" applyAlignment="1">
      <alignment horizontal="left" wrapText="1"/>
    </xf>
    <xf numFmtId="49" fontId="4" fillId="0" borderId="41" xfId="0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tabSelected="1" topLeftCell="C1" zoomScaleNormal="100" workbookViewId="0">
      <selection activeCell="G27" sqref="G27"/>
    </sheetView>
  </sheetViews>
  <sheetFormatPr defaultRowHeight="15.75" x14ac:dyDescent="0.25"/>
  <cols>
    <col min="1" max="1" width="28.7109375" style="78" customWidth="1"/>
    <col min="2" max="2" width="35.28515625" style="78" customWidth="1"/>
    <col min="3" max="3" width="13" style="78" customWidth="1"/>
    <col min="4" max="4" width="16.28515625" style="78" customWidth="1"/>
    <col min="5" max="5" width="15.5703125" style="78" customWidth="1"/>
    <col min="6" max="6" width="17.5703125" style="78" customWidth="1"/>
    <col min="7" max="7" width="163.5703125" style="103" customWidth="1"/>
    <col min="8" max="16384" width="9.140625" style="78"/>
  </cols>
  <sheetData>
    <row r="1" spans="1:8" s="74" customFormat="1" ht="16.5" x14ac:dyDescent="0.3">
      <c r="A1" s="67" t="s">
        <v>161</v>
      </c>
      <c r="B1" s="68"/>
      <c r="C1" s="68"/>
      <c r="D1" s="68"/>
      <c r="E1" s="68"/>
      <c r="F1" s="68"/>
      <c r="G1" s="99"/>
      <c r="H1" s="73"/>
    </row>
    <row r="2" spans="1:8" s="76" customFormat="1" ht="16.5" x14ac:dyDescent="0.3">
      <c r="A2" s="69" t="s">
        <v>185</v>
      </c>
      <c r="B2" s="69" t="s">
        <v>131</v>
      </c>
      <c r="C2" s="69" t="s">
        <v>125</v>
      </c>
      <c r="D2" s="69" t="s">
        <v>126</v>
      </c>
      <c r="E2" s="69" t="s">
        <v>128</v>
      </c>
      <c r="F2" s="69" t="s">
        <v>129</v>
      </c>
      <c r="G2" s="100" t="s">
        <v>127</v>
      </c>
      <c r="H2" s="75"/>
    </row>
    <row r="3" spans="1:8" ht="15" customHeight="1" x14ac:dyDescent="0.25">
      <c r="A3" s="66" t="s">
        <v>148</v>
      </c>
      <c r="B3" s="66" t="s">
        <v>162</v>
      </c>
      <c r="C3" s="72" t="s">
        <v>130</v>
      </c>
      <c r="D3" s="71">
        <v>1.0000000000000001E-9</v>
      </c>
      <c r="E3" s="72" t="s">
        <v>147</v>
      </c>
      <c r="F3" s="72">
        <v>1</v>
      </c>
      <c r="G3" s="101" t="s">
        <v>149</v>
      </c>
      <c r="H3" s="77"/>
    </row>
    <row r="4" spans="1:8" x14ac:dyDescent="0.25">
      <c r="A4" s="66" t="s">
        <v>132</v>
      </c>
      <c r="B4" s="66" t="s">
        <v>189</v>
      </c>
      <c r="C4" s="72" t="s">
        <v>130</v>
      </c>
      <c r="D4" s="71">
        <v>0</v>
      </c>
      <c r="E4" s="72" t="s">
        <v>2</v>
      </c>
      <c r="F4" s="72">
        <v>1</v>
      </c>
      <c r="G4" s="101" t="s">
        <v>150</v>
      </c>
      <c r="H4" s="77"/>
    </row>
    <row r="5" spans="1:8" x14ac:dyDescent="0.25">
      <c r="A5" s="66" t="s">
        <v>134</v>
      </c>
      <c r="B5" s="70" t="s">
        <v>191</v>
      </c>
      <c r="C5" s="72" t="s">
        <v>130</v>
      </c>
      <c r="D5" s="71">
        <v>0</v>
      </c>
      <c r="E5" s="72" t="s">
        <v>2</v>
      </c>
      <c r="F5" s="72">
        <v>1</v>
      </c>
      <c r="G5" s="101" t="s">
        <v>151</v>
      </c>
      <c r="H5" s="77"/>
    </row>
    <row r="6" spans="1:8" x14ac:dyDescent="0.25">
      <c r="A6" s="66" t="s">
        <v>135</v>
      </c>
      <c r="B6" s="66" t="s">
        <v>192</v>
      </c>
      <c r="C6" s="72" t="s">
        <v>130</v>
      </c>
      <c r="D6" s="71">
        <v>0</v>
      </c>
      <c r="E6" s="72" t="s">
        <v>2</v>
      </c>
      <c r="F6" s="72">
        <v>1</v>
      </c>
      <c r="G6" s="101" t="s">
        <v>152</v>
      </c>
      <c r="H6" s="77"/>
    </row>
    <row r="7" spans="1:8" ht="16.5" customHeight="1" x14ac:dyDescent="0.25">
      <c r="A7" s="66" t="s">
        <v>136</v>
      </c>
      <c r="B7" s="66" t="s">
        <v>193</v>
      </c>
      <c r="C7" s="72" t="s">
        <v>130</v>
      </c>
      <c r="D7" s="71">
        <v>0</v>
      </c>
      <c r="E7" s="72" t="s">
        <v>170</v>
      </c>
      <c r="F7" s="72">
        <v>1</v>
      </c>
      <c r="G7" s="101" t="s">
        <v>153</v>
      </c>
      <c r="H7" s="77"/>
    </row>
    <row r="8" spans="1:8" x14ac:dyDescent="0.25">
      <c r="A8" s="66" t="s">
        <v>137</v>
      </c>
      <c r="B8" s="66" t="s">
        <v>163</v>
      </c>
      <c r="C8" s="72" t="s">
        <v>130</v>
      </c>
      <c r="D8" s="71">
        <v>0</v>
      </c>
      <c r="E8" s="72" t="s">
        <v>170</v>
      </c>
      <c r="F8" s="72">
        <v>1</v>
      </c>
      <c r="G8" s="101" t="s">
        <v>154</v>
      </c>
      <c r="H8" s="77"/>
    </row>
    <row r="9" spans="1:8" x14ac:dyDescent="0.25">
      <c r="A9" s="66" t="s">
        <v>138</v>
      </c>
      <c r="B9" s="66" t="s">
        <v>164</v>
      </c>
      <c r="C9" s="72" t="s">
        <v>130</v>
      </c>
      <c r="D9" s="71">
        <v>1000000000</v>
      </c>
      <c r="E9" s="72"/>
      <c r="F9" s="72">
        <v>1</v>
      </c>
      <c r="G9" s="101" t="s">
        <v>155</v>
      </c>
      <c r="H9" s="77"/>
    </row>
    <row r="10" spans="1:8" x14ac:dyDescent="0.25">
      <c r="A10" s="66" t="s">
        <v>139</v>
      </c>
      <c r="B10" s="66" t="s">
        <v>186</v>
      </c>
      <c r="C10" s="72" t="s">
        <v>130</v>
      </c>
      <c r="D10" s="71">
        <v>1E-4</v>
      </c>
      <c r="E10" s="72" t="s">
        <v>2</v>
      </c>
      <c r="F10" s="72">
        <v>1</v>
      </c>
      <c r="G10" s="101" t="s">
        <v>156</v>
      </c>
      <c r="H10" s="77"/>
    </row>
    <row r="11" spans="1:8" x14ac:dyDescent="0.25">
      <c r="A11" s="66" t="s">
        <v>143</v>
      </c>
      <c r="B11" s="66" t="s">
        <v>187</v>
      </c>
      <c r="C11" s="72" t="s">
        <v>130</v>
      </c>
      <c r="D11" s="71">
        <v>1E-4</v>
      </c>
      <c r="E11" s="72" t="s">
        <v>2</v>
      </c>
      <c r="F11" s="72">
        <v>1</v>
      </c>
      <c r="G11" s="101" t="s">
        <v>157</v>
      </c>
      <c r="H11" s="77"/>
    </row>
    <row r="12" spans="1:8" x14ac:dyDescent="0.25">
      <c r="A12" s="66" t="s">
        <v>146</v>
      </c>
      <c r="B12" s="66" t="s">
        <v>190</v>
      </c>
      <c r="C12" s="72" t="s">
        <v>130</v>
      </c>
      <c r="D12" s="71">
        <v>1E-4</v>
      </c>
      <c r="E12" s="72" t="s">
        <v>2</v>
      </c>
      <c r="F12" s="72">
        <v>1</v>
      </c>
      <c r="G12" s="101" t="s">
        <v>158</v>
      </c>
      <c r="H12" s="77"/>
    </row>
    <row r="13" spans="1:8" x14ac:dyDescent="0.25">
      <c r="A13" s="66" t="s">
        <v>142</v>
      </c>
      <c r="B13" s="66" t="s">
        <v>188</v>
      </c>
      <c r="C13" s="72" t="s">
        <v>130</v>
      </c>
      <c r="D13" s="71">
        <v>1E-4</v>
      </c>
      <c r="E13" s="72" t="s">
        <v>170</v>
      </c>
      <c r="F13" s="72">
        <v>1</v>
      </c>
      <c r="G13" s="101" t="s">
        <v>159</v>
      </c>
      <c r="H13" s="77"/>
    </row>
    <row r="14" spans="1:8" x14ac:dyDescent="0.25">
      <c r="A14" s="66" t="s">
        <v>144</v>
      </c>
      <c r="B14" s="66" t="s">
        <v>165</v>
      </c>
      <c r="C14" s="72" t="s">
        <v>130</v>
      </c>
      <c r="D14" s="71">
        <v>1E-4</v>
      </c>
      <c r="E14" s="72" t="s">
        <v>170</v>
      </c>
      <c r="F14" s="72">
        <v>1</v>
      </c>
      <c r="G14" s="101" t="s">
        <v>99</v>
      </c>
      <c r="H14" s="77"/>
    </row>
    <row r="15" spans="1:8" x14ac:dyDescent="0.25">
      <c r="A15" s="66" t="s">
        <v>140</v>
      </c>
      <c r="B15" s="66" t="s">
        <v>166</v>
      </c>
      <c r="C15" s="72" t="s">
        <v>130</v>
      </c>
      <c r="D15" s="71">
        <v>0</v>
      </c>
      <c r="E15" s="72" t="s">
        <v>171</v>
      </c>
      <c r="F15" s="72">
        <v>1</v>
      </c>
      <c r="G15" s="101" t="s">
        <v>160</v>
      </c>
      <c r="H15" s="77"/>
    </row>
    <row r="16" spans="1:8" x14ac:dyDescent="0.25">
      <c r="A16" s="66" t="s">
        <v>141</v>
      </c>
      <c r="B16" s="66" t="s">
        <v>182</v>
      </c>
      <c r="C16" s="72" t="s">
        <v>130</v>
      </c>
      <c r="D16" s="71">
        <v>0</v>
      </c>
      <c r="E16" s="72" t="s">
        <v>171</v>
      </c>
      <c r="F16" s="72">
        <v>1</v>
      </c>
      <c r="G16" s="101" t="s">
        <v>98</v>
      </c>
      <c r="H16" s="77"/>
    </row>
    <row r="17" spans="1:8" x14ac:dyDescent="0.25">
      <c r="A17" s="66" t="s">
        <v>145</v>
      </c>
      <c r="B17" s="66" t="s">
        <v>199</v>
      </c>
      <c r="C17" s="72" t="s">
        <v>130</v>
      </c>
      <c r="D17" s="71">
        <v>1E-3</v>
      </c>
      <c r="E17" s="72"/>
      <c r="F17" s="72">
        <v>1</v>
      </c>
      <c r="G17" s="101" t="s">
        <v>97</v>
      </c>
      <c r="H17" s="77"/>
    </row>
    <row r="18" spans="1:8" x14ac:dyDescent="0.25">
      <c r="A18" s="66" t="s">
        <v>169</v>
      </c>
      <c r="B18" s="66" t="s">
        <v>167</v>
      </c>
      <c r="C18" s="72" t="s">
        <v>130</v>
      </c>
      <c r="D18" s="71">
        <v>1000000</v>
      </c>
      <c r="E18" s="72" t="s">
        <v>172</v>
      </c>
      <c r="F18" s="72">
        <v>1</v>
      </c>
      <c r="G18" s="101" t="s">
        <v>168</v>
      </c>
      <c r="H18" s="77"/>
    </row>
    <row r="19" spans="1:8" x14ac:dyDescent="0.25">
      <c r="A19" s="66" t="s">
        <v>133</v>
      </c>
      <c r="B19" s="66" t="s">
        <v>179</v>
      </c>
      <c r="C19" s="72" t="s">
        <v>130</v>
      </c>
      <c r="D19" s="71"/>
      <c r="E19" s="72" t="s">
        <v>39</v>
      </c>
      <c r="F19" s="72">
        <v>0</v>
      </c>
      <c r="G19" s="101" t="s">
        <v>196</v>
      </c>
      <c r="H19" s="77"/>
    </row>
    <row r="20" spans="1:8" x14ac:dyDescent="0.25">
      <c r="A20" s="66" t="s">
        <v>174</v>
      </c>
      <c r="B20" s="66" t="s">
        <v>180</v>
      </c>
      <c r="C20" s="72" t="s">
        <v>130</v>
      </c>
      <c r="D20" s="71"/>
      <c r="E20" s="72"/>
      <c r="F20" s="72">
        <v>0</v>
      </c>
      <c r="G20" s="101" t="s">
        <v>197</v>
      </c>
      <c r="H20" s="77"/>
    </row>
    <row r="21" spans="1:8" x14ac:dyDescent="0.25">
      <c r="A21" s="66" t="s">
        <v>175</v>
      </c>
      <c r="B21" s="66" t="s">
        <v>178</v>
      </c>
      <c r="C21" s="72" t="s">
        <v>130</v>
      </c>
      <c r="D21" s="71"/>
      <c r="E21" s="72"/>
      <c r="F21" s="72">
        <v>0</v>
      </c>
      <c r="G21" s="101" t="s">
        <v>198</v>
      </c>
      <c r="H21" s="77"/>
    </row>
    <row r="22" spans="1:8" x14ac:dyDescent="0.25">
      <c r="A22" s="66" t="s">
        <v>176</v>
      </c>
      <c r="B22" s="66" t="s">
        <v>195</v>
      </c>
      <c r="C22" s="72" t="s">
        <v>130</v>
      </c>
      <c r="D22" s="71"/>
      <c r="E22" s="72" t="s">
        <v>177</v>
      </c>
      <c r="F22" s="72">
        <v>0</v>
      </c>
      <c r="G22" s="101" t="s">
        <v>200</v>
      </c>
      <c r="H22" s="77"/>
    </row>
    <row r="23" spans="1:8" x14ac:dyDescent="0.25">
      <c r="A23" s="67" t="s">
        <v>173</v>
      </c>
      <c r="B23" s="67" t="s">
        <v>194</v>
      </c>
      <c r="C23" s="79" t="s">
        <v>130</v>
      </c>
      <c r="D23" s="80"/>
      <c r="E23" s="79" t="s">
        <v>39</v>
      </c>
      <c r="F23" s="79">
        <v>0</v>
      </c>
      <c r="G23" s="102" t="s">
        <v>201</v>
      </c>
      <c r="H23" s="77"/>
    </row>
    <row r="24" spans="1:8" x14ac:dyDescent="0.25">
      <c r="A24" s="78" t="s">
        <v>181</v>
      </c>
      <c r="B24" s="78" t="s">
        <v>183</v>
      </c>
      <c r="C24" s="81" t="s">
        <v>130</v>
      </c>
      <c r="D24" s="82"/>
      <c r="E24" s="81" t="s">
        <v>184</v>
      </c>
      <c r="F24" s="81">
        <v>0</v>
      </c>
      <c r="G24" s="103" t="s">
        <v>202</v>
      </c>
    </row>
    <row r="25" spans="1:8" x14ac:dyDescent="0.25">
      <c r="C25" s="81"/>
      <c r="D25" s="82"/>
      <c r="E25" s="81"/>
      <c r="F25" s="81"/>
    </row>
    <row r="26" spans="1:8" x14ac:dyDescent="0.25">
      <c r="C26" s="81"/>
      <c r="D26" s="82"/>
      <c r="E26" s="81"/>
      <c r="F26" s="81"/>
      <c r="G26" s="103" t="s">
        <v>203</v>
      </c>
    </row>
    <row r="27" spans="1:8" x14ac:dyDescent="0.25">
      <c r="C27" s="81"/>
      <c r="D27" s="82"/>
      <c r="E27" s="81"/>
      <c r="F27" s="81"/>
    </row>
    <row r="28" spans="1:8" x14ac:dyDescent="0.25">
      <c r="C28" s="81"/>
      <c r="D28" s="82"/>
      <c r="E28" s="81"/>
      <c r="F28" s="81"/>
    </row>
    <row r="29" spans="1:8" x14ac:dyDescent="0.25">
      <c r="C29" s="81"/>
      <c r="D29" s="82"/>
      <c r="E29" s="81"/>
      <c r="F29" s="81"/>
    </row>
    <row r="30" spans="1:8" x14ac:dyDescent="0.25">
      <c r="C30" s="81"/>
      <c r="D30" s="82"/>
      <c r="E30" s="81"/>
      <c r="F30" s="81"/>
    </row>
    <row r="31" spans="1:8" x14ac:dyDescent="0.25">
      <c r="C31" s="81"/>
      <c r="D31" s="82"/>
      <c r="E31" s="81"/>
      <c r="F31" s="81"/>
    </row>
    <row r="32" spans="1:8" x14ac:dyDescent="0.25">
      <c r="C32" s="81"/>
      <c r="D32" s="82"/>
      <c r="E32" s="81"/>
      <c r="F32" s="81"/>
    </row>
    <row r="33" spans="3:6" x14ac:dyDescent="0.25">
      <c r="C33" s="81"/>
      <c r="D33" s="82"/>
      <c r="E33" s="81"/>
      <c r="F33" s="81"/>
    </row>
    <row r="34" spans="3:6" x14ac:dyDescent="0.25">
      <c r="C34" s="81"/>
      <c r="D34" s="82"/>
      <c r="E34" s="81"/>
      <c r="F34" s="81"/>
    </row>
    <row r="35" spans="3:6" x14ac:dyDescent="0.25">
      <c r="C35" s="81"/>
      <c r="D35" s="82"/>
      <c r="E35" s="81"/>
      <c r="F35" s="81"/>
    </row>
    <row r="36" spans="3:6" x14ac:dyDescent="0.25">
      <c r="C36" s="81"/>
      <c r="D36" s="82"/>
      <c r="E36" s="81"/>
      <c r="F36" s="81"/>
    </row>
    <row r="37" spans="3:6" x14ac:dyDescent="0.25">
      <c r="D37" s="82"/>
      <c r="E37" s="81"/>
      <c r="F37" s="81"/>
    </row>
    <row r="38" spans="3:6" x14ac:dyDescent="0.25">
      <c r="D38" s="82"/>
      <c r="E38" s="81"/>
      <c r="F38" s="81"/>
    </row>
    <row r="39" spans="3:6" x14ac:dyDescent="0.25">
      <c r="D39" s="83"/>
      <c r="F39" s="81"/>
    </row>
    <row r="40" spans="3:6" x14ac:dyDescent="0.25">
      <c r="D40" s="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zoomScaleNormal="100" workbookViewId="0">
      <selection activeCell="A16" sqref="A16"/>
    </sheetView>
  </sheetViews>
  <sheetFormatPr defaultRowHeight="15" x14ac:dyDescent="0.25"/>
  <cols>
    <col min="1" max="1" width="62.5703125" customWidth="1"/>
    <col min="4" max="4" width="62.140625" customWidth="1"/>
  </cols>
  <sheetData>
    <row r="1" spans="1:4" ht="15.75" thickBot="1" x14ac:dyDescent="0.3">
      <c r="A1" s="23" t="s">
        <v>0</v>
      </c>
      <c r="B1" s="24" t="s">
        <v>1</v>
      </c>
      <c r="C1" s="16" t="s">
        <v>4</v>
      </c>
      <c r="D1" s="17" t="s">
        <v>5</v>
      </c>
    </row>
    <row r="2" spans="1:4" x14ac:dyDescent="0.25">
      <c r="A2" s="21" t="s">
        <v>16</v>
      </c>
      <c r="B2" s="22"/>
      <c r="C2" s="25">
        <v>40.5</v>
      </c>
      <c r="D2" s="3" t="s">
        <v>28</v>
      </c>
    </row>
    <row r="3" spans="1:4" x14ac:dyDescent="0.25">
      <c r="A3" s="18" t="s">
        <v>17</v>
      </c>
      <c r="B3" s="9" t="s">
        <v>2</v>
      </c>
      <c r="C3" s="26">
        <v>4.9000000000000002E-2</v>
      </c>
      <c r="D3" s="4" t="s">
        <v>29</v>
      </c>
    </row>
    <row r="4" spans="1:4" x14ac:dyDescent="0.25">
      <c r="A4" s="18" t="s">
        <v>18</v>
      </c>
      <c r="B4" s="9" t="s">
        <v>20</v>
      </c>
      <c r="C4" s="26">
        <v>0.56999999999999995</v>
      </c>
      <c r="D4" s="4" t="s">
        <v>30</v>
      </c>
    </row>
    <row r="5" spans="1:4" x14ac:dyDescent="0.25">
      <c r="A5" s="18" t="s">
        <v>19</v>
      </c>
      <c r="B5" s="9" t="s">
        <v>20</v>
      </c>
      <c r="C5" s="26">
        <v>0</v>
      </c>
      <c r="D5" s="4" t="s">
        <v>31</v>
      </c>
    </row>
    <row r="6" spans="1:4" x14ac:dyDescent="0.25">
      <c r="A6" s="18" t="s">
        <v>21</v>
      </c>
      <c r="B6" s="9"/>
      <c r="C6" s="26">
        <v>0</v>
      </c>
      <c r="D6" s="4" t="s">
        <v>32</v>
      </c>
    </row>
    <row r="7" spans="1:4" x14ac:dyDescent="0.25">
      <c r="A7" s="18" t="s">
        <v>22</v>
      </c>
      <c r="B7" s="9"/>
      <c r="C7" s="26">
        <v>0</v>
      </c>
      <c r="D7" s="4" t="s">
        <v>33</v>
      </c>
    </row>
    <row r="8" spans="1:4" x14ac:dyDescent="0.25">
      <c r="A8" s="18" t="s">
        <v>23</v>
      </c>
      <c r="B8" s="9"/>
      <c r="C8" s="26">
        <v>-1</v>
      </c>
      <c r="D8" s="4" t="s">
        <v>34</v>
      </c>
    </row>
    <row r="9" spans="1:4" x14ac:dyDescent="0.25">
      <c r="A9" s="18" t="s">
        <v>24</v>
      </c>
      <c r="B9" s="9"/>
      <c r="C9" s="26">
        <v>1</v>
      </c>
      <c r="D9" s="4" t="s">
        <v>35</v>
      </c>
    </row>
    <row r="10" spans="1:4" x14ac:dyDescent="0.25">
      <c r="A10" s="18" t="s">
        <v>25</v>
      </c>
      <c r="B10" s="9" t="s">
        <v>2</v>
      </c>
      <c r="C10" s="26">
        <v>0</v>
      </c>
      <c r="D10" s="4" t="s">
        <v>36</v>
      </c>
    </row>
    <row r="11" spans="1:4" x14ac:dyDescent="0.25">
      <c r="A11" s="18" t="s">
        <v>26</v>
      </c>
      <c r="B11" s="9" t="s">
        <v>2</v>
      </c>
      <c r="C11" s="26">
        <v>0</v>
      </c>
      <c r="D11" s="4" t="s">
        <v>37</v>
      </c>
    </row>
    <row r="12" spans="1:4" ht="15.75" thickBot="1" x14ac:dyDescent="0.3">
      <c r="A12" s="19" t="s">
        <v>27</v>
      </c>
      <c r="B12" s="20" t="s">
        <v>2</v>
      </c>
      <c r="C12" s="27">
        <v>0</v>
      </c>
      <c r="D12" s="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54.85546875" customWidth="1"/>
    <col min="3" max="3" width="10.42578125" customWidth="1"/>
    <col min="4" max="4" width="17.42578125" customWidth="1"/>
  </cols>
  <sheetData>
    <row r="1" spans="1:7" ht="15.75" thickBot="1" x14ac:dyDescent="0.3">
      <c r="A1" s="23" t="s">
        <v>0</v>
      </c>
      <c r="B1" s="24" t="s">
        <v>1</v>
      </c>
      <c r="C1" s="16" t="s">
        <v>4</v>
      </c>
      <c r="D1" s="17" t="s">
        <v>5</v>
      </c>
      <c r="E1" s="41" t="s">
        <v>90</v>
      </c>
      <c r="F1" s="42" t="s">
        <v>89</v>
      </c>
      <c r="G1" s="84" t="s">
        <v>91</v>
      </c>
    </row>
    <row r="2" spans="1:7" x14ac:dyDescent="0.25">
      <c r="A2" s="18" t="s">
        <v>78</v>
      </c>
      <c r="B2" s="9"/>
      <c r="C2" s="26">
        <v>1</v>
      </c>
      <c r="D2" s="40" t="s">
        <v>84</v>
      </c>
      <c r="E2" s="43">
        <v>1</v>
      </c>
      <c r="F2" s="44">
        <v>1</v>
      </c>
      <c r="G2" s="85"/>
    </row>
    <row r="3" spans="1:7" x14ac:dyDescent="0.25">
      <c r="A3" s="18" t="s">
        <v>79</v>
      </c>
      <c r="B3" s="9"/>
      <c r="C3" s="26" t="s">
        <v>83</v>
      </c>
      <c r="D3" s="40" t="s">
        <v>85</v>
      </c>
      <c r="E3" s="45" t="s">
        <v>92</v>
      </c>
      <c r="F3" s="46" t="s">
        <v>92</v>
      </c>
      <c r="G3" s="85"/>
    </row>
    <row r="4" spans="1:7" x14ac:dyDescent="0.25">
      <c r="A4" s="18" t="s">
        <v>80</v>
      </c>
      <c r="B4" s="9" t="s">
        <v>20</v>
      </c>
      <c r="C4" s="26">
        <v>1</v>
      </c>
      <c r="D4" s="40" t="s">
        <v>86</v>
      </c>
      <c r="E4" s="45">
        <v>0.5</v>
      </c>
      <c r="F4" s="46">
        <v>1.85</v>
      </c>
      <c r="G4" s="85"/>
    </row>
    <row r="5" spans="1:7" x14ac:dyDescent="0.25">
      <c r="A5" s="18" t="s">
        <v>81</v>
      </c>
      <c r="B5" s="9" t="s">
        <v>2</v>
      </c>
      <c r="C5" s="26">
        <v>0.02</v>
      </c>
      <c r="D5" s="40" t="s">
        <v>87</v>
      </c>
      <c r="E5" s="45">
        <v>0.02</v>
      </c>
      <c r="F5" s="46">
        <v>0.1</v>
      </c>
      <c r="G5" s="85"/>
    </row>
    <row r="6" spans="1:7" x14ac:dyDescent="0.25">
      <c r="A6" s="18" t="s">
        <v>82</v>
      </c>
      <c r="B6" s="9"/>
      <c r="C6" s="26">
        <v>150</v>
      </c>
      <c r="D6" s="40" t="s">
        <v>88</v>
      </c>
      <c r="E6" s="47">
        <v>150</v>
      </c>
      <c r="F6" s="48">
        <v>30</v>
      </c>
      <c r="G6" s="85"/>
    </row>
    <row r="7" spans="1:7" x14ac:dyDescent="0.25">
      <c r="E7" s="49">
        <f>E4*E5*100*0.934</f>
        <v>0.93400000000000005</v>
      </c>
      <c r="F7" s="50">
        <f>F4*F5*100*0.934</f>
        <v>17.279000000000003</v>
      </c>
      <c r="G7" s="1" t="s">
        <v>93</v>
      </c>
    </row>
    <row r="8" spans="1:7" ht="15.75" thickBot="1" x14ac:dyDescent="0.3">
      <c r="E8" s="51">
        <f>E6*E5</f>
        <v>3</v>
      </c>
      <c r="F8" s="52">
        <f>F6*F5</f>
        <v>3</v>
      </c>
      <c r="G8" s="1" t="s">
        <v>94</v>
      </c>
    </row>
  </sheetData>
  <mergeCells count="1">
    <mergeCell ref="G1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"/>
  <sheetViews>
    <sheetView zoomScaleNormal="100" workbookViewId="0">
      <selection activeCell="C8" sqref="A1:C8"/>
    </sheetView>
  </sheetViews>
  <sheetFormatPr defaultRowHeight="15" x14ac:dyDescent="0.25"/>
  <cols>
    <col min="1" max="1" width="62.5703125" customWidth="1"/>
    <col min="3" max="3" width="22.5703125" customWidth="1"/>
  </cols>
  <sheetData>
    <row r="1" spans="1:3" ht="15.75" thickBot="1" x14ac:dyDescent="0.3">
      <c r="A1" s="23" t="s">
        <v>0</v>
      </c>
      <c r="B1" s="31" t="s">
        <v>4</v>
      </c>
      <c r="C1" s="17" t="s">
        <v>5</v>
      </c>
    </row>
    <row r="2" spans="1:3" ht="30" x14ac:dyDescent="0.25">
      <c r="A2" s="28" t="s">
        <v>47</v>
      </c>
      <c r="B2" s="22">
        <v>1</v>
      </c>
      <c r="C2" s="3" t="s">
        <v>40</v>
      </c>
    </row>
    <row r="3" spans="1:3" x14ac:dyDescent="0.25">
      <c r="A3" s="29" t="s">
        <v>48</v>
      </c>
      <c r="B3" s="9">
        <v>0.01</v>
      </c>
      <c r="C3" s="4" t="s">
        <v>41</v>
      </c>
    </row>
    <row r="4" spans="1:3" x14ac:dyDescent="0.25">
      <c r="A4" s="29" t="s">
        <v>49</v>
      </c>
      <c r="B4" s="9">
        <v>0</v>
      </c>
      <c r="C4" s="4" t="s">
        <v>42</v>
      </c>
    </row>
    <row r="5" spans="1:3" x14ac:dyDescent="0.25">
      <c r="A5" s="29" t="s">
        <v>50</v>
      </c>
      <c r="B5" s="9">
        <v>0</v>
      </c>
      <c r="C5" s="4" t="s">
        <v>43</v>
      </c>
    </row>
    <row r="6" spans="1:3" x14ac:dyDescent="0.25">
      <c r="A6" s="29" t="s">
        <v>51</v>
      </c>
      <c r="B6" s="9">
        <v>20000</v>
      </c>
      <c r="C6" s="4" t="s">
        <v>44</v>
      </c>
    </row>
    <row r="7" spans="1:3" ht="30" x14ac:dyDescent="0.25">
      <c r="A7" s="29" t="s">
        <v>52</v>
      </c>
      <c r="B7" s="9">
        <v>1</v>
      </c>
      <c r="C7" s="4" t="s">
        <v>45</v>
      </c>
    </row>
    <row r="8" spans="1:3" ht="15.75" thickBot="1" x14ac:dyDescent="0.3">
      <c r="A8" s="30" t="s">
        <v>15</v>
      </c>
      <c r="B8" s="20">
        <v>0</v>
      </c>
      <c r="C8" s="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A2:C12"/>
    </sheetView>
  </sheetViews>
  <sheetFormatPr defaultRowHeight="15" x14ac:dyDescent="0.25"/>
  <cols>
    <col min="1" max="1" width="64.85546875" customWidth="1"/>
    <col min="2" max="2" width="16.140625" customWidth="1"/>
    <col min="3" max="3" width="19" customWidth="1"/>
    <col min="4" max="4" width="49" customWidth="1"/>
  </cols>
  <sheetData>
    <row r="1" spans="1:4" ht="15.75" thickBot="1" x14ac:dyDescent="0.3">
      <c r="A1" s="37" t="s">
        <v>0</v>
      </c>
      <c r="B1" s="38" t="s">
        <v>4</v>
      </c>
      <c r="C1" s="39" t="s">
        <v>5</v>
      </c>
    </row>
    <row r="2" spans="1:4" ht="15" customHeight="1" x14ac:dyDescent="0.25">
      <c r="A2" s="33" t="s">
        <v>56</v>
      </c>
      <c r="B2" s="34">
        <v>1</v>
      </c>
      <c r="C2" s="35" t="s">
        <v>66</v>
      </c>
      <c r="D2" s="86" t="s">
        <v>71</v>
      </c>
    </row>
    <row r="3" spans="1:4" ht="15.75" customHeight="1" x14ac:dyDescent="0.25">
      <c r="A3" s="29" t="s">
        <v>57</v>
      </c>
      <c r="B3" s="9">
        <v>21</v>
      </c>
      <c r="C3" s="3" t="s">
        <v>67</v>
      </c>
      <c r="D3" s="87"/>
    </row>
    <row r="4" spans="1:4" ht="15.75" customHeight="1" x14ac:dyDescent="0.25">
      <c r="A4" s="29" t="s">
        <v>58</v>
      </c>
      <c r="B4" s="9">
        <v>1.5</v>
      </c>
      <c r="C4" s="3" t="s">
        <v>68</v>
      </c>
      <c r="D4" s="87"/>
    </row>
    <row r="5" spans="1:4" ht="17.25" customHeight="1" x14ac:dyDescent="0.25">
      <c r="A5" s="29" t="s">
        <v>59</v>
      </c>
      <c r="B5" s="9">
        <v>1.5</v>
      </c>
      <c r="C5" s="3" t="s">
        <v>69</v>
      </c>
      <c r="D5" s="87"/>
    </row>
    <row r="6" spans="1:4" ht="14.25" customHeight="1" thickBot="1" x14ac:dyDescent="0.3">
      <c r="A6" s="30" t="s">
        <v>60</v>
      </c>
      <c r="B6" s="20">
        <v>1</v>
      </c>
      <c r="C6" s="36" t="s">
        <v>70</v>
      </c>
      <c r="D6" s="88"/>
    </row>
    <row r="7" spans="1:4" ht="15.75" thickBot="1" x14ac:dyDescent="0.3"/>
    <row r="8" spans="1:4" x14ac:dyDescent="0.25">
      <c r="A8" s="33" t="s">
        <v>61</v>
      </c>
      <c r="B8" s="34">
        <v>1.5</v>
      </c>
      <c r="C8" s="35" t="s">
        <v>73</v>
      </c>
      <c r="D8" s="86" t="s">
        <v>72</v>
      </c>
    </row>
    <row r="9" spans="1:4" x14ac:dyDescent="0.25">
      <c r="A9" s="29" t="s">
        <v>62</v>
      </c>
      <c r="B9" s="9">
        <v>1</v>
      </c>
      <c r="C9" s="3" t="s">
        <v>74</v>
      </c>
      <c r="D9" s="89"/>
    </row>
    <row r="10" spans="1:4" x14ac:dyDescent="0.25">
      <c r="A10" s="29" t="s">
        <v>63</v>
      </c>
      <c r="B10" s="9">
        <v>0</v>
      </c>
      <c r="C10" s="3" t="s">
        <v>75</v>
      </c>
      <c r="D10" s="89"/>
    </row>
    <row r="11" spans="1:4" x14ac:dyDescent="0.25">
      <c r="A11" s="29" t="s">
        <v>64</v>
      </c>
      <c r="B11" s="9">
        <v>0</v>
      </c>
      <c r="C11" s="3" t="s">
        <v>76</v>
      </c>
      <c r="D11" s="89"/>
    </row>
    <row r="12" spans="1:4" ht="15.75" thickBot="1" x14ac:dyDescent="0.3">
      <c r="A12" s="30" t="s">
        <v>65</v>
      </c>
      <c r="B12" s="20">
        <v>10000</v>
      </c>
      <c r="C12" s="36" t="s">
        <v>77</v>
      </c>
      <c r="D12" s="90"/>
    </row>
  </sheetData>
  <mergeCells count="2">
    <mergeCell ref="D2:D6"/>
    <mergeCell ref="D8:D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2"/>
  <sheetViews>
    <sheetView zoomScaleNormal="100" workbookViewId="0">
      <selection activeCell="A24" sqref="A24:IV24"/>
    </sheetView>
  </sheetViews>
  <sheetFormatPr defaultRowHeight="15" x14ac:dyDescent="0.25"/>
  <cols>
    <col min="1" max="1" width="53.5703125" customWidth="1"/>
    <col min="4" max="4" width="53.7109375" customWidth="1"/>
  </cols>
  <sheetData>
    <row r="1" spans="1:7" ht="15.75" thickBot="1" x14ac:dyDescent="0.3">
      <c r="A1" s="14" t="s">
        <v>0</v>
      </c>
      <c r="B1" s="15" t="s">
        <v>1</v>
      </c>
      <c r="C1" s="16" t="s">
        <v>4</v>
      </c>
      <c r="D1" s="53" t="s">
        <v>5</v>
      </c>
      <c r="E1" s="62" t="s">
        <v>95</v>
      </c>
      <c r="F1" s="17" t="s">
        <v>96</v>
      </c>
    </row>
    <row r="2" spans="1:7" x14ac:dyDescent="0.25">
      <c r="A2" s="11" t="s">
        <v>6</v>
      </c>
      <c r="B2" s="12"/>
      <c r="C2" s="13">
        <v>1</v>
      </c>
      <c r="D2" s="91" t="s">
        <v>53</v>
      </c>
      <c r="E2" s="60">
        <v>1</v>
      </c>
      <c r="F2" s="61">
        <v>1</v>
      </c>
      <c r="G2" s="84" t="s">
        <v>91</v>
      </c>
    </row>
    <row r="3" spans="1:7" x14ac:dyDescent="0.25">
      <c r="A3" s="7" t="s">
        <v>7</v>
      </c>
      <c r="B3" s="1"/>
      <c r="C3" s="10">
        <v>100</v>
      </c>
      <c r="D3" s="92"/>
      <c r="E3" s="49">
        <v>100</v>
      </c>
      <c r="F3" s="50">
        <v>100</v>
      </c>
      <c r="G3" s="97"/>
    </row>
    <row r="4" spans="1:7" x14ac:dyDescent="0.25">
      <c r="A4" s="7" t="s">
        <v>8</v>
      </c>
      <c r="B4" s="1"/>
      <c r="C4" s="10">
        <v>100</v>
      </c>
      <c r="D4" s="92"/>
      <c r="E4" s="49">
        <v>100</v>
      </c>
      <c r="F4" s="50">
        <v>100</v>
      </c>
      <c r="G4" s="97"/>
    </row>
    <row r="5" spans="1:7" ht="16.5" customHeight="1" x14ac:dyDescent="0.25">
      <c r="A5" s="7" t="s">
        <v>55</v>
      </c>
      <c r="B5" s="1" t="s">
        <v>2</v>
      </c>
      <c r="C5" s="10">
        <v>20</v>
      </c>
      <c r="D5" s="92"/>
      <c r="E5" s="49">
        <v>20</v>
      </c>
      <c r="F5" s="50">
        <v>20</v>
      </c>
      <c r="G5" s="97"/>
    </row>
    <row r="6" spans="1:7" x14ac:dyDescent="0.25">
      <c r="A6" s="8" t="s">
        <v>9</v>
      </c>
      <c r="B6" s="1" t="s">
        <v>3</v>
      </c>
      <c r="C6" s="6">
        <v>2774</v>
      </c>
      <c r="D6" s="92"/>
      <c r="E6" s="49"/>
      <c r="F6" s="50"/>
      <c r="G6" s="97"/>
    </row>
    <row r="7" spans="1:7" x14ac:dyDescent="0.25">
      <c r="A7" s="8" t="s">
        <v>10</v>
      </c>
      <c r="B7" s="1" t="s">
        <v>3</v>
      </c>
      <c r="C7" s="6">
        <v>2774</v>
      </c>
      <c r="D7" s="92"/>
      <c r="E7" s="49"/>
      <c r="F7" s="50"/>
      <c r="G7" s="97"/>
    </row>
    <row r="8" spans="1:7" x14ac:dyDescent="0.25">
      <c r="A8" s="7" t="s">
        <v>11</v>
      </c>
      <c r="B8" s="1" t="s">
        <v>2</v>
      </c>
      <c r="C8" s="2">
        <v>-1E-3</v>
      </c>
      <c r="D8" s="92"/>
      <c r="E8" s="56">
        <v>-1E-4</v>
      </c>
      <c r="F8" s="57">
        <v>-5.0000000000000001E-3</v>
      </c>
      <c r="G8" s="97"/>
    </row>
    <row r="9" spans="1:7" x14ac:dyDescent="0.25">
      <c r="A9" s="7" t="s">
        <v>13</v>
      </c>
      <c r="B9" s="1" t="s">
        <v>2</v>
      </c>
      <c r="C9" s="2">
        <v>1E-3</v>
      </c>
      <c r="D9" s="92"/>
      <c r="E9" s="56">
        <v>1E-4</v>
      </c>
      <c r="F9" s="57">
        <v>5.0000000000000001E-3</v>
      </c>
      <c r="G9" s="97"/>
    </row>
    <row r="10" spans="1:7" x14ac:dyDescent="0.25">
      <c r="A10" s="7" t="s">
        <v>12</v>
      </c>
      <c r="B10" s="1" t="s">
        <v>2</v>
      </c>
      <c r="C10" s="2">
        <v>-1E-3</v>
      </c>
      <c r="D10" s="92"/>
      <c r="E10" s="56">
        <v>-1E-4</v>
      </c>
      <c r="F10" s="57">
        <v>-5.0000000000000001E-3</v>
      </c>
      <c r="G10" s="97"/>
    </row>
    <row r="11" spans="1:7" ht="15.75" thickBot="1" x14ac:dyDescent="0.3">
      <c r="A11" s="7" t="s">
        <v>14</v>
      </c>
      <c r="B11" s="1" t="s">
        <v>2</v>
      </c>
      <c r="C11" s="2">
        <v>1E-3</v>
      </c>
      <c r="D11" s="93"/>
      <c r="E11" s="58">
        <v>1E-4</v>
      </c>
      <c r="F11" s="59">
        <v>5.0000000000000001E-3</v>
      </c>
      <c r="G11" s="98"/>
    </row>
    <row r="12" spans="1:7" ht="15.75" thickBot="1" x14ac:dyDescent="0.3">
      <c r="C12" s="32">
        <v>1.1999999999999999E-6</v>
      </c>
    </row>
    <row r="13" spans="1:7" x14ac:dyDescent="0.25">
      <c r="A13" s="11" t="s">
        <v>6</v>
      </c>
      <c r="B13" s="12"/>
      <c r="C13" s="13">
        <v>10000</v>
      </c>
      <c r="D13" s="94" t="s">
        <v>54</v>
      </c>
      <c r="E13" s="54">
        <v>1</v>
      </c>
      <c r="F13" s="55">
        <v>1</v>
      </c>
      <c r="G13" s="84" t="s">
        <v>91</v>
      </c>
    </row>
    <row r="14" spans="1:7" x14ac:dyDescent="0.25">
      <c r="A14" s="7" t="s">
        <v>7</v>
      </c>
      <c r="B14" s="1"/>
      <c r="C14" s="10">
        <v>1</v>
      </c>
      <c r="D14" s="95"/>
      <c r="E14" s="49">
        <v>100</v>
      </c>
      <c r="F14" s="50">
        <v>100</v>
      </c>
      <c r="G14" s="97"/>
    </row>
    <row r="15" spans="1:7" x14ac:dyDescent="0.25">
      <c r="A15" s="7" t="s">
        <v>8</v>
      </c>
      <c r="B15" s="1"/>
      <c r="C15" s="10">
        <v>1</v>
      </c>
      <c r="D15" s="95"/>
      <c r="E15" s="49">
        <v>100</v>
      </c>
      <c r="F15" s="50">
        <v>100</v>
      </c>
      <c r="G15" s="97"/>
    </row>
    <row r="16" spans="1:7" ht="18" customHeight="1" x14ac:dyDescent="0.25">
      <c r="A16" s="7" t="s">
        <v>55</v>
      </c>
      <c r="B16" s="1" t="s">
        <v>2</v>
      </c>
      <c r="C16" s="10">
        <v>20</v>
      </c>
      <c r="D16" s="95"/>
      <c r="E16" s="49">
        <v>20</v>
      </c>
      <c r="F16" s="50">
        <v>20</v>
      </c>
      <c r="G16" s="97"/>
    </row>
    <row r="17" spans="1:7" x14ac:dyDescent="0.25">
      <c r="A17" s="8" t="s">
        <v>9</v>
      </c>
      <c r="B17" s="1" t="s">
        <v>3</v>
      </c>
      <c r="C17" s="6">
        <v>20</v>
      </c>
      <c r="D17" s="95"/>
      <c r="E17" s="49"/>
      <c r="F17" s="50"/>
      <c r="G17" s="97"/>
    </row>
    <row r="18" spans="1:7" x14ac:dyDescent="0.25">
      <c r="A18" s="8" t="s">
        <v>10</v>
      </c>
      <c r="B18" s="1" t="s">
        <v>3</v>
      </c>
      <c r="C18" s="6">
        <v>3000</v>
      </c>
      <c r="D18" s="95"/>
      <c r="E18" s="49"/>
      <c r="F18" s="50"/>
      <c r="G18" s="97"/>
    </row>
    <row r="19" spans="1:7" x14ac:dyDescent="0.25">
      <c r="A19" s="7" t="s">
        <v>11</v>
      </c>
      <c r="B19" s="1" t="s">
        <v>2</v>
      </c>
      <c r="C19" s="2">
        <f>-C12</f>
        <v>-1.1999999999999999E-6</v>
      </c>
      <c r="D19" s="95"/>
      <c r="E19" s="56">
        <v>-1E-4</v>
      </c>
      <c r="F19" s="57">
        <v>-5.0000000000000001E-3</v>
      </c>
      <c r="G19" s="97"/>
    </row>
    <row r="20" spans="1:7" x14ac:dyDescent="0.25">
      <c r="A20" s="7" t="s">
        <v>13</v>
      </c>
      <c r="B20" s="1" t="s">
        <v>2</v>
      </c>
      <c r="C20" s="2">
        <f>C12</f>
        <v>1.1999999999999999E-6</v>
      </c>
      <c r="D20" s="95"/>
      <c r="E20" s="56">
        <v>1E-4</v>
      </c>
      <c r="F20" s="57">
        <v>5.0000000000000001E-3</v>
      </c>
      <c r="G20" s="97"/>
    </row>
    <row r="21" spans="1:7" x14ac:dyDescent="0.25">
      <c r="A21" s="7" t="s">
        <v>12</v>
      </c>
      <c r="B21" s="1" t="s">
        <v>2</v>
      </c>
      <c r="C21" s="2">
        <f>-C$12</f>
        <v>-1.1999999999999999E-6</v>
      </c>
      <c r="D21" s="95"/>
      <c r="E21" s="56">
        <v>-1E-4</v>
      </c>
      <c r="F21" s="57">
        <v>-5.0000000000000001E-3</v>
      </c>
      <c r="G21" s="97"/>
    </row>
    <row r="22" spans="1:7" ht="15.75" thickBot="1" x14ac:dyDescent="0.3">
      <c r="A22" s="7" t="s">
        <v>14</v>
      </c>
      <c r="B22" s="1" t="s">
        <v>2</v>
      </c>
      <c r="C22" s="2">
        <f>C$12</f>
        <v>1.1999999999999999E-6</v>
      </c>
      <c r="D22" s="96"/>
      <c r="E22" s="58">
        <v>1E-4</v>
      </c>
      <c r="F22" s="59">
        <v>5.0000000000000001E-3</v>
      </c>
      <c r="G22" s="98"/>
    </row>
  </sheetData>
  <mergeCells count="4">
    <mergeCell ref="D2:D11"/>
    <mergeCell ref="D13:D22"/>
    <mergeCell ref="G2:G11"/>
    <mergeCell ref="G13:G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0" zoomScaleNormal="140" workbookViewId="0">
      <selection activeCell="H23" sqref="H23"/>
    </sheetView>
  </sheetViews>
  <sheetFormatPr defaultRowHeight="15" x14ac:dyDescent="0.25"/>
  <cols>
    <col min="1" max="1" width="30.85546875" customWidth="1"/>
    <col min="2" max="2" width="17.5703125" customWidth="1"/>
  </cols>
  <sheetData>
    <row r="1" spans="1:10" x14ac:dyDescent="0.25">
      <c r="A1" s="63" t="s">
        <v>100</v>
      </c>
      <c r="B1" s="9" t="s">
        <v>101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</row>
    <row r="2" spans="1:10" x14ac:dyDescent="0.25">
      <c r="A2" s="64"/>
      <c r="B2" s="9"/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107</v>
      </c>
      <c r="I2" s="9" t="s">
        <v>108</v>
      </c>
    </row>
    <row r="3" spans="1:10" x14ac:dyDescent="0.25">
      <c r="A3" s="9" t="s">
        <v>109</v>
      </c>
      <c r="B3" s="9" t="s">
        <v>110</v>
      </c>
      <c r="C3" s="9">
        <v>10000</v>
      </c>
      <c r="D3" s="9">
        <v>1</v>
      </c>
      <c r="E3" s="9">
        <v>1</v>
      </c>
      <c r="F3" s="9">
        <v>1</v>
      </c>
      <c r="G3" s="9">
        <v>1000</v>
      </c>
      <c r="H3" s="9">
        <v>1000</v>
      </c>
      <c r="I3" s="9">
        <v>1000</v>
      </c>
    </row>
    <row r="4" spans="1:10" x14ac:dyDescent="0.25">
      <c r="A4" s="9" t="s">
        <v>7</v>
      </c>
      <c r="B4" s="9" t="s">
        <v>111</v>
      </c>
      <c r="C4" s="9">
        <v>1</v>
      </c>
      <c r="D4" s="9">
        <v>100</v>
      </c>
      <c r="E4" s="9">
        <v>3</v>
      </c>
      <c r="F4" s="9">
        <v>100</v>
      </c>
      <c r="G4" s="9">
        <v>100</v>
      </c>
      <c r="H4" s="9">
        <v>3</v>
      </c>
      <c r="I4" s="9">
        <v>30</v>
      </c>
    </row>
    <row r="5" spans="1:10" x14ac:dyDescent="0.25">
      <c r="A5" s="9" t="s">
        <v>8</v>
      </c>
      <c r="B5" s="9" t="s">
        <v>112</v>
      </c>
      <c r="C5" s="9">
        <v>1</v>
      </c>
      <c r="D5" s="9">
        <v>3</v>
      </c>
      <c r="E5" s="9">
        <v>100</v>
      </c>
      <c r="F5" s="9">
        <v>100</v>
      </c>
      <c r="G5" s="9">
        <v>3</v>
      </c>
      <c r="H5" s="9">
        <v>100</v>
      </c>
      <c r="I5" s="9">
        <v>30</v>
      </c>
    </row>
    <row r="6" spans="1:10" x14ac:dyDescent="0.25">
      <c r="A6" s="9" t="s">
        <v>113</v>
      </c>
      <c r="B6" s="9" t="s">
        <v>114</v>
      </c>
      <c r="C6" s="9">
        <v>20</v>
      </c>
      <c r="D6" s="9">
        <v>20</v>
      </c>
      <c r="E6" s="9">
        <v>20</v>
      </c>
      <c r="F6" s="9">
        <v>20</v>
      </c>
      <c r="G6" s="9">
        <v>20</v>
      </c>
      <c r="H6" s="9">
        <v>20</v>
      </c>
      <c r="I6" s="9">
        <v>20</v>
      </c>
    </row>
    <row r="7" spans="1:10" x14ac:dyDescent="0.25">
      <c r="A7" s="9" t="s">
        <v>9</v>
      </c>
      <c r="B7" s="9" t="s">
        <v>115</v>
      </c>
      <c r="C7" s="9">
        <v>10</v>
      </c>
      <c r="D7" s="9">
        <v>1090</v>
      </c>
      <c r="E7" s="9">
        <v>1090</v>
      </c>
      <c r="F7" s="9">
        <v>1090</v>
      </c>
      <c r="G7" s="9">
        <v>10</v>
      </c>
      <c r="H7" s="9">
        <v>10</v>
      </c>
      <c r="I7" s="9">
        <v>10</v>
      </c>
    </row>
    <row r="8" spans="1:10" x14ac:dyDescent="0.25">
      <c r="A8" s="9" t="s">
        <v>10</v>
      </c>
      <c r="B8" s="9" t="s">
        <v>116</v>
      </c>
      <c r="C8" s="9">
        <v>30000</v>
      </c>
      <c r="D8" s="9">
        <v>1090</v>
      </c>
      <c r="E8" s="9">
        <v>1090</v>
      </c>
      <c r="F8" s="9">
        <v>1090</v>
      </c>
      <c r="G8" s="9">
        <v>3000</v>
      </c>
      <c r="H8" s="9">
        <v>3000</v>
      </c>
      <c r="I8" s="9">
        <v>3000</v>
      </c>
    </row>
    <row r="9" spans="1:10" x14ac:dyDescent="0.25">
      <c r="A9" s="9" t="s">
        <v>117</v>
      </c>
      <c r="B9" s="9" t="s">
        <v>118</v>
      </c>
      <c r="C9" s="9">
        <v>-2E-3</v>
      </c>
      <c r="D9" s="9">
        <v>-2E-3</v>
      </c>
      <c r="E9" s="9">
        <v>-2E-3</v>
      </c>
      <c r="F9" s="9">
        <v>-2E-3</v>
      </c>
      <c r="G9" s="9">
        <v>-2E-3</v>
      </c>
      <c r="H9" s="9">
        <v>-2E-3</v>
      </c>
      <c r="I9" s="9">
        <v>-2E-3</v>
      </c>
    </row>
    <row r="10" spans="1:10" x14ac:dyDescent="0.25">
      <c r="A10" s="9" t="s">
        <v>119</v>
      </c>
      <c r="B10" s="9" t="s">
        <v>120</v>
      </c>
      <c r="C10" s="9">
        <v>-2E-3</v>
      </c>
      <c r="D10" s="9">
        <v>-2E-3</v>
      </c>
      <c r="E10" s="9">
        <v>-2E-3</v>
      </c>
      <c r="F10" s="9">
        <v>-2E-3</v>
      </c>
      <c r="G10" s="9">
        <v>-2E-3</v>
      </c>
      <c r="H10" s="9">
        <v>-2E-3</v>
      </c>
      <c r="I10" s="9">
        <v>-2E-3</v>
      </c>
    </row>
    <row r="11" spans="1:10" x14ac:dyDescent="0.25">
      <c r="A11" s="9" t="s">
        <v>121</v>
      </c>
      <c r="B11" s="9" t="s">
        <v>122</v>
      </c>
      <c r="C11" s="9">
        <v>2E-3</v>
      </c>
      <c r="D11" s="9">
        <v>2E-3</v>
      </c>
      <c r="E11" s="9">
        <v>2E-3</v>
      </c>
      <c r="F11" s="9">
        <v>2E-3</v>
      </c>
      <c r="G11" s="9">
        <v>2E-3</v>
      </c>
      <c r="H11" s="9">
        <v>2E-3</v>
      </c>
      <c r="I11" s="9">
        <v>2E-3</v>
      </c>
    </row>
    <row r="12" spans="1:10" x14ac:dyDescent="0.25">
      <c r="A12" s="9" t="s">
        <v>123</v>
      </c>
      <c r="B12" s="9" t="s">
        <v>120</v>
      </c>
      <c r="C12" s="9">
        <v>2E-3</v>
      </c>
      <c r="D12" s="9">
        <v>2E-3</v>
      </c>
      <c r="E12" s="9">
        <v>2E-3</v>
      </c>
      <c r="F12" s="9">
        <v>2E-3</v>
      </c>
      <c r="G12" s="9">
        <v>2E-3</v>
      </c>
      <c r="H12" s="9">
        <v>2E-3</v>
      </c>
      <c r="I12" s="9">
        <v>2E-3</v>
      </c>
    </row>
    <row r="14" spans="1:10" x14ac:dyDescent="0.25">
      <c r="G14" s="65"/>
      <c r="H14" s="65"/>
      <c r="I14" s="65"/>
      <c r="J14" s="65"/>
    </row>
    <row r="15" spans="1:10" x14ac:dyDescent="0.25">
      <c r="A15" s="63" t="s">
        <v>124</v>
      </c>
      <c r="B15" s="9" t="s">
        <v>101</v>
      </c>
      <c r="C15" s="9">
        <v>1</v>
      </c>
      <c r="D15" s="9">
        <v>2</v>
      </c>
      <c r="E15" s="9">
        <v>3</v>
      </c>
      <c r="F15" s="9">
        <v>4</v>
      </c>
      <c r="G15" s="65"/>
      <c r="H15" s="65"/>
      <c r="I15" s="65"/>
      <c r="J15" s="65"/>
    </row>
    <row r="16" spans="1:10" x14ac:dyDescent="0.25">
      <c r="A16" s="64"/>
      <c r="B16" s="9"/>
      <c r="C16" s="9" t="s">
        <v>102</v>
      </c>
      <c r="D16" s="9" t="s">
        <v>103</v>
      </c>
      <c r="E16" s="9" t="s">
        <v>104</v>
      </c>
      <c r="F16" s="9" t="s">
        <v>105</v>
      </c>
      <c r="G16" s="65"/>
      <c r="H16" s="65"/>
      <c r="I16" s="65"/>
      <c r="J16" s="65"/>
    </row>
    <row r="17" spans="1:10" x14ac:dyDescent="0.25">
      <c r="A17" s="9" t="s">
        <v>109</v>
      </c>
      <c r="B17" s="9" t="s">
        <v>110</v>
      </c>
      <c r="C17" s="9">
        <v>10000</v>
      </c>
      <c r="D17" s="9">
        <v>1</v>
      </c>
      <c r="E17" s="9">
        <v>1</v>
      </c>
      <c r="F17" s="9">
        <v>1</v>
      </c>
      <c r="G17" s="65"/>
      <c r="H17" s="65"/>
      <c r="I17" s="65"/>
      <c r="J17" s="65"/>
    </row>
    <row r="18" spans="1:10" x14ac:dyDescent="0.25">
      <c r="A18" s="9" t="s">
        <v>7</v>
      </c>
      <c r="B18" s="9" t="s">
        <v>111</v>
      </c>
      <c r="C18" s="9">
        <v>1</v>
      </c>
      <c r="D18" s="9">
        <v>100</v>
      </c>
      <c r="E18" s="9">
        <v>3</v>
      </c>
      <c r="F18" s="9">
        <v>100</v>
      </c>
      <c r="G18" s="65"/>
      <c r="H18" s="65"/>
      <c r="I18" s="65"/>
      <c r="J18" s="65"/>
    </row>
    <row r="19" spans="1:10" x14ac:dyDescent="0.25">
      <c r="A19" s="9" t="s">
        <v>8</v>
      </c>
      <c r="B19" s="9" t="s">
        <v>112</v>
      </c>
      <c r="C19" s="9">
        <v>1</v>
      </c>
      <c r="D19" s="9">
        <v>3</v>
      </c>
      <c r="E19" s="9">
        <v>100</v>
      </c>
      <c r="F19" s="9">
        <v>100</v>
      </c>
      <c r="G19" s="65"/>
      <c r="H19" s="65"/>
      <c r="I19" s="65"/>
      <c r="J19" s="65"/>
    </row>
    <row r="20" spans="1:10" x14ac:dyDescent="0.25">
      <c r="A20" s="9" t="s">
        <v>113</v>
      </c>
      <c r="B20" s="9" t="s">
        <v>114</v>
      </c>
      <c r="C20" s="9">
        <v>20</v>
      </c>
      <c r="D20" s="9">
        <v>20</v>
      </c>
      <c r="E20" s="9">
        <v>20</v>
      </c>
      <c r="F20" s="9">
        <v>20</v>
      </c>
      <c r="G20" s="65"/>
      <c r="H20" s="65"/>
      <c r="I20" s="65"/>
      <c r="J20" s="65"/>
    </row>
    <row r="21" spans="1:10" x14ac:dyDescent="0.25">
      <c r="A21" s="9" t="s">
        <v>9</v>
      </c>
      <c r="B21" s="9" t="s">
        <v>115</v>
      </c>
      <c r="C21" s="9">
        <v>10</v>
      </c>
      <c r="D21" s="9">
        <v>10</v>
      </c>
      <c r="E21" s="9">
        <v>10</v>
      </c>
      <c r="F21" s="9">
        <v>10</v>
      </c>
      <c r="G21" s="65"/>
      <c r="H21" s="65"/>
      <c r="I21" s="65"/>
      <c r="J21" s="65"/>
    </row>
    <row r="22" spans="1:10" x14ac:dyDescent="0.25">
      <c r="A22" s="9" t="s">
        <v>10</v>
      </c>
      <c r="B22" s="9" t="s">
        <v>116</v>
      </c>
      <c r="C22" s="9">
        <v>30000</v>
      </c>
      <c r="D22" s="9">
        <v>30000</v>
      </c>
      <c r="E22" s="9">
        <v>30000</v>
      </c>
      <c r="F22" s="9">
        <v>30000</v>
      </c>
      <c r="G22" s="65"/>
      <c r="H22" s="65"/>
      <c r="I22" s="65"/>
      <c r="J22" s="65"/>
    </row>
    <row r="23" spans="1:10" x14ac:dyDescent="0.25">
      <c r="A23" s="9" t="s">
        <v>117</v>
      </c>
      <c r="B23" s="9" t="s">
        <v>118</v>
      </c>
      <c r="C23" s="9">
        <v>-2E-3</v>
      </c>
      <c r="D23" s="9">
        <v>-2E-3</v>
      </c>
      <c r="E23" s="9">
        <v>-2E-3</v>
      </c>
      <c r="F23" s="9">
        <v>-2E-3</v>
      </c>
      <c r="G23" s="65"/>
      <c r="H23" s="65"/>
      <c r="I23" s="65"/>
      <c r="J23" s="65"/>
    </row>
    <row r="24" spans="1:10" x14ac:dyDescent="0.25">
      <c r="A24" s="9" t="s">
        <v>119</v>
      </c>
      <c r="B24" s="9" t="s">
        <v>120</v>
      </c>
      <c r="C24" s="9">
        <v>-2E-3</v>
      </c>
      <c r="D24" s="9">
        <v>-2E-3</v>
      </c>
      <c r="E24" s="9">
        <v>-2E-3</v>
      </c>
      <c r="F24" s="9">
        <v>-2E-3</v>
      </c>
      <c r="G24" s="65"/>
      <c r="H24" s="65"/>
      <c r="I24" s="65"/>
      <c r="J24" s="65"/>
    </row>
    <row r="25" spans="1:10" x14ac:dyDescent="0.25">
      <c r="A25" s="9" t="s">
        <v>121</v>
      </c>
      <c r="B25" s="9" t="s">
        <v>122</v>
      </c>
      <c r="C25" s="9">
        <v>2E-3</v>
      </c>
      <c r="D25" s="9">
        <v>2E-3</v>
      </c>
      <c r="E25" s="9">
        <v>2E-3</v>
      </c>
      <c r="F25" s="9">
        <v>2E-3</v>
      </c>
      <c r="G25" s="65"/>
      <c r="H25" s="65"/>
      <c r="I25" s="65"/>
      <c r="J25" s="65"/>
    </row>
    <row r="26" spans="1:10" x14ac:dyDescent="0.25">
      <c r="A26" s="9" t="s">
        <v>123</v>
      </c>
      <c r="B26" s="9" t="s">
        <v>120</v>
      </c>
      <c r="C26" s="9">
        <v>2E-3</v>
      </c>
      <c r="D26" s="9">
        <v>2E-3</v>
      </c>
      <c r="E26" s="9">
        <v>2E-3</v>
      </c>
      <c r="F26" s="9">
        <v>2E-3</v>
      </c>
      <c r="G26" s="65"/>
      <c r="H26" s="65"/>
      <c r="I26" s="65"/>
      <c r="J26" s="65"/>
    </row>
    <row r="27" spans="1:10" x14ac:dyDescent="0.25">
      <c r="G27" s="65"/>
      <c r="H27" s="65"/>
      <c r="I27" s="65"/>
      <c r="J27" s="65"/>
    </row>
    <row r="28" spans="1:10" x14ac:dyDescent="0.25">
      <c r="G28" s="65"/>
      <c r="H28" s="65"/>
      <c r="I28" s="65"/>
      <c r="J28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ParticleBeam</vt:lpstr>
      <vt:lpstr>Undulator</vt:lpstr>
      <vt:lpstr>UndulatorMultipleElectronSRW</vt:lpstr>
      <vt:lpstr>PrecisionSingleElectronSRW</vt:lpstr>
      <vt:lpstr>PrecisionMultipleElectronSRW</vt:lpstr>
      <vt:lpstr>WaveFrontRadiationSRW</vt:lpstr>
      <vt:lpstr>old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Shaftan, Timur</dc:creator>
  <cp:lastModifiedBy>David Bruhwiler</cp:lastModifiedBy>
  <cp:lastPrinted>2013-06-24T17:27:01Z</cp:lastPrinted>
  <dcterms:created xsi:type="dcterms:W3CDTF">2013-06-24T17:14:27Z</dcterms:created>
  <dcterms:modified xsi:type="dcterms:W3CDTF">2015-03-16T18:53:21Z</dcterms:modified>
</cp:coreProperties>
</file>