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25" yWindow="270" windowWidth="26115" windowHeight="1207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I54" i="1" l="1"/>
  <c r="D54" i="1"/>
  <c r="E54" i="1"/>
  <c r="F54" i="1"/>
  <c r="G54" i="1"/>
  <c r="G53" i="1"/>
  <c r="E53" i="1"/>
  <c r="F53" i="1"/>
  <c r="D53" i="1"/>
  <c r="G90" i="1" l="1"/>
  <c r="F90" i="1"/>
  <c r="E90" i="1"/>
  <c r="D90" i="1"/>
  <c r="G89" i="1"/>
  <c r="F89" i="1"/>
  <c r="E89" i="1"/>
  <c r="D89" i="1"/>
  <c r="F98" i="1"/>
  <c r="E98" i="1"/>
  <c r="D98" i="1"/>
  <c r="C98" i="1"/>
  <c r="I98" i="1" l="1"/>
  <c r="D88" i="1"/>
  <c r="E88" i="1"/>
  <c r="G88" i="1"/>
  <c r="I90" i="1"/>
  <c r="F88" i="1"/>
  <c r="I80" i="1"/>
  <c r="I45" i="1"/>
  <c r="I32" i="1"/>
  <c r="I22" i="1"/>
  <c r="I10" i="1"/>
  <c r="I130" i="1" l="1"/>
</calcChain>
</file>

<file path=xl/sharedStrings.xml><?xml version="1.0" encoding="utf-8"?>
<sst xmlns="http://schemas.openxmlformats.org/spreadsheetml/2006/main" count="157" uniqueCount="96">
  <si>
    <t>Dachgröße: Breite x Tiefe</t>
  </si>
  <si>
    <t xml:space="preserve">Konfiguration Terrassendach </t>
  </si>
  <si>
    <t>Preis</t>
  </si>
  <si>
    <t>1. Form</t>
  </si>
  <si>
    <t>Pfosten eingerückt</t>
  </si>
  <si>
    <t xml:space="preserve"> +</t>
  </si>
  <si>
    <t>Pfosten außen bündig</t>
  </si>
  <si>
    <t>(abhändig von Dachgröße; bei 6390 Breite + 3. Pfosten)</t>
  </si>
  <si>
    <t>Anbausituation</t>
  </si>
  <si>
    <t>(abhändig von Dachbreite)</t>
  </si>
  <si>
    <t>Pultdach</t>
  </si>
  <si>
    <t>Glasüberstand</t>
  </si>
  <si>
    <t>Farbe</t>
  </si>
  <si>
    <t>RAL 9016</t>
  </si>
  <si>
    <t>RAL 9006</t>
  </si>
  <si>
    <t>RAL 7016</t>
  </si>
  <si>
    <t>Oberfläche</t>
  </si>
  <si>
    <t>gebürstet</t>
  </si>
  <si>
    <t>glatt</t>
  </si>
  <si>
    <t>2. Farbe</t>
  </si>
  <si>
    <t>3. Ausstattung</t>
  </si>
  <si>
    <t>Dachverglasung</t>
  </si>
  <si>
    <t>Festverglasung</t>
  </si>
  <si>
    <t>Schiebedach</t>
  </si>
  <si>
    <t>Beschattung</t>
  </si>
  <si>
    <t>Peddy Shield Stoffbahnen</t>
  </si>
  <si>
    <t xml:space="preserve"> </t>
  </si>
  <si>
    <t>Sparrenklaue</t>
  </si>
  <si>
    <t>WDVS Wandanschluss</t>
  </si>
  <si>
    <t>Beleuchtung</t>
  </si>
  <si>
    <t>Lichtsparren a 2 LED Spots</t>
  </si>
  <si>
    <t>Alu Dachrinne</t>
  </si>
  <si>
    <t>Kunststoffrinne, weiß</t>
  </si>
  <si>
    <t>Kunststoffrinne, braun</t>
  </si>
  <si>
    <t>Kunststoffrinne, anthrazit</t>
  </si>
  <si>
    <t>Konstruktion</t>
  </si>
  <si>
    <t>Punktfundament</t>
  </si>
  <si>
    <t>(abhändig von Pfostenanzahl)</t>
  </si>
  <si>
    <t>(Pauschale für senkrechte Verglasung)</t>
  </si>
  <si>
    <t>Dacherweiterungspaket</t>
  </si>
  <si>
    <t>Fertigstellung</t>
  </si>
  <si>
    <t>Bauantrag</t>
  </si>
  <si>
    <t>Beratung</t>
  </si>
  <si>
    <t>Ausstellung (Live-Ansicht)</t>
  </si>
  <si>
    <t>Versand</t>
  </si>
  <si>
    <t>Abholung</t>
  </si>
  <si>
    <t>Lieferung</t>
  </si>
  <si>
    <t>(wenn jemand Montage wählt, fällt dieser Abschnitt weg)</t>
  </si>
  <si>
    <t>Entwässerung</t>
  </si>
  <si>
    <t>4. Fertigstellung</t>
  </si>
  <si>
    <t>Überprüfung der Konfiguration</t>
  </si>
  <si>
    <t>Montage (inkl. Lieferung)</t>
  </si>
  <si>
    <t>Info-Text</t>
  </si>
  <si>
    <t>x</t>
  </si>
  <si>
    <t>Pfosten</t>
  </si>
  <si>
    <t>!</t>
  </si>
  <si>
    <t>Zur Wandmontage bei einem Wärmedämmverbundsystem (WDVS)</t>
  </si>
  <si>
    <t>Mauerwerksverankerung, inkl. EPDM-Band, Seitlicher Dachabschluss mit Aluwinkel</t>
  </si>
  <si>
    <t>Paket, notwendig für senkrechte Verglasung</t>
  </si>
  <si>
    <t>Hochwertige Farbe, Holzqualität</t>
  </si>
  <si>
    <t>Wandanschluss-Paket</t>
  </si>
  <si>
    <t>Lorem ispum</t>
  </si>
  <si>
    <t xml:space="preserve">Wir erstellen Ihnen den Bauantrag für Ihre Terrassenüberdachung. D.h. Sie müssen den fertigen Antrag </t>
  </si>
  <si>
    <t>nur noch bei Ihrer Behörde einreichen. Circa acht Wochen Vorlauf sollte man für ein Terrassendach einplanen.</t>
  </si>
  <si>
    <t>Die dimmbaren und in die Sparren integrierten LEDs sorgen mit einem Abstrahlwinkel von 120° Grad</t>
  </si>
  <si>
    <t>für eine optimale Ausleuchtung.</t>
  </si>
  <si>
    <t>B5</t>
  </si>
  <si>
    <t>(abhändig von Dachgröße)</t>
  </si>
  <si>
    <t>C117!</t>
  </si>
  <si>
    <t>B12&amp;C38</t>
  </si>
  <si>
    <t>Normal</t>
  </si>
  <si>
    <t>Erweiterung</t>
  </si>
  <si>
    <t>https://mcrcp.mcrobots.slxhost.de/images/product/960x540/MADEROS-Seilspann-Sonnensegel_5ee750838bef8.jpg</t>
  </si>
  <si>
    <t>Unsere Peddy Shield Stoffbahnen sind Sonnensegel mit Seilspanntechnik, die es in vielen Farben und Größen gibt.</t>
  </si>
  <si>
    <t>Sie bestehen zu 100% aus UV-stabilem Poly­esterstoff mit ca. 95 % Schattierung und UV-Schutz und sind</t>
  </si>
  <si>
    <t>waschbar bei 40° C!</t>
  </si>
  <si>
    <t>pflegeleicht</t>
  </si>
  <si>
    <t>Laufhaken oder Gleiter sind leicht abnehmbar</t>
  </si>
  <si>
    <t>wenig Gewicht vom Polyesterstoff (ca. 140 g/m² oder 200 g/m²)</t>
  </si>
  <si>
    <t>hochwertige wasser- und schmutzabweisende Beschichtung der Sonnenschutzsegel</t>
  </si>
  <si>
    <t>Ist das Schiebedach geöffnet kann die Luft gut zirkulieren, geschlossen schützt es Ihre Möbel auf der Terrasse.</t>
  </si>
  <si>
    <t xml:space="preserve">Unser patentiertes Schiebedach bietet viele Vorteile. Sie können Ihr Dach immer den Wetterbedingungen </t>
  </si>
  <si>
    <t>gibt Ihnen ein Stück Unabhängigkeit.</t>
  </si>
  <si>
    <t>anpassen. Geschlossen bei Regen – geöffnet bei Sonne. Gestalterisch ist unser Schiebedach ein Hingucker und</t>
  </si>
  <si>
    <t>unser Schiebedach noch eine leichte Bedienbarkeit.</t>
  </si>
  <si>
    <t xml:space="preserve">Die Glasflächen sind witterungsbeständig und garantieren eine klaren Blick in den Himmel. Daneben bietet </t>
  </si>
  <si>
    <t>https://mcrcp.mcrobots.slxhost.de/images/product/MADEROS-Schiebedach_5a7330f2e2af5.jpg</t>
  </si>
  <si>
    <t>Dachtraufe, die obere den Dachfirst.</t>
  </si>
  <si>
    <t>Ein Pultdach ist eine Dachform aus nur einer bis zu 30° geneigten Dachfläche. Die untere Kante bildet die</t>
  </si>
  <si>
    <t>https://mcrcp.mcrobots.slxhost.de/images/product/MADEROS-Bild2_5d78d290e3931.jpg</t>
  </si>
  <si>
    <t>https://mcrcp.mcrobots.slxhost.de/images/product/MADEROS-Dachueberstand_5a73313340bdc.jpg</t>
  </si>
  <si>
    <t xml:space="preserve">Die Sicherung der Dachkonstruktion vor Witterungseinflüssen gehört zu unserem hohen Qualitätsanspruch. Je </t>
  </si>
  <si>
    <t xml:space="preserve">nach Bausituation und Optik können Sie wählen, ob ein Dachüberstand zu Ihrem Projekt passt. </t>
  </si>
  <si>
    <t>https://mcrcp.mcrobots.slxhost.de/images/product/MADEROS-Beleuchtung_5a9fd3a541acb.jpg</t>
  </si>
  <si>
    <t>Die Dachfläche aus Glas ist ein wichtiger Bestandteil Ihres Terrassendaches. Sie dient zum Schutz vor Wind und</t>
  </si>
  <si>
    <t>Regen. Daher nutzer wir ausschließlich Verbundsicherheitsglas in 8mm Stärke.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</si>
</sst>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2" xfId="0" applyFill="1" applyBorder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5" fillId="4" borderId="2" xfId="0" applyFont="1" applyFill="1" applyBorder="1"/>
    <xf numFmtId="0" fontId="0" fillId="4" borderId="0" xfId="0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3" xfId="0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7" xfId="0" applyFill="1" applyBorder="1"/>
    <xf numFmtId="0" fontId="0" fillId="4" borderId="6" xfId="0" applyFill="1" applyBorder="1"/>
    <xf numFmtId="0" fontId="5" fillId="4" borderId="7" xfId="0" applyFont="1" applyFill="1" applyBorder="1"/>
    <xf numFmtId="44" fontId="2" fillId="4" borderId="4" xfId="0" applyNumberFormat="1" applyFont="1" applyFill="1" applyBorder="1" applyAlignment="1">
      <alignment horizontal="center" vertical="center"/>
    </xf>
    <xf numFmtId="44" fontId="2" fillId="4" borderId="4" xfId="1" applyFont="1" applyFill="1" applyBorder="1"/>
    <xf numFmtId="44" fontId="2" fillId="4" borderId="4" xfId="0" applyNumberFormat="1" applyFont="1" applyFill="1" applyBorder="1"/>
    <xf numFmtId="0" fontId="5" fillId="4" borderId="3" xfId="0" applyFont="1" applyFill="1" applyBorder="1"/>
    <xf numFmtId="0" fontId="5" fillId="4" borderId="6" xfId="0" applyFont="1" applyFill="1" applyBorder="1"/>
    <xf numFmtId="44" fontId="6" fillId="4" borderId="4" xfId="0" applyNumberFormat="1" applyFont="1" applyFill="1" applyBorder="1"/>
    <xf numFmtId="0" fontId="7" fillId="4" borderId="0" xfId="0" applyFont="1" applyFill="1" applyAlignment="1">
      <alignment horizontal="left"/>
    </xf>
    <xf numFmtId="0" fontId="0" fillId="5" borderId="5" xfId="0" applyFill="1" applyBorder="1"/>
    <xf numFmtId="0" fontId="3" fillId="5" borderId="0" xfId="0" applyFont="1" applyFill="1"/>
    <xf numFmtId="0" fontId="0" fillId="5" borderId="0" xfId="0" applyFill="1"/>
    <xf numFmtId="0" fontId="0" fillId="5" borderId="4" xfId="0" applyFill="1" applyBorder="1"/>
    <xf numFmtId="0" fontId="8" fillId="3" borderId="5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4" xfId="0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right"/>
    </xf>
    <xf numFmtId="0" fontId="10" fillId="4" borderId="0" xfId="0" applyFont="1" applyFill="1"/>
    <xf numFmtId="0" fontId="0" fillId="5" borderId="11" xfId="0" applyFill="1" applyBorder="1"/>
    <xf numFmtId="0" fontId="0" fillId="4" borderId="11" xfId="0" applyFill="1" applyBorder="1"/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/>
    <xf numFmtId="0" fontId="0" fillId="4" borderId="11" xfId="0" applyFill="1" applyBorder="1" applyAlignment="1">
      <alignment horizontal="center"/>
    </xf>
    <xf numFmtId="0" fontId="0" fillId="4" borderId="13" xfId="0" applyFill="1" applyBorder="1"/>
    <xf numFmtId="0" fontId="0" fillId="3" borderId="11" xfId="0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0" fillId="5" borderId="8" xfId="0" applyFill="1" applyBorder="1"/>
    <xf numFmtId="0" fontId="3" fillId="5" borderId="9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4" xfId="0" applyFill="1" applyBorder="1"/>
    <xf numFmtId="0" fontId="0" fillId="4" borderId="14" xfId="0" applyFill="1" applyBorder="1"/>
    <xf numFmtId="0" fontId="10" fillId="5" borderId="5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12</xdr:row>
          <xdr:rowOff>180975</xdr:rowOff>
        </xdr:from>
        <xdr:to>
          <xdr:col>2</xdr:col>
          <xdr:colOff>28575</xdr:colOff>
          <xdr:row>14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15</xdr:row>
          <xdr:rowOff>9525</xdr:rowOff>
        </xdr:from>
        <xdr:to>
          <xdr:col>2</xdr:col>
          <xdr:colOff>38100</xdr:colOff>
          <xdr:row>16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24</xdr:row>
          <xdr:rowOff>180975</xdr:rowOff>
        </xdr:from>
        <xdr:to>
          <xdr:col>2</xdr:col>
          <xdr:colOff>28575</xdr:colOff>
          <xdr:row>26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27</xdr:row>
          <xdr:rowOff>9525</xdr:rowOff>
        </xdr:from>
        <xdr:to>
          <xdr:col>2</xdr:col>
          <xdr:colOff>38100</xdr:colOff>
          <xdr:row>28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27</xdr:row>
          <xdr:rowOff>9525</xdr:rowOff>
        </xdr:from>
        <xdr:to>
          <xdr:col>2</xdr:col>
          <xdr:colOff>38100</xdr:colOff>
          <xdr:row>28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34</xdr:row>
          <xdr:rowOff>180975</xdr:rowOff>
        </xdr:from>
        <xdr:to>
          <xdr:col>2</xdr:col>
          <xdr:colOff>28575</xdr:colOff>
          <xdr:row>36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36</xdr:row>
          <xdr:rowOff>180975</xdr:rowOff>
        </xdr:from>
        <xdr:to>
          <xdr:col>2</xdr:col>
          <xdr:colOff>28575</xdr:colOff>
          <xdr:row>38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39</xdr:row>
          <xdr:rowOff>180975</xdr:rowOff>
        </xdr:from>
        <xdr:to>
          <xdr:col>2</xdr:col>
          <xdr:colOff>28575</xdr:colOff>
          <xdr:row>41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45</xdr:row>
          <xdr:rowOff>180975</xdr:rowOff>
        </xdr:from>
        <xdr:to>
          <xdr:col>2</xdr:col>
          <xdr:colOff>28575</xdr:colOff>
          <xdr:row>47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57</xdr:row>
          <xdr:rowOff>180975</xdr:rowOff>
        </xdr:from>
        <xdr:to>
          <xdr:col>2</xdr:col>
          <xdr:colOff>28575</xdr:colOff>
          <xdr:row>59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59</xdr:row>
          <xdr:rowOff>180975</xdr:rowOff>
        </xdr:from>
        <xdr:to>
          <xdr:col>2</xdr:col>
          <xdr:colOff>28575</xdr:colOff>
          <xdr:row>61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61</xdr:row>
          <xdr:rowOff>180975</xdr:rowOff>
        </xdr:from>
        <xdr:to>
          <xdr:col>2</xdr:col>
          <xdr:colOff>28575</xdr:colOff>
          <xdr:row>63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59</xdr:row>
          <xdr:rowOff>180975</xdr:rowOff>
        </xdr:from>
        <xdr:to>
          <xdr:col>2</xdr:col>
          <xdr:colOff>28575</xdr:colOff>
          <xdr:row>61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61</xdr:row>
          <xdr:rowOff>180975</xdr:rowOff>
        </xdr:from>
        <xdr:to>
          <xdr:col>2</xdr:col>
          <xdr:colOff>28575</xdr:colOff>
          <xdr:row>63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65</xdr:row>
          <xdr:rowOff>180975</xdr:rowOff>
        </xdr:from>
        <xdr:to>
          <xdr:col>2</xdr:col>
          <xdr:colOff>28575</xdr:colOff>
          <xdr:row>67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67</xdr:row>
          <xdr:rowOff>180975</xdr:rowOff>
        </xdr:from>
        <xdr:to>
          <xdr:col>2</xdr:col>
          <xdr:colOff>28575</xdr:colOff>
          <xdr:row>69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72</xdr:row>
          <xdr:rowOff>180975</xdr:rowOff>
        </xdr:from>
        <xdr:to>
          <xdr:col>2</xdr:col>
          <xdr:colOff>28575</xdr:colOff>
          <xdr:row>74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74</xdr:row>
          <xdr:rowOff>180975</xdr:rowOff>
        </xdr:from>
        <xdr:to>
          <xdr:col>2</xdr:col>
          <xdr:colOff>28575</xdr:colOff>
          <xdr:row>76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82</xdr:row>
          <xdr:rowOff>180975</xdr:rowOff>
        </xdr:from>
        <xdr:to>
          <xdr:col>2</xdr:col>
          <xdr:colOff>28575</xdr:colOff>
          <xdr:row>84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92</xdr:row>
          <xdr:rowOff>180975</xdr:rowOff>
        </xdr:from>
        <xdr:to>
          <xdr:col>2</xdr:col>
          <xdr:colOff>28575</xdr:colOff>
          <xdr:row>94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100</xdr:row>
          <xdr:rowOff>180975</xdr:rowOff>
        </xdr:from>
        <xdr:to>
          <xdr:col>2</xdr:col>
          <xdr:colOff>28575</xdr:colOff>
          <xdr:row>102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102</xdr:row>
          <xdr:rowOff>180975</xdr:rowOff>
        </xdr:from>
        <xdr:to>
          <xdr:col>2</xdr:col>
          <xdr:colOff>28575</xdr:colOff>
          <xdr:row>104</xdr:row>
          <xdr:rowOff>19050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104</xdr:row>
          <xdr:rowOff>180975</xdr:rowOff>
        </xdr:from>
        <xdr:to>
          <xdr:col>2</xdr:col>
          <xdr:colOff>28575</xdr:colOff>
          <xdr:row>106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102</xdr:row>
          <xdr:rowOff>180975</xdr:rowOff>
        </xdr:from>
        <xdr:to>
          <xdr:col>2</xdr:col>
          <xdr:colOff>28575</xdr:colOff>
          <xdr:row>104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104</xdr:row>
          <xdr:rowOff>180975</xdr:rowOff>
        </xdr:from>
        <xdr:to>
          <xdr:col>2</xdr:col>
          <xdr:colOff>28575</xdr:colOff>
          <xdr:row>106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106</xdr:row>
          <xdr:rowOff>180975</xdr:rowOff>
        </xdr:from>
        <xdr:to>
          <xdr:col>2</xdr:col>
          <xdr:colOff>28575</xdr:colOff>
          <xdr:row>108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106</xdr:row>
          <xdr:rowOff>180975</xdr:rowOff>
        </xdr:from>
        <xdr:to>
          <xdr:col>2</xdr:col>
          <xdr:colOff>28575</xdr:colOff>
          <xdr:row>108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47</xdr:row>
          <xdr:rowOff>180975</xdr:rowOff>
        </xdr:from>
        <xdr:to>
          <xdr:col>2</xdr:col>
          <xdr:colOff>28575</xdr:colOff>
          <xdr:row>49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111</xdr:row>
          <xdr:rowOff>180975</xdr:rowOff>
        </xdr:from>
        <xdr:to>
          <xdr:col>2</xdr:col>
          <xdr:colOff>28575</xdr:colOff>
          <xdr:row>113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115</xdr:row>
          <xdr:rowOff>180975</xdr:rowOff>
        </xdr:from>
        <xdr:to>
          <xdr:col>2</xdr:col>
          <xdr:colOff>28575</xdr:colOff>
          <xdr:row>117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117</xdr:row>
          <xdr:rowOff>180975</xdr:rowOff>
        </xdr:from>
        <xdr:to>
          <xdr:col>2</xdr:col>
          <xdr:colOff>28575</xdr:colOff>
          <xdr:row>119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115</xdr:row>
          <xdr:rowOff>180975</xdr:rowOff>
        </xdr:from>
        <xdr:to>
          <xdr:col>2</xdr:col>
          <xdr:colOff>28575</xdr:colOff>
          <xdr:row>117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117</xdr:row>
          <xdr:rowOff>180975</xdr:rowOff>
        </xdr:from>
        <xdr:to>
          <xdr:col>2</xdr:col>
          <xdr:colOff>28575</xdr:colOff>
          <xdr:row>119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119</xdr:row>
          <xdr:rowOff>180975</xdr:rowOff>
        </xdr:from>
        <xdr:to>
          <xdr:col>2</xdr:col>
          <xdr:colOff>28575</xdr:colOff>
          <xdr:row>121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119</xdr:row>
          <xdr:rowOff>180975</xdr:rowOff>
        </xdr:from>
        <xdr:to>
          <xdr:col>2</xdr:col>
          <xdr:colOff>28575</xdr:colOff>
          <xdr:row>121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123</xdr:row>
          <xdr:rowOff>180975</xdr:rowOff>
        </xdr:from>
        <xdr:to>
          <xdr:col>2</xdr:col>
          <xdr:colOff>28575</xdr:colOff>
          <xdr:row>125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125</xdr:row>
          <xdr:rowOff>180975</xdr:rowOff>
        </xdr:from>
        <xdr:to>
          <xdr:col>2</xdr:col>
          <xdr:colOff>28575</xdr:colOff>
          <xdr:row>127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125</xdr:row>
          <xdr:rowOff>180975</xdr:rowOff>
        </xdr:from>
        <xdr:to>
          <xdr:col>2</xdr:col>
          <xdr:colOff>28575</xdr:colOff>
          <xdr:row>127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113</xdr:row>
          <xdr:rowOff>180975</xdr:rowOff>
        </xdr:from>
        <xdr:to>
          <xdr:col>2</xdr:col>
          <xdr:colOff>28575</xdr:colOff>
          <xdr:row>115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27</xdr:row>
          <xdr:rowOff>9525</xdr:rowOff>
        </xdr:from>
        <xdr:to>
          <xdr:col>2</xdr:col>
          <xdr:colOff>38100</xdr:colOff>
          <xdr:row>28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3"/>
  <sheetViews>
    <sheetView tabSelected="1" zoomScale="110" zoomScaleNormal="110" workbookViewId="0">
      <selection activeCell="K19" sqref="K19"/>
    </sheetView>
  </sheetViews>
  <sheetFormatPr baseColWidth="10" defaultRowHeight="15" x14ac:dyDescent="0.25"/>
  <cols>
    <col min="1" max="1" width="8.7109375" customWidth="1"/>
    <col min="5" max="7" width="12" bestFit="1" customWidth="1"/>
    <col min="9" max="9" width="12" bestFit="1" customWidth="1"/>
    <col min="10" max="10" width="5.140625" customWidth="1"/>
    <col min="11" max="11" width="96.140625" style="7" customWidth="1"/>
    <col min="12" max="24" width="11.42578125" style="7"/>
  </cols>
  <sheetData>
    <row r="1" spans="1:24" x14ac:dyDescent="0.2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4" s="1" customFormat="1" ht="21" x14ac:dyDescent="0.35">
      <c r="A2" s="11"/>
      <c r="B2" s="29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24" s="5" customFormat="1" ht="30" customHeight="1" x14ac:dyDescent="0.25">
      <c r="A4" s="42"/>
      <c r="B4" s="43" t="s">
        <v>3</v>
      </c>
      <c r="C4" s="44"/>
      <c r="D4" s="44"/>
      <c r="E4" s="44"/>
      <c r="F4" s="44"/>
      <c r="G4" s="44"/>
      <c r="H4" s="44"/>
      <c r="I4" s="45" t="s">
        <v>2</v>
      </c>
      <c r="J4" s="65" t="s">
        <v>52</v>
      </c>
      <c r="K4" s="66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15.75" x14ac:dyDescent="0.25">
      <c r="A5" s="56"/>
      <c r="B5" s="57" t="s">
        <v>0</v>
      </c>
      <c r="C5" s="58"/>
      <c r="D5" s="58"/>
      <c r="E5" s="58"/>
      <c r="F5" s="58"/>
      <c r="G5" s="58"/>
      <c r="H5" s="58"/>
      <c r="I5" s="59"/>
      <c r="J5" s="60"/>
      <c r="K5" s="59"/>
    </row>
    <row r="6" spans="1:24" x14ac:dyDescent="0.25">
      <c r="A6" s="18"/>
      <c r="B6" s="7"/>
      <c r="C6" s="7"/>
      <c r="D6" s="7"/>
      <c r="E6" s="7"/>
      <c r="F6" s="7"/>
      <c r="G6" s="7"/>
      <c r="H6" s="7"/>
      <c r="I6" s="15"/>
      <c r="J6" s="49"/>
      <c r="K6" s="15"/>
    </row>
    <row r="7" spans="1:24" s="2" customFormat="1" ht="20.100000000000001" customHeight="1" x14ac:dyDescent="0.25">
      <c r="A7" s="19"/>
      <c r="B7" s="8"/>
      <c r="C7" s="8"/>
      <c r="D7" s="6">
        <v>4020</v>
      </c>
      <c r="E7" s="6">
        <v>4810</v>
      </c>
      <c r="F7" s="6">
        <v>5600</v>
      </c>
      <c r="G7" s="6">
        <v>6390</v>
      </c>
      <c r="H7" s="8"/>
      <c r="I7" s="16"/>
      <c r="J7" s="50"/>
      <c r="K7" s="1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s="2" customFormat="1" ht="20.100000000000001" customHeight="1" x14ac:dyDescent="0.25">
      <c r="A8" s="19"/>
      <c r="B8" s="8"/>
      <c r="C8" s="6">
        <v>2959</v>
      </c>
      <c r="D8" s="3">
        <v>6450</v>
      </c>
      <c r="E8" s="3">
        <v>7300</v>
      </c>
      <c r="F8" s="3">
        <v>8150</v>
      </c>
      <c r="G8" s="3">
        <v>8950</v>
      </c>
      <c r="H8" s="8"/>
      <c r="I8" s="16"/>
      <c r="J8" s="50"/>
      <c r="K8" s="1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s="2" customFormat="1" ht="20.100000000000001" customHeight="1" x14ac:dyDescent="0.25">
      <c r="A9" s="19"/>
      <c r="B9" s="8"/>
      <c r="C9" s="6">
        <v>3457</v>
      </c>
      <c r="D9" s="3">
        <v>6900</v>
      </c>
      <c r="E9" s="3">
        <v>7750</v>
      </c>
      <c r="F9" s="3">
        <v>8700</v>
      </c>
      <c r="G9" s="3">
        <v>9600</v>
      </c>
      <c r="H9" s="8"/>
      <c r="I9" s="16"/>
      <c r="J9" s="50"/>
      <c r="K9" s="16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s="2" customFormat="1" ht="20.100000000000001" customHeight="1" x14ac:dyDescent="0.25">
      <c r="A10" s="19"/>
      <c r="B10" s="8"/>
      <c r="C10" s="6">
        <v>3955</v>
      </c>
      <c r="D10" s="3">
        <v>7300</v>
      </c>
      <c r="E10" s="3">
        <v>8250</v>
      </c>
      <c r="F10" s="3">
        <v>9250</v>
      </c>
      <c r="G10" s="3">
        <v>10200</v>
      </c>
      <c r="H10" s="8"/>
      <c r="I10" s="23">
        <f>F9</f>
        <v>8700</v>
      </c>
      <c r="J10" s="50"/>
      <c r="K10" s="1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25">
      <c r="A11" s="9"/>
      <c r="B11" s="9"/>
      <c r="C11" s="9"/>
      <c r="D11" s="9"/>
      <c r="E11" s="9"/>
      <c r="F11" s="9"/>
      <c r="G11" s="9"/>
      <c r="H11" s="9"/>
      <c r="I11" s="17"/>
      <c r="J11" s="51"/>
      <c r="K11" s="15"/>
    </row>
    <row r="12" spans="1:24" ht="15.75" x14ac:dyDescent="0.25">
      <c r="A12" s="30"/>
      <c r="B12" s="31" t="s">
        <v>54</v>
      </c>
      <c r="C12" s="32"/>
      <c r="D12" s="32"/>
      <c r="E12" s="32"/>
      <c r="F12" s="32"/>
      <c r="G12" s="32"/>
      <c r="H12" s="32"/>
      <c r="I12" s="33"/>
      <c r="J12" s="48"/>
      <c r="K12" s="60"/>
    </row>
    <row r="13" spans="1:24" x14ac:dyDescent="0.25">
      <c r="A13" s="18"/>
      <c r="B13" s="7"/>
      <c r="C13" s="7"/>
      <c r="D13" s="7"/>
      <c r="E13" s="7"/>
      <c r="F13" s="7"/>
      <c r="G13" s="7"/>
      <c r="H13" s="7"/>
      <c r="I13" s="15"/>
      <c r="J13" s="49"/>
      <c r="K13" s="15"/>
    </row>
    <row r="14" spans="1:24" x14ac:dyDescent="0.25">
      <c r="A14" s="18"/>
      <c r="B14" s="7"/>
      <c r="C14" s="7" t="s">
        <v>4</v>
      </c>
      <c r="D14" s="7"/>
      <c r="E14" s="7"/>
      <c r="F14" s="7"/>
      <c r="G14" s="7"/>
      <c r="H14" s="10" t="s">
        <v>5</v>
      </c>
      <c r="I14" s="24">
        <v>0</v>
      </c>
      <c r="J14" s="49"/>
      <c r="K14" s="15"/>
    </row>
    <row r="15" spans="1:24" x14ac:dyDescent="0.25">
      <c r="A15" s="18"/>
      <c r="B15" s="7"/>
      <c r="C15" s="7"/>
      <c r="D15" s="7"/>
      <c r="E15" s="7"/>
      <c r="F15" s="7"/>
      <c r="G15" s="7"/>
      <c r="H15" s="7"/>
      <c r="I15" s="15"/>
      <c r="J15" s="49"/>
      <c r="K15" s="15"/>
    </row>
    <row r="16" spans="1:24" x14ac:dyDescent="0.25">
      <c r="A16" s="64" t="s">
        <v>66</v>
      </c>
      <c r="B16" s="63" t="s">
        <v>55</v>
      </c>
      <c r="C16" s="7" t="s">
        <v>6</v>
      </c>
      <c r="D16" s="7"/>
      <c r="E16" s="7"/>
      <c r="F16" s="7"/>
      <c r="G16" s="7"/>
      <c r="H16" s="7"/>
      <c r="I16" s="15"/>
      <c r="J16" s="49"/>
      <c r="K16" s="15"/>
    </row>
    <row r="17" spans="1:11" x14ac:dyDescent="0.25">
      <c r="A17" s="18"/>
      <c r="B17" s="7"/>
      <c r="C17" s="7" t="s">
        <v>7</v>
      </c>
      <c r="D17" s="7"/>
      <c r="E17" s="7"/>
      <c r="F17" s="7"/>
      <c r="G17" s="7"/>
      <c r="H17" s="7"/>
      <c r="I17" s="15"/>
      <c r="J17" s="49"/>
      <c r="K17" s="15"/>
    </row>
    <row r="18" spans="1:11" x14ac:dyDescent="0.25">
      <c r="A18" s="18"/>
      <c r="B18" s="7"/>
      <c r="C18" s="7"/>
      <c r="D18" s="7"/>
      <c r="E18" s="7"/>
      <c r="F18" s="7"/>
      <c r="G18" s="7"/>
      <c r="H18" s="7"/>
      <c r="I18" s="15"/>
      <c r="J18" s="49"/>
      <c r="K18" s="15"/>
    </row>
    <row r="19" spans="1:11" ht="20.100000000000001" customHeight="1" x14ac:dyDescent="0.25">
      <c r="A19" s="18"/>
      <c r="B19" s="7"/>
      <c r="C19" s="8"/>
      <c r="D19" s="6">
        <v>4020</v>
      </c>
      <c r="E19" s="6">
        <v>4810</v>
      </c>
      <c r="F19" s="6">
        <v>5600</v>
      </c>
      <c r="G19" s="6">
        <v>6390</v>
      </c>
      <c r="H19" s="7"/>
      <c r="I19" s="15"/>
      <c r="J19" s="49"/>
      <c r="K19" s="15"/>
    </row>
    <row r="20" spans="1:11" ht="20.100000000000001" customHeight="1" x14ac:dyDescent="0.25">
      <c r="A20" s="18"/>
      <c r="B20" s="7"/>
      <c r="C20" s="6">
        <v>2959</v>
      </c>
      <c r="D20" s="3">
        <v>0</v>
      </c>
      <c r="E20" s="3">
        <v>600</v>
      </c>
      <c r="F20" s="3">
        <v>750</v>
      </c>
      <c r="G20" s="4">
        <v>600</v>
      </c>
      <c r="H20" s="7"/>
      <c r="I20" s="15"/>
      <c r="J20" s="49"/>
      <c r="K20" s="15"/>
    </row>
    <row r="21" spans="1:11" ht="20.100000000000001" customHeight="1" x14ac:dyDescent="0.25">
      <c r="A21" s="18"/>
      <c r="B21" s="7"/>
      <c r="C21" s="6">
        <v>3457</v>
      </c>
      <c r="D21" s="3">
        <v>0</v>
      </c>
      <c r="E21" s="3">
        <v>650</v>
      </c>
      <c r="F21" s="3">
        <v>750</v>
      </c>
      <c r="G21" s="4">
        <v>550</v>
      </c>
      <c r="H21" s="7"/>
      <c r="I21" s="15"/>
      <c r="J21" s="49"/>
      <c r="K21" s="15"/>
    </row>
    <row r="22" spans="1:11" ht="20.100000000000001" customHeight="1" x14ac:dyDescent="0.25">
      <c r="A22" s="18"/>
      <c r="B22" s="7"/>
      <c r="C22" s="6">
        <v>3955</v>
      </c>
      <c r="D22" s="3">
        <v>0</v>
      </c>
      <c r="E22" s="3">
        <v>600</v>
      </c>
      <c r="F22" s="3">
        <v>550</v>
      </c>
      <c r="G22" s="4">
        <v>550</v>
      </c>
      <c r="H22" s="10" t="s">
        <v>5</v>
      </c>
      <c r="I22" s="25">
        <f>F21</f>
        <v>750</v>
      </c>
      <c r="J22" s="49"/>
      <c r="K22" s="15"/>
    </row>
    <row r="23" spans="1:11" x14ac:dyDescent="0.25">
      <c r="A23" s="9"/>
      <c r="B23" s="9"/>
      <c r="C23" s="9"/>
      <c r="D23" s="9"/>
      <c r="E23" s="9"/>
      <c r="F23" s="9"/>
      <c r="G23" s="9"/>
      <c r="H23" s="9"/>
      <c r="I23" s="17"/>
      <c r="J23" s="51"/>
      <c r="K23" s="15"/>
    </row>
    <row r="24" spans="1:11" ht="15.75" x14ac:dyDescent="0.25">
      <c r="A24" s="30"/>
      <c r="B24" s="31" t="s">
        <v>8</v>
      </c>
      <c r="C24" s="32"/>
      <c r="D24" s="32"/>
      <c r="E24" s="32"/>
      <c r="F24" s="32"/>
      <c r="G24" s="32"/>
      <c r="H24" s="32"/>
      <c r="I24" s="33"/>
      <c r="J24" s="48"/>
      <c r="K24" s="60"/>
    </row>
    <row r="25" spans="1:11" x14ac:dyDescent="0.25">
      <c r="A25" s="18"/>
      <c r="B25" s="7"/>
      <c r="C25" s="7"/>
      <c r="D25" s="7"/>
      <c r="E25" s="7"/>
      <c r="F25" s="7"/>
      <c r="G25" s="7"/>
      <c r="H25" s="7"/>
      <c r="I25" s="15"/>
      <c r="J25" s="49"/>
      <c r="K25" s="15"/>
    </row>
    <row r="26" spans="1:11" x14ac:dyDescent="0.25">
      <c r="A26" s="18"/>
      <c r="B26" s="7"/>
      <c r="C26" s="7" t="s">
        <v>60</v>
      </c>
      <c r="D26" s="7"/>
      <c r="E26" s="7"/>
      <c r="F26" s="7"/>
      <c r="G26" s="7"/>
      <c r="H26" s="10" t="s">
        <v>5</v>
      </c>
      <c r="I26" s="24">
        <v>0</v>
      </c>
      <c r="J26" s="52" t="s">
        <v>53</v>
      </c>
      <c r="K26" s="15" t="s">
        <v>57</v>
      </c>
    </row>
    <row r="27" spans="1:11" x14ac:dyDescent="0.25">
      <c r="A27" s="18"/>
      <c r="B27" s="7"/>
      <c r="C27" s="7"/>
      <c r="D27" s="7"/>
      <c r="E27" s="7"/>
      <c r="F27" s="7"/>
      <c r="G27" s="7"/>
      <c r="H27" s="7"/>
      <c r="I27" s="15"/>
      <c r="J27" s="49"/>
      <c r="K27" s="15"/>
    </row>
    <row r="28" spans="1:11" x14ac:dyDescent="0.25">
      <c r="A28" s="64" t="s">
        <v>66</v>
      </c>
      <c r="B28" s="63" t="s">
        <v>55</v>
      </c>
      <c r="C28" s="7" t="s">
        <v>28</v>
      </c>
      <c r="D28" s="7"/>
      <c r="E28" s="7"/>
      <c r="F28" s="7"/>
      <c r="G28" s="7"/>
      <c r="H28" s="7"/>
      <c r="I28" s="15"/>
      <c r="J28" s="49"/>
      <c r="K28" s="15"/>
    </row>
    <row r="29" spans="1:11" x14ac:dyDescent="0.25">
      <c r="A29" s="18"/>
      <c r="B29" s="7"/>
      <c r="C29" s="7" t="s">
        <v>9</v>
      </c>
      <c r="D29" s="7"/>
      <c r="E29" s="7"/>
      <c r="F29" s="7"/>
      <c r="G29" s="7"/>
      <c r="H29" s="7"/>
      <c r="I29" s="15"/>
      <c r="J29" s="52" t="s">
        <v>53</v>
      </c>
      <c r="K29" s="15" t="s">
        <v>56</v>
      </c>
    </row>
    <row r="30" spans="1:11" x14ac:dyDescent="0.25">
      <c r="A30" s="18"/>
      <c r="B30" s="7"/>
      <c r="C30" s="7"/>
      <c r="D30" s="7"/>
      <c r="E30" s="7"/>
      <c r="F30" s="7"/>
      <c r="G30" s="7"/>
      <c r="H30" s="7"/>
      <c r="I30" s="15"/>
      <c r="J30" s="49"/>
      <c r="K30" s="15"/>
    </row>
    <row r="31" spans="1:11" ht="20.100000000000001" customHeight="1" x14ac:dyDescent="0.25">
      <c r="A31" s="18"/>
      <c r="B31" s="7"/>
      <c r="C31" s="6">
        <v>4020</v>
      </c>
      <c r="D31" s="6">
        <v>4810</v>
      </c>
      <c r="E31" s="6">
        <v>5600</v>
      </c>
      <c r="F31" s="6">
        <v>6390</v>
      </c>
      <c r="G31" s="7"/>
      <c r="H31" s="7"/>
      <c r="I31" s="15"/>
      <c r="J31" s="49"/>
      <c r="K31" s="15"/>
    </row>
    <row r="32" spans="1:11" ht="20.100000000000001" customHeight="1" x14ac:dyDescent="0.25">
      <c r="A32" s="18"/>
      <c r="B32" s="7"/>
      <c r="C32" s="3">
        <v>800</v>
      </c>
      <c r="D32" s="3">
        <v>960</v>
      </c>
      <c r="E32" s="3">
        <v>1120</v>
      </c>
      <c r="F32" s="3">
        <v>1280</v>
      </c>
      <c r="G32" s="7"/>
      <c r="H32" s="10" t="s">
        <v>5</v>
      </c>
      <c r="I32" s="25">
        <f>E32</f>
        <v>1120</v>
      </c>
      <c r="J32" s="49"/>
      <c r="K32" s="15"/>
    </row>
    <row r="33" spans="1:12" x14ac:dyDescent="0.25">
      <c r="A33" s="9"/>
      <c r="B33" s="9"/>
      <c r="C33" s="9"/>
      <c r="D33" s="9"/>
      <c r="E33" s="9"/>
      <c r="F33" s="9"/>
      <c r="G33" s="9"/>
      <c r="H33" s="9"/>
      <c r="I33" s="17"/>
      <c r="J33" s="51"/>
      <c r="K33" s="15"/>
    </row>
    <row r="34" spans="1:12" ht="15.75" x14ac:dyDescent="0.25">
      <c r="A34" s="30"/>
      <c r="B34" s="31" t="s">
        <v>35</v>
      </c>
      <c r="C34" s="32"/>
      <c r="D34" s="32"/>
      <c r="E34" s="32"/>
      <c r="F34" s="32"/>
      <c r="G34" s="32"/>
      <c r="H34" s="32"/>
      <c r="I34" s="33"/>
      <c r="J34" s="48"/>
      <c r="K34" s="60"/>
    </row>
    <row r="35" spans="1:12" x14ac:dyDescent="0.25">
      <c r="A35" s="18"/>
      <c r="B35" s="7"/>
      <c r="C35" s="7"/>
      <c r="D35" s="7"/>
      <c r="E35" s="7"/>
      <c r="F35" s="7"/>
      <c r="G35" s="7"/>
      <c r="H35" s="7"/>
      <c r="I35" s="15"/>
      <c r="J35" s="49"/>
      <c r="K35" s="15"/>
    </row>
    <row r="36" spans="1:12" x14ac:dyDescent="0.25">
      <c r="A36" s="18"/>
      <c r="B36" s="7"/>
      <c r="C36" s="7" t="s">
        <v>10</v>
      </c>
      <c r="D36" s="7"/>
      <c r="E36" s="7"/>
      <c r="F36" s="7"/>
      <c r="G36" s="7"/>
      <c r="H36" s="10" t="s">
        <v>5</v>
      </c>
      <c r="I36" s="24">
        <v>0</v>
      </c>
      <c r="J36" s="52" t="s">
        <v>53</v>
      </c>
      <c r="K36" s="15" t="s">
        <v>88</v>
      </c>
      <c r="L36" s="7" t="s">
        <v>89</v>
      </c>
    </row>
    <row r="37" spans="1:12" x14ac:dyDescent="0.25">
      <c r="A37" s="18"/>
      <c r="B37" s="7"/>
      <c r="C37" s="7"/>
      <c r="D37" s="7"/>
      <c r="E37" s="7"/>
      <c r="F37" s="7"/>
      <c r="G37" s="7"/>
      <c r="H37" s="7"/>
      <c r="I37" s="15"/>
      <c r="J37" s="49"/>
      <c r="K37" s="15" t="s">
        <v>87</v>
      </c>
    </row>
    <row r="38" spans="1:12" x14ac:dyDescent="0.25">
      <c r="A38" s="18"/>
      <c r="B38" s="7"/>
      <c r="C38" s="7" t="s">
        <v>39</v>
      </c>
      <c r="D38" s="7"/>
      <c r="E38" s="7"/>
      <c r="F38" s="7"/>
      <c r="G38" s="7"/>
      <c r="H38" s="10" t="s">
        <v>5</v>
      </c>
      <c r="I38" s="24">
        <v>1500</v>
      </c>
      <c r="J38" s="52" t="s">
        <v>53</v>
      </c>
      <c r="K38" s="15" t="s">
        <v>58</v>
      </c>
    </row>
    <row r="39" spans="1:12" x14ac:dyDescent="0.25">
      <c r="A39" s="18"/>
      <c r="B39" s="7"/>
      <c r="C39" s="7" t="s">
        <v>38</v>
      </c>
      <c r="D39" s="7"/>
      <c r="E39" s="7"/>
      <c r="F39" s="7"/>
      <c r="G39" s="7"/>
      <c r="H39" s="10"/>
      <c r="I39" s="24"/>
      <c r="J39" s="49"/>
      <c r="K39" s="15"/>
    </row>
    <row r="40" spans="1:12" x14ac:dyDescent="0.25">
      <c r="A40" s="18"/>
      <c r="B40" s="47"/>
      <c r="C40" s="7"/>
      <c r="D40" s="7"/>
      <c r="E40" s="7"/>
      <c r="F40" s="7"/>
      <c r="G40" s="7"/>
      <c r="H40" s="7"/>
      <c r="I40" s="15"/>
      <c r="J40" s="49"/>
      <c r="K40" s="15"/>
    </row>
    <row r="41" spans="1:12" x14ac:dyDescent="0.25">
      <c r="A41" s="64" t="s">
        <v>66</v>
      </c>
      <c r="B41" s="63" t="s">
        <v>55</v>
      </c>
      <c r="C41" s="7" t="s">
        <v>27</v>
      </c>
      <c r="D41" s="7"/>
      <c r="E41" s="7"/>
      <c r="F41" s="7"/>
      <c r="G41" s="7"/>
      <c r="H41" s="7"/>
      <c r="I41" s="15"/>
      <c r="J41" s="52" t="s">
        <v>53</v>
      </c>
      <c r="K41" s="15" t="s">
        <v>61</v>
      </c>
    </row>
    <row r="42" spans="1:12" x14ac:dyDescent="0.25">
      <c r="A42" s="18"/>
      <c r="B42" s="7"/>
      <c r="C42" s="7" t="s">
        <v>9</v>
      </c>
      <c r="D42" s="7"/>
      <c r="E42" s="7"/>
      <c r="F42" s="7"/>
      <c r="G42" s="7"/>
      <c r="H42" s="7"/>
      <c r="I42" s="15"/>
      <c r="J42" s="49"/>
      <c r="K42" s="15"/>
    </row>
    <row r="43" spans="1:12" x14ac:dyDescent="0.25">
      <c r="A43" s="18"/>
      <c r="B43" s="7"/>
      <c r="C43" s="7"/>
      <c r="D43" s="7"/>
      <c r="E43" s="7"/>
      <c r="F43" s="7"/>
      <c r="G43" s="7"/>
      <c r="H43" s="7"/>
      <c r="I43" s="15"/>
      <c r="J43" s="49"/>
      <c r="K43" s="15"/>
    </row>
    <row r="44" spans="1:12" ht="20.100000000000001" customHeight="1" x14ac:dyDescent="0.25">
      <c r="A44" s="18"/>
      <c r="B44" s="7"/>
      <c r="C44" s="6">
        <v>4020</v>
      </c>
      <c r="D44" s="6">
        <v>4810</v>
      </c>
      <c r="E44" s="6">
        <v>5600</v>
      </c>
      <c r="F44" s="6">
        <v>6390</v>
      </c>
      <c r="G44" s="7"/>
      <c r="H44" s="7"/>
      <c r="I44" s="15"/>
      <c r="J44" s="49"/>
      <c r="K44" s="15"/>
    </row>
    <row r="45" spans="1:12" ht="20.100000000000001" customHeight="1" x14ac:dyDescent="0.25">
      <c r="A45" s="18"/>
      <c r="B45" s="7"/>
      <c r="C45" s="3">
        <v>130</v>
      </c>
      <c r="D45" s="3">
        <v>160</v>
      </c>
      <c r="E45" s="3">
        <v>190</v>
      </c>
      <c r="F45" s="3">
        <v>210</v>
      </c>
      <c r="G45" s="7"/>
      <c r="H45" s="10" t="s">
        <v>5</v>
      </c>
      <c r="I45" s="25">
        <f>E45</f>
        <v>190</v>
      </c>
      <c r="J45" s="49"/>
      <c r="K45" s="15"/>
    </row>
    <row r="46" spans="1:12" x14ac:dyDescent="0.25">
      <c r="A46" s="18"/>
      <c r="B46" s="7"/>
      <c r="C46" s="7"/>
      <c r="D46" s="7"/>
      <c r="E46" s="7"/>
      <c r="F46" s="7"/>
      <c r="G46" s="7"/>
      <c r="H46" s="7"/>
      <c r="I46" s="15"/>
      <c r="J46" s="49"/>
      <c r="K46" s="15"/>
    </row>
    <row r="47" spans="1:12" x14ac:dyDescent="0.25">
      <c r="A47" s="18"/>
      <c r="B47" s="7"/>
      <c r="C47" s="7" t="s">
        <v>11</v>
      </c>
      <c r="D47" s="7"/>
      <c r="E47" s="7"/>
      <c r="F47" s="7"/>
      <c r="G47" s="7"/>
      <c r="H47" s="10" t="s">
        <v>5</v>
      </c>
      <c r="I47" s="24">
        <v>404</v>
      </c>
      <c r="J47" s="52" t="s">
        <v>53</v>
      </c>
      <c r="K47" s="15" t="s">
        <v>91</v>
      </c>
      <c r="L47" s="7" t="s">
        <v>90</v>
      </c>
    </row>
    <row r="48" spans="1:12" x14ac:dyDescent="0.25">
      <c r="A48" s="18"/>
      <c r="B48" s="7"/>
      <c r="C48" s="7"/>
      <c r="D48" s="7"/>
      <c r="E48" s="7"/>
      <c r="F48" s="7"/>
      <c r="G48" s="7"/>
      <c r="H48" s="10"/>
      <c r="I48" s="24"/>
      <c r="J48" s="49"/>
      <c r="K48" s="15" t="s">
        <v>92</v>
      </c>
    </row>
    <row r="49" spans="1:24" x14ac:dyDescent="0.25">
      <c r="A49" s="64" t="s">
        <v>69</v>
      </c>
      <c r="B49" s="63" t="s">
        <v>55</v>
      </c>
      <c r="C49" s="7" t="s">
        <v>36</v>
      </c>
      <c r="D49" s="7"/>
      <c r="E49" s="7"/>
      <c r="F49" s="7"/>
      <c r="G49" s="7"/>
      <c r="H49" s="10"/>
      <c r="I49" s="24"/>
      <c r="J49" s="49"/>
      <c r="K49" s="15"/>
    </row>
    <row r="50" spans="1:24" x14ac:dyDescent="0.25">
      <c r="A50" s="64"/>
      <c r="B50" s="63"/>
      <c r="C50" s="7" t="s">
        <v>37</v>
      </c>
      <c r="D50" s="7"/>
      <c r="E50" s="7"/>
      <c r="F50" s="7"/>
      <c r="G50" s="7"/>
      <c r="H50" s="10"/>
      <c r="I50" s="24"/>
      <c r="J50" s="49"/>
      <c r="K50" s="15"/>
    </row>
    <row r="51" spans="1:24" x14ac:dyDescent="0.25">
      <c r="A51" s="64"/>
      <c r="B51" s="63"/>
      <c r="C51" s="7"/>
      <c r="D51" s="7"/>
      <c r="E51" s="7"/>
      <c r="F51" s="7"/>
      <c r="G51" s="7"/>
      <c r="H51" s="10"/>
      <c r="I51" s="24"/>
      <c r="J51" s="49"/>
      <c r="K51" s="15"/>
    </row>
    <row r="52" spans="1:24" ht="20.100000000000001" customHeight="1" x14ac:dyDescent="0.25">
      <c r="A52" s="64"/>
      <c r="B52" s="63"/>
      <c r="C52" s="8"/>
      <c r="D52" s="6">
        <v>4020</v>
      </c>
      <c r="E52" s="6">
        <v>4810</v>
      </c>
      <c r="F52" s="6">
        <v>5600</v>
      </c>
      <c r="G52" s="6">
        <v>6390</v>
      </c>
      <c r="H52" s="10"/>
      <c r="I52" s="24"/>
      <c r="J52" s="49"/>
      <c r="K52" s="15"/>
    </row>
    <row r="53" spans="1:24" ht="20.100000000000001" customHeight="1" x14ac:dyDescent="0.25">
      <c r="A53" s="64"/>
      <c r="B53" s="63"/>
      <c r="C53" s="6" t="s">
        <v>70</v>
      </c>
      <c r="D53" s="3">
        <f>90*2</f>
        <v>180</v>
      </c>
      <c r="E53" s="3">
        <f t="shared" ref="E53:F53" si="0">90*2</f>
        <v>180</v>
      </c>
      <c r="F53" s="3">
        <f t="shared" si="0"/>
        <v>180</v>
      </c>
      <c r="G53" s="4">
        <f>90*3</f>
        <v>270</v>
      </c>
      <c r="H53" s="10"/>
      <c r="I53" s="24"/>
      <c r="J53" s="49"/>
      <c r="K53" s="15"/>
    </row>
    <row r="54" spans="1:24" ht="20.100000000000001" customHeight="1" x14ac:dyDescent="0.25">
      <c r="A54" s="64"/>
      <c r="B54" s="63"/>
      <c r="C54" s="6" t="s">
        <v>71</v>
      </c>
      <c r="D54" s="3">
        <f>90*4</f>
        <v>360</v>
      </c>
      <c r="E54" s="3">
        <f>90*4</f>
        <v>360</v>
      </c>
      <c r="F54" s="3">
        <f>90*4</f>
        <v>360</v>
      </c>
      <c r="G54" s="4">
        <f>90*5</f>
        <v>450</v>
      </c>
      <c r="H54" s="10" t="s">
        <v>5</v>
      </c>
      <c r="I54" s="24">
        <f>F54</f>
        <v>360</v>
      </c>
      <c r="J54" s="49"/>
      <c r="K54" s="15"/>
    </row>
    <row r="55" spans="1:24" ht="15.75" thickBot="1" x14ac:dyDescent="0.3">
      <c r="A55" s="20"/>
      <c r="B55" s="20"/>
      <c r="C55" s="20"/>
      <c r="D55" s="20"/>
      <c r="E55" s="20"/>
      <c r="F55" s="20"/>
      <c r="G55" s="20"/>
      <c r="H55" s="20"/>
      <c r="I55" s="21"/>
      <c r="J55" s="53"/>
      <c r="K55" s="53"/>
    </row>
    <row r="56" spans="1:24" s="5" customFormat="1" ht="30" customHeight="1" x14ac:dyDescent="0.25">
      <c r="A56" s="38"/>
      <c r="B56" s="39" t="s">
        <v>19</v>
      </c>
      <c r="C56" s="40"/>
      <c r="D56" s="40"/>
      <c r="E56" s="40"/>
      <c r="F56" s="40"/>
      <c r="G56" s="40"/>
      <c r="H56" s="40"/>
      <c r="I56" s="41"/>
      <c r="J56" s="54"/>
      <c r="K56" s="37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5.75" x14ac:dyDescent="0.25">
      <c r="A57" s="56"/>
      <c r="B57" s="57" t="s">
        <v>12</v>
      </c>
      <c r="C57" s="58"/>
      <c r="D57" s="58"/>
      <c r="E57" s="58"/>
      <c r="F57" s="58"/>
      <c r="G57" s="58"/>
      <c r="H57" s="58"/>
      <c r="I57" s="59"/>
      <c r="J57" s="60"/>
      <c r="K57" s="59"/>
    </row>
    <row r="58" spans="1:24" x14ac:dyDescent="0.25">
      <c r="A58" s="18"/>
      <c r="B58" s="7"/>
      <c r="C58" s="7"/>
      <c r="D58" s="7"/>
      <c r="E58" s="7"/>
      <c r="F58" s="7"/>
      <c r="G58" s="7"/>
      <c r="H58" s="7"/>
      <c r="I58" s="15"/>
      <c r="J58" s="49"/>
      <c r="K58" s="15"/>
    </row>
    <row r="59" spans="1:24" x14ac:dyDescent="0.25">
      <c r="A59" s="18"/>
      <c r="B59" s="7"/>
      <c r="C59" s="7" t="s">
        <v>13</v>
      </c>
      <c r="D59" s="7"/>
      <c r="E59" s="7"/>
      <c r="F59" s="7"/>
      <c r="G59" s="7"/>
      <c r="H59" s="10" t="s">
        <v>5</v>
      </c>
      <c r="I59" s="24">
        <v>0</v>
      </c>
      <c r="J59" s="49"/>
      <c r="K59" s="15"/>
    </row>
    <row r="60" spans="1:24" x14ac:dyDescent="0.25">
      <c r="A60" s="18"/>
      <c r="B60" s="7"/>
      <c r="C60" s="7"/>
      <c r="D60" s="7"/>
      <c r="E60" s="7"/>
      <c r="F60" s="7"/>
      <c r="G60" s="7"/>
      <c r="H60" s="7"/>
      <c r="I60" s="15"/>
      <c r="J60" s="49"/>
      <c r="K60" s="15"/>
    </row>
    <row r="61" spans="1:24" x14ac:dyDescent="0.25">
      <c r="A61" s="18"/>
      <c r="B61" s="7"/>
      <c r="C61" s="7" t="s">
        <v>14</v>
      </c>
      <c r="D61" s="7"/>
      <c r="E61" s="7"/>
      <c r="F61" s="7"/>
      <c r="G61" s="7"/>
      <c r="H61" s="10" t="s">
        <v>5</v>
      </c>
      <c r="I61" s="24">
        <v>0</v>
      </c>
      <c r="J61" s="49"/>
      <c r="K61" s="15"/>
    </row>
    <row r="62" spans="1:24" x14ac:dyDescent="0.25">
      <c r="A62" s="18"/>
      <c r="B62" s="7"/>
      <c r="C62" s="7"/>
      <c r="D62" s="7"/>
      <c r="E62" s="7"/>
      <c r="F62" s="7"/>
      <c r="G62" s="7"/>
      <c r="H62" s="7"/>
      <c r="I62" s="15"/>
      <c r="J62" s="49"/>
      <c r="K62" s="15"/>
    </row>
    <row r="63" spans="1:24" x14ac:dyDescent="0.25">
      <c r="A63" s="18"/>
      <c r="B63" s="7"/>
      <c r="C63" s="7" t="s">
        <v>15</v>
      </c>
      <c r="D63" s="7"/>
      <c r="E63" s="7"/>
      <c r="F63" s="7"/>
      <c r="G63" s="7"/>
      <c r="H63" s="10" t="s">
        <v>5</v>
      </c>
      <c r="I63" s="24">
        <v>0</v>
      </c>
      <c r="J63" s="49"/>
      <c r="K63" s="15"/>
    </row>
    <row r="64" spans="1:24" x14ac:dyDescent="0.25">
      <c r="A64" s="9"/>
      <c r="B64" s="12"/>
      <c r="C64" s="12"/>
      <c r="D64" s="12"/>
      <c r="E64" s="12"/>
      <c r="F64" s="12"/>
      <c r="G64" s="12"/>
      <c r="H64" s="12"/>
      <c r="I64" s="26"/>
      <c r="J64" s="51"/>
      <c r="K64" s="15"/>
    </row>
    <row r="65" spans="1:24" ht="15.75" x14ac:dyDescent="0.25">
      <c r="A65" s="30"/>
      <c r="B65" s="31" t="s">
        <v>16</v>
      </c>
      <c r="C65" s="32"/>
      <c r="D65" s="32"/>
      <c r="E65" s="32"/>
      <c r="F65" s="32"/>
      <c r="G65" s="32"/>
      <c r="H65" s="32"/>
      <c r="I65" s="33"/>
      <c r="J65" s="48"/>
      <c r="K65" s="60"/>
    </row>
    <row r="66" spans="1:24" x14ac:dyDescent="0.25">
      <c r="A66" s="18"/>
      <c r="B66" s="7"/>
      <c r="C66" s="7"/>
      <c r="D66" s="7"/>
      <c r="E66" s="7"/>
      <c r="F66" s="7"/>
      <c r="G66" s="7"/>
      <c r="H66" s="7"/>
      <c r="I66" s="15"/>
      <c r="J66" s="49"/>
      <c r="K66" s="15"/>
    </row>
    <row r="67" spans="1:24" x14ac:dyDescent="0.25">
      <c r="A67" s="18"/>
      <c r="B67" s="7"/>
      <c r="C67" s="7" t="s">
        <v>17</v>
      </c>
      <c r="D67" s="7"/>
      <c r="E67" s="7"/>
      <c r="F67" s="7"/>
      <c r="G67" s="7"/>
      <c r="H67" s="10" t="s">
        <v>5</v>
      </c>
      <c r="I67" s="24">
        <v>0</v>
      </c>
      <c r="J67" s="52" t="s">
        <v>53</v>
      </c>
      <c r="K67" s="15" t="s">
        <v>59</v>
      </c>
    </row>
    <row r="68" spans="1:24" x14ac:dyDescent="0.25">
      <c r="A68" s="18"/>
      <c r="B68" s="7"/>
      <c r="C68" s="7"/>
      <c r="D68" s="7"/>
      <c r="E68" s="7"/>
      <c r="F68" s="7"/>
      <c r="G68" s="7"/>
      <c r="H68" s="7"/>
      <c r="I68" s="15"/>
      <c r="J68" s="49"/>
      <c r="K68" s="15"/>
    </row>
    <row r="69" spans="1:24" x14ac:dyDescent="0.25">
      <c r="A69" s="18"/>
      <c r="B69" s="7"/>
      <c r="C69" s="7" t="s">
        <v>18</v>
      </c>
      <c r="D69" s="7"/>
      <c r="E69" s="7"/>
      <c r="F69" s="7"/>
      <c r="G69" s="7"/>
      <c r="H69" s="10" t="s">
        <v>5</v>
      </c>
      <c r="I69" s="24">
        <v>990</v>
      </c>
      <c r="J69" s="49"/>
      <c r="K69" s="15"/>
    </row>
    <row r="70" spans="1:24" ht="15.75" thickBot="1" x14ac:dyDescent="0.3">
      <c r="A70" s="20"/>
      <c r="B70" s="20"/>
      <c r="C70" s="20"/>
      <c r="D70" s="20"/>
      <c r="E70" s="20"/>
      <c r="F70" s="20"/>
      <c r="G70" s="20"/>
      <c r="H70" s="20"/>
      <c r="I70" s="21"/>
      <c r="J70" s="53"/>
      <c r="K70" s="53"/>
    </row>
    <row r="71" spans="1:24" s="5" customFormat="1" ht="30" customHeight="1" x14ac:dyDescent="0.25">
      <c r="A71" s="38"/>
      <c r="B71" s="39" t="s">
        <v>20</v>
      </c>
      <c r="C71" s="40"/>
      <c r="D71" s="40"/>
      <c r="E71" s="40"/>
      <c r="F71" s="40"/>
      <c r="G71" s="40"/>
      <c r="H71" s="40"/>
      <c r="I71" s="41"/>
      <c r="J71" s="54"/>
      <c r="K71" s="37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5.75" x14ac:dyDescent="0.25">
      <c r="A72" s="56"/>
      <c r="B72" s="57" t="s">
        <v>21</v>
      </c>
      <c r="C72" s="58"/>
      <c r="D72" s="58"/>
      <c r="E72" s="58"/>
      <c r="F72" s="58"/>
      <c r="G72" s="58"/>
      <c r="H72" s="58"/>
      <c r="I72" s="59"/>
      <c r="J72" s="60"/>
      <c r="K72" s="59"/>
    </row>
    <row r="73" spans="1:24" x14ac:dyDescent="0.25">
      <c r="A73" s="18"/>
      <c r="B73" s="7"/>
      <c r="C73" s="7"/>
      <c r="D73" s="7"/>
      <c r="E73" s="7"/>
      <c r="F73" s="7"/>
      <c r="G73" s="7"/>
      <c r="H73" s="7"/>
      <c r="I73" s="15"/>
      <c r="J73" s="49"/>
      <c r="K73" s="15"/>
    </row>
    <row r="74" spans="1:24" x14ac:dyDescent="0.25">
      <c r="A74" s="18"/>
      <c r="B74" s="7"/>
      <c r="C74" s="7" t="s">
        <v>22</v>
      </c>
      <c r="D74" s="7"/>
      <c r="E74" s="7"/>
      <c r="F74" s="7"/>
      <c r="G74" s="7"/>
      <c r="H74" s="10" t="s">
        <v>5</v>
      </c>
      <c r="I74" s="24">
        <v>0</v>
      </c>
      <c r="J74" s="52" t="s">
        <v>53</v>
      </c>
      <c r="K74" s="15" t="s">
        <v>94</v>
      </c>
    </row>
    <row r="75" spans="1:24" x14ac:dyDescent="0.25">
      <c r="A75" s="18"/>
      <c r="B75" s="7"/>
      <c r="C75" s="7"/>
      <c r="D75" s="7"/>
      <c r="E75" s="7"/>
      <c r="F75" s="7"/>
      <c r="G75" s="7"/>
      <c r="H75" s="7"/>
      <c r="I75" s="15"/>
      <c r="J75" s="49"/>
      <c r="K75" s="15" t="s">
        <v>95</v>
      </c>
    </row>
    <row r="76" spans="1:24" x14ac:dyDescent="0.25">
      <c r="A76" s="46" t="s">
        <v>66</v>
      </c>
      <c r="B76" s="47" t="s">
        <v>55</v>
      </c>
      <c r="C76" s="7" t="s">
        <v>23</v>
      </c>
      <c r="D76" s="7"/>
      <c r="E76" s="7"/>
      <c r="F76" s="7"/>
      <c r="G76" s="7"/>
      <c r="H76" s="7"/>
      <c r="I76" s="15"/>
      <c r="J76" s="52" t="s">
        <v>53</v>
      </c>
      <c r="K76" s="15" t="s">
        <v>81</v>
      </c>
    </row>
    <row r="77" spans="1:24" x14ac:dyDescent="0.25">
      <c r="A77" s="18"/>
      <c r="B77" s="7"/>
      <c r="C77" s="7" t="s">
        <v>9</v>
      </c>
      <c r="D77" s="7"/>
      <c r="E77" s="7"/>
      <c r="F77" s="7"/>
      <c r="G77" s="7"/>
      <c r="H77" s="7"/>
      <c r="I77" s="15"/>
      <c r="J77" s="49"/>
      <c r="K77" s="15" t="s">
        <v>83</v>
      </c>
    </row>
    <row r="78" spans="1:24" x14ac:dyDescent="0.25">
      <c r="A78" s="18"/>
      <c r="B78" s="7"/>
      <c r="C78" s="7"/>
      <c r="D78" s="7"/>
      <c r="E78" s="7"/>
      <c r="F78" s="7"/>
      <c r="G78" s="7"/>
      <c r="H78" s="7"/>
      <c r="I78" s="15"/>
      <c r="J78" s="49"/>
      <c r="K78" s="15" t="s">
        <v>82</v>
      </c>
    </row>
    <row r="79" spans="1:24" ht="20.100000000000001" customHeight="1" x14ac:dyDescent="0.25">
      <c r="A79" s="18"/>
      <c r="B79" s="7"/>
      <c r="C79" s="6">
        <v>4020</v>
      </c>
      <c r="D79" s="6">
        <v>4810</v>
      </c>
      <c r="E79" s="6">
        <v>5600</v>
      </c>
      <c r="F79" s="6">
        <v>6390</v>
      </c>
      <c r="G79" s="7"/>
      <c r="H79" s="7"/>
      <c r="I79" s="15"/>
      <c r="J79" s="49"/>
      <c r="K79" s="15" t="s">
        <v>80</v>
      </c>
    </row>
    <row r="80" spans="1:24" ht="20.100000000000001" customHeight="1" x14ac:dyDescent="0.25">
      <c r="A80" s="18"/>
      <c r="B80" s="7"/>
      <c r="C80" s="3">
        <v>480</v>
      </c>
      <c r="D80" s="3">
        <v>560</v>
      </c>
      <c r="E80" s="3">
        <v>640</v>
      </c>
      <c r="F80" s="3">
        <v>720</v>
      </c>
      <c r="G80" s="7"/>
      <c r="H80" s="10" t="s">
        <v>5</v>
      </c>
      <c r="I80" s="24">
        <f>E80</f>
        <v>640</v>
      </c>
      <c r="J80" s="49"/>
      <c r="K80" s="15" t="s">
        <v>85</v>
      </c>
    </row>
    <row r="81" spans="1:12" x14ac:dyDescent="0.25">
      <c r="A81" s="9"/>
      <c r="B81" s="9"/>
      <c r="C81" s="9"/>
      <c r="D81" s="9"/>
      <c r="E81" s="9"/>
      <c r="F81" s="9"/>
      <c r="G81" s="9"/>
      <c r="H81" s="9"/>
      <c r="I81" s="17"/>
      <c r="J81" s="51"/>
      <c r="K81" s="15" t="s">
        <v>84</v>
      </c>
      <c r="L81" s="7" t="s">
        <v>86</v>
      </c>
    </row>
    <row r="82" spans="1:12" ht="15.75" x14ac:dyDescent="0.25">
      <c r="A82" s="30"/>
      <c r="B82" s="31" t="s">
        <v>24</v>
      </c>
      <c r="C82" s="32"/>
      <c r="D82" s="32"/>
      <c r="E82" s="32"/>
      <c r="F82" s="32"/>
      <c r="G82" s="32"/>
      <c r="H82" s="32"/>
      <c r="I82" s="33"/>
      <c r="J82" s="48"/>
      <c r="K82" s="60"/>
    </row>
    <row r="83" spans="1:12" x14ac:dyDescent="0.25">
      <c r="A83" s="18"/>
      <c r="B83" s="7"/>
      <c r="C83" s="7"/>
      <c r="D83" s="7"/>
      <c r="E83" s="7"/>
      <c r="F83" s="7"/>
      <c r="G83" s="7"/>
      <c r="H83" s="7"/>
      <c r="I83" s="15"/>
      <c r="J83" s="49"/>
      <c r="K83" s="15"/>
    </row>
    <row r="84" spans="1:12" x14ac:dyDescent="0.25">
      <c r="A84" s="46" t="s">
        <v>66</v>
      </c>
      <c r="B84" s="47" t="s">
        <v>55</v>
      </c>
      <c r="C84" s="7" t="s">
        <v>25</v>
      </c>
      <c r="D84" s="7"/>
      <c r="E84" s="7"/>
      <c r="F84" s="7"/>
      <c r="G84" s="7"/>
      <c r="H84" s="7"/>
      <c r="I84" s="15"/>
      <c r="J84" s="52" t="s">
        <v>53</v>
      </c>
      <c r="K84" s="15" t="s">
        <v>73</v>
      </c>
    </row>
    <row r="85" spans="1:12" x14ac:dyDescent="0.25">
      <c r="A85" s="18"/>
      <c r="B85" s="7"/>
      <c r="C85" s="7" t="s">
        <v>67</v>
      </c>
      <c r="D85" s="7"/>
      <c r="E85" s="7"/>
      <c r="F85" s="7"/>
      <c r="G85" s="7"/>
      <c r="H85" s="7"/>
      <c r="I85" s="15"/>
      <c r="J85" s="49"/>
      <c r="K85" s="15" t="s">
        <v>74</v>
      </c>
    </row>
    <row r="86" spans="1:12" x14ac:dyDescent="0.25">
      <c r="A86" s="18"/>
      <c r="B86" s="7"/>
      <c r="C86" s="7"/>
      <c r="D86" s="7"/>
      <c r="E86" s="7"/>
      <c r="F86" s="7"/>
      <c r="G86" s="7"/>
      <c r="H86" s="7"/>
      <c r="I86" s="15"/>
      <c r="J86" s="49"/>
      <c r="K86" s="15" t="s">
        <v>75</v>
      </c>
    </row>
    <row r="87" spans="1:12" ht="20.100000000000001" customHeight="1" x14ac:dyDescent="0.25">
      <c r="A87" s="18"/>
      <c r="B87" s="7"/>
      <c r="C87" s="8"/>
      <c r="D87" s="6">
        <v>4020</v>
      </c>
      <c r="E87" s="6">
        <v>4810</v>
      </c>
      <c r="F87" s="6">
        <v>5600</v>
      </c>
      <c r="G87" s="6">
        <v>6390</v>
      </c>
      <c r="H87" s="7"/>
      <c r="I87" s="15"/>
      <c r="J87" s="49"/>
      <c r="K87" s="15" t="s">
        <v>76</v>
      </c>
    </row>
    <row r="88" spans="1:12" ht="20.100000000000001" customHeight="1" x14ac:dyDescent="0.25">
      <c r="A88" s="18"/>
      <c r="B88" s="7"/>
      <c r="C88" s="6">
        <v>2959</v>
      </c>
      <c r="D88" s="3">
        <f>305*5</f>
        <v>1525</v>
      </c>
      <c r="E88" s="3">
        <f>305*6</f>
        <v>1830</v>
      </c>
      <c r="F88" s="3">
        <f>305*7</f>
        <v>2135</v>
      </c>
      <c r="G88" s="3">
        <f>305*8</f>
        <v>2440</v>
      </c>
      <c r="H88" s="7"/>
      <c r="I88" s="15"/>
      <c r="J88" s="49"/>
      <c r="K88" s="15" t="s">
        <v>77</v>
      </c>
    </row>
    <row r="89" spans="1:12" ht="20.100000000000001" customHeight="1" x14ac:dyDescent="0.25">
      <c r="A89" s="18"/>
      <c r="B89" s="7"/>
      <c r="C89" s="6">
        <v>3457</v>
      </c>
      <c r="D89" s="3">
        <f>358*5</f>
        <v>1790</v>
      </c>
      <c r="E89" s="3">
        <f>358*6</f>
        <v>2148</v>
      </c>
      <c r="F89" s="3">
        <f>358*7</f>
        <v>2506</v>
      </c>
      <c r="G89" s="3">
        <f>358*8</f>
        <v>2864</v>
      </c>
      <c r="H89" s="7"/>
      <c r="I89" s="15"/>
      <c r="J89" s="49"/>
      <c r="K89" s="15" t="s">
        <v>78</v>
      </c>
    </row>
    <row r="90" spans="1:12" ht="20.100000000000001" customHeight="1" x14ac:dyDescent="0.25">
      <c r="A90" s="18"/>
      <c r="B90" s="7"/>
      <c r="C90" s="6">
        <v>3955</v>
      </c>
      <c r="D90" s="3">
        <f>408*5</f>
        <v>2040</v>
      </c>
      <c r="E90" s="3">
        <f>408*6</f>
        <v>2448</v>
      </c>
      <c r="F90" s="3">
        <f>408*7</f>
        <v>2856</v>
      </c>
      <c r="G90" s="3">
        <f>408*8</f>
        <v>3264</v>
      </c>
      <c r="H90" s="10" t="s">
        <v>5</v>
      </c>
      <c r="I90" s="24">
        <f>F89</f>
        <v>2506</v>
      </c>
      <c r="J90" s="49"/>
      <c r="K90" s="49" t="s">
        <v>79</v>
      </c>
    </row>
    <row r="91" spans="1:12" x14ac:dyDescent="0.25">
      <c r="A91" s="9"/>
      <c r="B91" s="9" t="s">
        <v>26</v>
      </c>
      <c r="C91" s="9"/>
      <c r="D91" s="9"/>
      <c r="E91" s="9"/>
      <c r="F91" s="9"/>
      <c r="G91" s="9"/>
      <c r="H91" s="9"/>
      <c r="I91" s="17"/>
      <c r="J91" s="51"/>
      <c r="K91" s="51"/>
      <c r="L91" s="15" t="s">
        <v>72</v>
      </c>
    </row>
    <row r="92" spans="1:12" ht="15.75" x14ac:dyDescent="0.25">
      <c r="A92" s="30"/>
      <c r="B92" s="31" t="s">
        <v>29</v>
      </c>
      <c r="C92" s="32"/>
      <c r="D92" s="32"/>
      <c r="E92" s="32"/>
      <c r="F92" s="32"/>
      <c r="G92" s="32"/>
      <c r="H92" s="32"/>
      <c r="I92" s="33"/>
      <c r="J92" s="48"/>
      <c r="K92" s="60"/>
    </row>
    <row r="93" spans="1:12" x14ac:dyDescent="0.25">
      <c r="A93" s="18"/>
      <c r="B93" s="7"/>
      <c r="C93" s="7"/>
      <c r="D93" s="7"/>
      <c r="E93" s="7"/>
      <c r="F93" s="7"/>
      <c r="G93" s="7"/>
      <c r="H93" s="7"/>
      <c r="I93" s="15"/>
      <c r="J93" s="49"/>
      <c r="K93" s="15"/>
    </row>
    <row r="94" spans="1:12" x14ac:dyDescent="0.25">
      <c r="A94" s="46" t="s">
        <v>66</v>
      </c>
      <c r="B94" s="47" t="s">
        <v>55</v>
      </c>
      <c r="C94" s="7" t="s">
        <v>30</v>
      </c>
      <c r="D94" s="7"/>
      <c r="E94" s="7"/>
      <c r="F94" s="7"/>
      <c r="G94" s="7"/>
      <c r="H94" s="7"/>
      <c r="I94" s="15"/>
      <c r="J94" s="52" t="s">
        <v>53</v>
      </c>
      <c r="K94" s="15" t="s">
        <v>64</v>
      </c>
      <c r="L94" s="7" t="s">
        <v>93</v>
      </c>
    </row>
    <row r="95" spans="1:12" x14ac:dyDescent="0.25">
      <c r="A95" s="18"/>
      <c r="B95" s="7"/>
      <c r="C95" s="7" t="s">
        <v>9</v>
      </c>
      <c r="D95" s="7"/>
      <c r="E95" s="7"/>
      <c r="F95" s="7"/>
      <c r="G95" s="7"/>
      <c r="H95" s="7"/>
      <c r="I95" s="15"/>
      <c r="J95" s="49"/>
      <c r="K95" s="15" t="s">
        <v>65</v>
      </c>
    </row>
    <row r="96" spans="1:12" x14ac:dyDescent="0.25">
      <c r="A96" s="18"/>
      <c r="B96" s="7"/>
      <c r="C96" s="7"/>
      <c r="D96" s="7"/>
      <c r="E96" s="7"/>
      <c r="F96" s="7"/>
      <c r="G96" s="7"/>
      <c r="H96" s="7"/>
      <c r="I96" s="15"/>
      <c r="J96" s="49"/>
      <c r="K96" s="15"/>
    </row>
    <row r="97" spans="1:24" ht="20.100000000000001" customHeight="1" x14ac:dyDescent="0.25">
      <c r="A97" s="18"/>
      <c r="B97" s="7"/>
      <c r="C97" s="6">
        <v>4020</v>
      </c>
      <c r="D97" s="6">
        <v>4810</v>
      </c>
      <c r="E97" s="6">
        <v>5600</v>
      </c>
      <c r="F97" s="6">
        <v>6390</v>
      </c>
      <c r="G97" s="7"/>
      <c r="H97" s="7"/>
      <c r="I97" s="15"/>
      <c r="J97" s="49"/>
      <c r="K97" s="15"/>
    </row>
    <row r="98" spans="1:24" ht="20.100000000000001" customHeight="1" x14ac:dyDescent="0.25">
      <c r="A98" s="18"/>
      <c r="B98" s="7"/>
      <c r="C98" s="3">
        <f>240*6</f>
        <v>1440</v>
      </c>
      <c r="D98" s="3">
        <f>240*7</f>
        <v>1680</v>
      </c>
      <c r="E98" s="3">
        <f>240*8</f>
        <v>1920</v>
      </c>
      <c r="F98" s="3">
        <f>240*9</f>
        <v>2160</v>
      </c>
      <c r="G98" s="7"/>
      <c r="H98" s="10" t="s">
        <v>5</v>
      </c>
      <c r="I98" s="25">
        <f>E98</f>
        <v>1920</v>
      </c>
      <c r="J98" s="49"/>
      <c r="K98" s="15"/>
    </row>
    <row r="99" spans="1:24" x14ac:dyDescent="0.25">
      <c r="A99" s="9"/>
      <c r="B99" s="9"/>
      <c r="C99" s="9"/>
      <c r="D99" s="9"/>
      <c r="E99" s="9"/>
      <c r="F99" s="9"/>
      <c r="G99" s="9"/>
      <c r="H99" s="9"/>
      <c r="I99" s="17"/>
      <c r="J99" s="51"/>
      <c r="K99" s="15"/>
    </row>
    <row r="100" spans="1:24" ht="15.75" x14ac:dyDescent="0.25">
      <c r="A100" s="30"/>
      <c r="B100" s="31" t="s">
        <v>48</v>
      </c>
      <c r="C100" s="32"/>
      <c r="D100" s="32"/>
      <c r="E100" s="32"/>
      <c r="F100" s="32"/>
      <c r="G100" s="32"/>
      <c r="H100" s="32"/>
      <c r="I100" s="33"/>
      <c r="J100" s="48"/>
      <c r="K100" s="60"/>
    </row>
    <row r="101" spans="1:24" x14ac:dyDescent="0.25">
      <c r="A101" s="18"/>
      <c r="B101" s="7"/>
      <c r="C101" s="7"/>
      <c r="D101" s="7"/>
      <c r="E101" s="7"/>
      <c r="F101" s="7"/>
      <c r="G101" s="7"/>
      <c r="H101" s="7"/>
      <c r="I101" s="15"/>
      <c r="J101" s="49"/>
      <c r="K101" s="15"/>
    </row>
    <row r="102" spans="1:24" x14ac:dyDescent="0.25">
      <c r="A102" s="18"/>
      <c r="B102" s="7"/>
      <c r="C102" s="7" t="s">
        <v>32</v>
      </c>
      <c r="D102" s="7"/>
      <c r="E102" s="7"/>
      <c r="F102" s="7"/>
      <c r="G102" s="7"/>
      <c r="H102" s="10" t="s">
        <v>5</v>
      </c>
      <c r="I102" s="24">
        <v>0</v>
      </c>
      <c r="J102" s="49"/>
      <c r="K102" s="15"/>
    </row>
    <row r="103" spans="1:24" x14ac:dyDescent="0.25">
      <c r="A103" s="18"/>
      <c r="B103" s="7"/>
      <c r="C103" s="7"/>
      <c r="D103" s="7"/>
      <c r="E103" s="7"/>
      <c r="F103" s="7"/>
      <c r="G103" s="7"/>
      <c r="H103" s="7"/>
      <c r="I103" s="15"/>
      <c r="J103" s="49"/>
      <c r="K103" s="15"/>
    </row>
    <row r="104" spans="1:24" x14ac:dyDescent="0.25">
      <c r="A104" s="18"/>
      <c r="B104" s="7"/>
      <c r="C104" s="13" t="s">
        <v>33</v>
      </c>
      <c r="D104" s="7"/>
      <c r="E104" s="7"/>
      <c r="F104" s="7"/>
      <c r="G104" s="7"/>
      <c r="H104" s="10" t="s">
        <v>5</v>
      </c>
      <c r="I104" s="24">
        <v>0</v>
      </c>
      <c r="J104" s="49"/>
      <c r="K104" s="15"/>
    </row>
    <row r="105" spans="1:24" x14ac:dyDescent="0.25">
      <c r="A105" s="18"/>
      <c r="B105" s="7"/>
      <c r="C105" s="7"/>
      <c r="D105" s="7"/>
      <c r="E105" s="7"/>
      <c r="F105" s="7"/>
      <c r="G105" s="7"/>
      <c r="H105" s="7"/>
      <c r="I105" s="15"/>
      <c r="J105" s="49"/>
      <c r="K105" s="15"/>
    </row>
    <row r="106" spans="1:24" x14ac:dyDescent="0.25">
      <c r="A106" s="18"/>
      <c r="B106" s="7"/>
      <c r="C106" s="13" t="s">
        <v>34</v>
      </c>
      <c r="D106" s="7"/>
      <c r="E106" s="7"/>
      <c r="F106" s="7"/>
      <c r="G106" s="7"/>
      <c r="H106" s="10" t="s">
        <v>5</v>
      </c>
      <c r="I106" s="24">
        <v>0</v>
      </c>
      <c r="J106" s="49"/>
      <c r="K106" s="15"/>
    </row>
    <row r="107" spans="1:24" x14ac:dyDescent="0.25">
      <c r="A107" s="18"/>
      <c r="B107" s="7"/>
      <c r="C107" s="7"/>
      <c r="D107" s="7"/>
      <c r="E107" s="7"/>
      <c r="F107" s="7"/>
      <c r="G107" s="7"/>
      <c r="H107" s="7"/>
      <c r="I107" s="15"/>
      <c r="J107" s="49"/>
      <c r="K107" s="15"/>
    </row>
    <row r="108" spans="1:24" x14ac:dyDescent="0.25">
      <c r="A108" s="18"/>
      <c r="B108" s="7"/>
      <c r="C108" s="7" t="s">
        <v>31</v>
      </c>
      <c r="D108" s="7"/>
      <c r="E108" s="7"/>
      <c r="F108" s="7"/>
      <c r="G108" s="7"/>
      <c r="H108" s="10" t="s">
        <v>5</v>
      </c>
      <c r="I108" s="24">
        <v>745</v>
      </c>
      <c r="J108" s="52" t="s">
        <v>53</v>
      </c>
      <c r="K108" s="15" t="s">
        <v>61</v>
      </c>
    </row>
    <row r="109" spans="1:24" ht="15.75" thickBot="1" x14ac:dyDescent="0.3">
      <c r="A109" s="20"/>
      <c r="B109" s="22"/>
      <c r="C109" s="22"/>
      <c r="D109" s="22"/>
      <c r="E109" s="22"/>
      <c r="F109" s="22"/>
      <c r="G109" s="22"/>
      <c r="H109" s="22"/>
      <c r="I109" s="27"/>
      <c r="J109" s="53"/>
      <c r="K109" s="53"/>
    </row>
    <row r="110" spans="1:24" s="5" customFormat="1" ht="30" customHeight="1" x14ac:dyDescent="0.25">
      <c r="A110" s="34"/>
      <c r="B110" s="35" t="s">
        <v>49</v>
      </c>
      <c r="C110" s="36"/>
      <c r="D110" s="36"/>
      <c r="E110" s="36"/>
      <c r="F110" s="36"/>
      <c r="G110" s="36"/>
      <c r="H110" s="36"/>
      <c r="I110" s="37"/>
      <c r="J110" s="55"/>
      <c r="K110" s="37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5.75" x14ac:dyDescent="0.25">
      <c r="A111" s="56"/>
      <c r="B111" s="57" t="s">
        <v>40</v>
      </c>
      <c r="C111" s="58"/>
      <c r="D111" s="58"/>
      <c r="E111" s="58"/>
      <c r="F111" s="58"/>
      <c r="G111" s="58"/>
      <c r="H111" s="58"/>
      <c r="I111" s="59"/>
      <c r="J111" s="60"/>
      <c r="K111" s="59"/>
    </row>
    <row r="112" spans="1:24" x14ac:dyDescent="0.25">
      <c r="A112" s="18"/>
      <c r="B112" s="7"/>
      <c r="C112" s="7"/>
      <c r="D112" s="7"/>
      <c r="E112" s="7"/>
      <c r="F112" s="7"/>
      <c r="G112" s="7"/>
      <c r="H112" s="7"/>
      <c r="I112" s="15"/>
      <c r="J112" s="49"/>
      <c r="K112" s="15"/>
    </row>
    <row r="113" spans="1:11" x14ac:dyDescent="0.25">
      <c r="A113" s="18"/>
      <c r="B113" s="7"/>
      <c r="C113" s="7" t="s">
        <v>43</v>
      </c>
      <c r="D113" s="7"/>
      <c r="E113" s="7"/>
      <c r="F113" s="7"/>
      <c r="G113" s="7"/>
      <c r="H113" s="10" t="s">
        <v>5</v>
      </c>
      <c r="I113" s="24">
        <v>0</v>
      </c>
      <c r="J113" s="49"/>
      <c r="K113" s="15"/>
    </row>
    <row r="114" spans="1:11" x14ac:dyDescent="0.25">
      <c r="A114" s="18"/>
      <c r="B114" s="7"/>
      <c r="C114" s="7"/>
      <c r="D114" s="7"/>
      <c r="E114" s="7"/>
      <c r="F114" s="7"/>
      <c r="G114" s="7"/>
      <c r="H114" s="10"/>
      <c r="I114" s="24"/>
      <c r="J114" s="49"/>
      <c r="K114" s="15"/>
    </row>
    <row r="115" spans="1:11" x14ac:dyDescent="0.25">
      <c r="A115" s="18"/>
      <c r="B115" s="7"/>
      <c r="C115" s="14" t="s">
        <v>50</v>
      </c>
      <c r="D115" s="7"/>
      <c r="E115" s="7"/>
      <c r="F115" s="7"/>
      <c r="G115" s="7"/>
      <c r="H115" s="10" t="s">
        <v>5</v>
      </c>
      <c r="I115" s="24">
        <v>80</v>
      </c>
      <c r="J115" s="52" t="s">
        <v>53</v>
      </c>
      <c r="K115" s="15" t="s">
        <v>61</v>
      </c>
    </row>
    <row r="116" spans="1:11" x14ac:dyDescent="0.25">
      <c r="A116" s="18"/>
      <c r="B116" s="7"/>
      <c r="C116" s="7"/>
      <c r="D116" s="7"/>
      <c r="E116" s="7"/>
      <c r="F116" s="7"/>
      <c r="G116" s="7"/>
      <c r="H116" s="7"/>
      <c r="I116" s="15"/>
      <c r="J116" s="49"/>
      <c r="K116" s="15"/>
    </row>
    <row r="117" spans="1:11" x14ac:dyDescent="0.25">
      <c r="A117" s="18"/>
      <c r="B117" s="7"/>
      <c r="C117" s="13" t="s">
        <v>42</v>
      </c>
      <c r="D117" s="7"/>
      <c r="E117" s="7"/>
      <c r="F117" s="7"/>
      <c r="G117" s="7"/>
      <c r="H117" s="10" t="s">
        <v>5</v>
      </c>
      <c r="I117" s="24">
        <v>320</v>
      </c>
      <c r="J117" s="49"/>
      <c r="K117" s="15"/>
    </row>
    <row r="118" spans="1:11" x14ac:dyDescent="0.25">
      <c r="A118" s="18"/>
      <c r="B118" s="7"/>
      <c r="C118" s="7"/>
      <c r="D118" s="7"/>
      <c r="E118" s="7"/>
      <c r="F118" s="7"/>
      <c r="G118" s="7"/>
      <c r="H118" s="7"/>
      <c r="I118" s="15"/>
      <c r="J118" s="49"/>
      <c r="K118" s="15"/>
    </row>
    <row r="119" spans="1:11" x14ac:dyDescent="0.25">
      <c r="A119" s="18"/>
      <c r="B119" s="7"/>
      <c r="C119" s="13" t="s">
        <v>41</v>
      </c>
      <c r="D119" s="7"/>
      <c r="E119" s="7"/>
      <c r="F119" s="7"/>
      <c r="G119" s="7"/>
      <c r="H119" s="10" t="s">
        <v>5</v>
      </c>
      <c r="I119" s="24">
        <v>700</v>
      </c>
      <c r="J119" s="52" t="s">
        <v>53</v>
      </c>
      <c r="K119" s="15" t="s">
        <v>62</v>
      </c>
    </row>
    <row r="120" spans="1:11" x14ac:dyDescent="0.25">
      <c r="A120" s="18"/>
      <c r="B120" s="7"/>
      <c r="C120" s="7"/>
      <c r="D120" s="7"/>
      <c r="E120" s="7"/>
      <c r="F120" s="7"/>
      <c r="G120" s="7"/>
      <c r="H120" s="7"/>
      <c r="I120" s="15"/>
      <c r="J120" s="49"/>
      <c r="K120" s="15" t="s">
        <v>63</v>
      </c>
    </row>
    <row r="121" spans="1:11" x14ac:dyDescent="0.25">
      <c r="A121" s="18"/>
      <c r="B121" s="7"/>
      <c r="C121" s="7" t="s">
        <v>51</v>
      </c>
      <c r="D121" s="7"/>
      <c r="E121" s="7"/>
      <c r="F121" s="7"/>
      <c r="G121" s="7"/>
      <c r="H121" s="10" t="s">
        <v>5</v>
      </c>
      <c r="I121" s="24">
        <v>2000</v>
      </c>
      <c r="J121" s="52" t="s">
        <v>53</v>
      </c>
      <c r="K121" s="15" t="s">
        <v>61</v>
      </c>
    </row>
    <row r="122" spans="1:11" x14ac:dyDescent="0.25">
      <c r="A122" s="9"/>
      <c r="B122" s="9"/>
      <c r="C122" s="9"/>
      <c r="D122" s="9"/>
      <c r="E122" s="9"/>
      <c r="F122" s="9"/>
      <c r="G122" s="9"/>
      <c r="H122" s="9"/>
      <c r="I122" s="17"/>
      <c r="J122" s="51"/>
      <c r="K122" s="15"/>
    </row>
    <row r="123" spans="1:11" ht="15.75" x14ac:dyDescent="0.25">
      <c r="A123" s="62" t="s">
        <v>68</v>
      </c>
      <c r="B123" s="31" t="s">
        <v>44</v>
      </c>
      <c r="C123" s="32" t="s">
        <v>47</v>
      </c>
      <c r="D123" s="32"/>
      <c r="E123" s="32"/>
      <c r="F123" s="32"/>
      <c r="G123" s="32"/>
      <c r="H123" s="32"/>
      <c r="I123" s="33"/>
      <c r="J123" s="48"/>
      <c r="K123" s="60"/>
    </row>
    <row r="124" spans="1:11" x14ac:dyDescent="0.25">
      <c r="A124" s="18"/>
      <c r="B124" s="7"/>
      <c r="C124" s="7"/>
      <c r="D124" s="7"/>
      <c r="E124" s="7"/>
      <c r="F124" s="7"/>
      <c r="G124" s="7"/>
      <c r="H124" s="7"/>
      <c r="I124" s="15"/>
      <c r="J124" s="49"/>
      <c r="K124" s="15"/>
    </row>
    <row r="125" spans="1:11" x14ac:dyDescent="0.25">
      <c r="A125" s="18"/>
      <c r="B125" s="7"/>
      <c r="C125" s="7" t="s">
        <v>45</v>
      </c>
      <c r="D125" s="7"/>
      <c r="E125" s="7"/>
      <c r="F125" s="7"/>
      <c r="G125" s="7"/>
      <c r="H125" s="10" t="s">
        <v>5</v>
      </c>
      <c r="I125" s="24">
        <v>0</v>
      </c>
      <c r="J125" s="49"/>
      <c r="K125" s="15"/>
    </row>
    <row r="126" spans="1:11" x14ac:dyDescent="0.25">
      <c r="A126" s="18"/>
      <c r="B126" s="7"/>
      <c r="C126" s="7"/>
      <c r="D126" s="7"/>
      <c r="E126" s="7"/>
      <c r="F126" s="7"/>
      <c r="G126" s="7"/>
      <c r="H126" s="7"/>
      <c r="I126" s="15"/>
      <c r="J126" s="49"/>
      <c r="K126" s="15"/>
    </row>
    <row r="127" spans="1:11" x14ac:dyDescent="0.25">
      <c r="A127" s="18"/>
      <c r="B127" s="7"/>
      <c r="C127" s="13" t="s">
        <v>46</v>
      </c>
      <c r="D127" s="7"/>
      <c r="E127" s="7"/>
      <c r="F127" s="7"/>
      <c r="G127" s="7"/>
      <c r="H127" s="10" t="s">
        <v>5</v>
      </c>
      <c r="I127" s="24">
        <v>70</v>
      </c>
      <c r="J127" s="52" t="s">
        <v>53</v>
      </c>
      <c r="K127" s="15" t="s">
        <v>61</v>
      </c>
    </row>
    <row r="128" spans="1:11" x14ac:dyDescent="0.25">
      <c r="A128" s="9"/>
      <c r="B128" s="9"/>
      <c r="C128" s="9"/>
      <c r="D128" s="9"/>
      <c r="E128" s="9"/>
      <c r="F128" s="9"/>
      <c r="G128" s="9"/>
      <c r="H128" s="9"/>
      <c r="I128" s="17"/>
      <c r="J128" s="51"/>
      <c r="K128" s="15"/>
    </row>
    <row r="129" spans="1:11" x14ac:dyDescent="0.25">
      <c r="A129" s="18"/>
      <c r="B129" s="7"/>
      <c r="C129" s="7"/>
      <c r="D129" s="7"/>
      <c r="E129" s="7"/>
      <c r="F129" s="7"/>
      <c r="G129" s="7"/>
      <c r="H129" s="7"/>
      <c r="I129" s="15"/>
      <c r="J129" s="49"/>
      <c r="K129" s="61"/>
    </row>
    <row r="130" spans="1:11" ht="17.25" x14ac:dyDescent="0.4">
      <c r="A130" s="18"/>
      <c r="B130" s="7"/>
      <c r="C130" s="7"/>
      <c r="D130" s="7"/>
      <c r="E130" s="7"/>
      <c r="F130" s="7"/>
      <c r="G130" s="7"/>
      <c r="H130" s="7"/>
      <c r="I130" s="28">
        <f>SUM(I10:I127)</f>
        <v>22995</v>
      </c>
      <c r="J130" s="49"/>
      <c r="K130" s="15"/>
    </row>
    <row r="131" spans="1:11" x14ac:dyDescent="0.25">
      <c r="A131" s="9"/>
      <c r="B131" s="9"/>
      <c r="C131" s="9"/>
      <c r="D131" s="9"/>
      <c r="E131" s="9"/>
      <c r="F131" s="9"/>
      <c r="G131" s="9"/>
      <c r="H131" s="9"/>
      <c r="I131" s="17"/>
      <c r="J131" s="51"/>
      <c r="K131" s="51"/>
    </row>
    <row r="132" spans="1:11" s="7" customFormat="1" x14ac:dyDescent="0.25"/>
    <row r="133" spans="1:11" s="7" customFormat="1" x14ac:dyDescent="0.25"/>
    <row r="134" spans="1:11" s="7" customFormat="1" x14ac:dyDescent="0.25"/>
    <row r="135" spans="1:11" s="7" customFormat="1" x14ac:dyDescent="0.25"/>
    <row r="136" spans="1:11" s="7" customFormat="1" x14ac:dyDescent="0.25"/>
    <row r="137" spans="1:11" s="7" customFormat="1" x14ac:dyDescent="0.25"/>
    <row r="138" spans="1:11" s="7" customFormat="1" x14ac:dyDescent="0.25"/>
    <row r="139" spans="1:11" s="7" customFormat="1" x14ac:dyDescent="0.25"/>
    <row r="140" spans="1:11" s="7" customFormat="1" x14ac:dyDescent="0.25"/>
    <row r="141" spans="1:11" s="7" customFormat="1" x14ac:dyDescent="0.25"/>
    <row r="142" spans="1:11" s="7" customFormat="1" x14ac:dyDescent="0.25"/>
    <row r="143" spans="1:11" s="7" customFormat="1" x14ac:dyDescent="0.25"/>
    <row r="144" spans="1:11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  <row r="201" s="7" customFormat="1" x14ac:dyDescent="0.25"/>
    <row r="202" s="7" customFormat="1" x14ac:dyDescent="0.25"/>
    <row r="203" s="7" customFormat="1" x14ac:dyDescent="0.25"/>
    <row r="204" s="7" customFormat="1" x14ac:dyDescent="0.25"/>
    <row r="205" s="7" customFormat="1" x14ac:dyDescent="0.25"/>
    <row r="206" s="7" customFormat="1" x14ac:dyDescent="0.25"/>
    <row r="207" s="7" customFormat="1" x14ac:dyDescent="0.25"/>
    <row r="208" s="7" customFormat="1" x14ac:dyDescent="0.25"/>
    <row r="209" s="7" customFormat="1" x14ac:dyDescent="0.25"/>
    <row r="210" s="7" customFormat="1" x14ac:dyDescent="0.25"/>
    <row r="211" s="7" customFormat="1" x14ac:dyDescent="0.25"/>
    <row r="212" s="7" customFormat="1" x14ac:dyDescent="0.25"/>
    <row r="213" s="7" customFormat="1" x14ac:dyDescent="0.25"/>
    <row r="214" s="7" customFormat="1" x14ac:dyDescent="0.25"/>
    <row r="215" s="7" customFormat="1" x14ac:dyDescent="0.25"/>
    <row r="216" s="7" customFormat="1" x14ac:dyDescent="0.25"/>
    <row r="217" s="7" customFormat="1" x14ac:dyDescent="0.25"/>
    <row r="218" s="7" customFormat="1" x14ac:dyDescent="0.25"/>
    <row r="219" s="7" customFormat="1" x14ac:dyDescent="0.25"/>
    <row r="220" s="7" customFormat="1" x14ac:dyDescent="0.25"/>
    <row r="221" s="7" customFormat="1" x14ac:dyDescent="0.25"/>
    <row r="222" s="7" customFormat="1" x14ac:dyDescent="0.25"/>
    <row r="223" s="7" customFormat="1" x14ac:dyDescent="0.25"/>
    <row r="224" s="7" customFormat="1" x14ac:dyDescent="0.25"/>
    <row r="225" s="7" customFormat="1" x14ac:dyDescent="0.25"/>
    <row r="226" s="7" customFormat="1" x14ac:dyDescent="0.25"/>
    <row r="227" s="7" customFormat="1" x14ac:dyDescent="0.25"/>
    <row r="228" s="7" customFormat="1" x14ac:dyDescent="0.25"/>
    <row r="229" s="7" customFormat="1" x14ac:dyDescent="0.25"/>
    <row r="230" s="7" customFormat="1" x14ac:dyDescent="0.25"/>
    <row r="231" s="7" customFormat="1" x14ac:dyDescent="0.25"/>
    <row r="232" s="7" customFormat="1" x14ac:dyDescent="0.25"/>
    <row r="233" s="7" customFormat="1" x14ac:dyDescent="0.25"/>
  </sheetData>
  <mergeCells count="1">
    <mergeCell ref="J4:K4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485775</xdr:colOff>
                    <xdr:row>12</xdr:row>
                    <xdr:rowOff>180975</xdr:rowOff>
                  </from>
                  <to>
                    <xdr:col>2</xdr:col>
                    <xdr:colOff>28575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495300</xdr:colOff>
                    <xdr:row>15</xdr:row>
                    <xdr:rowOff>9525</xdr:rowOff>
                  </from>
                  <to>
                    <xdr:col>2</xdr:col>
                    <xdr:colOff>38100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485775</xdr:colOff>
                    <xdr:row>24</xdr:row>
                    <xdr:rowOff>180975</xdr:rowOff>
                  </from>
                  <to>
                    <xdr:col>2</xdr:col>
                    <xdr:colOff>28575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495300</xdr:colOff>
                    <xdr:row>27</xdr:row>
                    <xdr:rowOff>9525</xdr:rowOff>
                  </from>
                  <to>
                    <xdr:col>2</xdr:col>
                    <xdr:colOff>38100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495300</xdr:colOff>
                    <xdr:row>27</xdr:row>
                    <xdr:rowOff>9525</xdr:rowOff>
                  </from>
                  <to>
                    <xdr:col>2</xdr:col>
                    <xdr:colOff>38100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485775</xdr:colOff>
                    <xdr:row>34</xdr:row>
                    <xdr:rowOff>180975</xdr:rowOff>
                  </from>
                  <to>
                    <xdr:col>2</xdr:col>
                    <xdr:colOff>28575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485775</xdr:colOff>
                    <xdr:row>36</xdr:row>
                    <xdr:rowOff>180975</xdr:rowOff>
                  </from>
                  <to>
                    <xdr:col>2</xdr:col>
                    <xdr:colOff>28575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485775</xdr:colOff>
                    <xdr:row>39</xdr:row>
                    <xdr:rowOff>180975</xdr:rowOff>
                  </from>
                  <to>
                    <xdr:col>2</xdr:col>
                    <xdr:colOff>28575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485775</xdr:colOff>
                    <xdr:row>45</xdr:row>
                    <xdr:rowOff>180975</xdr:rowOff>
                  </from>
                  <to>
                    <xdr:col>2</xdr:col>
                    <xdr:colOff>28575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485775</xdr:colOff>
                    <xdr:row>57</xdr:row>
                    <xdr:rowOff>180975</xdr:rowOff>
                  </from>
                  <to>
                    <xdr:col>2</xdr:col>
                    <xdr:colOff>28575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485775</xdr:colOff>
                    <xdr:row>59</xdr:row>
                    <xdr:rowOff>180975</xdr:rowOff>
                  </from>
                  <to>
                    <xdr:col>2</xdr:col>
                    <xdr:colOff>28575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485775</xdr:colOff>
                    <xdr:row>61</xdr:row>
                    <xdr:rowOff>180975</xdr:rowOff>
                  </from>
                  <to>
                    <xdr:col>2</xdr:col>
                    <xdr:colOff>28575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485775</xdr:colOff>
                    <xdr:row>59</xdr:row>
                    <xdr:rowOff>180975</xdr:rowOff>
                  </from>
                  <to>
                    <xdr:col>2</xdr:col>
                    <xdr:colOff>28575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485775</xdr:colOff>
                    <xdr:row>61</xdr:row>
                    <xdr:rowOff>180975</xdr:rowOff>
                  </from>
                  <to>
                    <xdr:col>2</xdr:col>
                    <xdr:colOff>28575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485775</xdr:colOff>
                    <xdr:row>65</xdr:row>
                    <xdr:rowOff>180975</xdr:rowOff>
                  </from>
                  <to>
                    <xdr:col>2</xdr:col>
                    <xdr:colOff>28575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485775</xdr:colOff>
                    <xdr:row>67</xdr:row>
                    <xdr:rowOff>180975</xdr:rowOff>
                  </from>
                  <to>
                    <xdr:col>2</xdr:col>
                    <xdr:colOff>28575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485775</xdr:colOff>
                    <xdr:row>72</xdr:row>
                    <xdr:rowOff>180975</xdr:rowOff>
                  </from>
                  <to>
                    <xdr:col>2</xdr:col>
                    <xdr:colOff>28575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485775</xdr:colOff>
                    <xdr:row>74</xdr:row>
                    <xdr:rowOff>180975</xdr:rowOff>
                  </from>
                  <to>
                    <xdr:col>2</xdr:col>
                    <xdr:colOff>28575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485775</xdr:colOff>
                    <xdr:row>82</xdr:row>
                    <xdr:rowOff>180975</xdr:rowOff>
                  </from>
                  <to>
                    <xdr:col>2</xdr:col>
                    <xdr:colOff>28575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1</xdr:col>
                    <xdr:colOff>485775</xdr:colOff>
                    <xdr:row>92</xdr:row>
                    <xdr:rowOff>180975</xdr:rowOff>
                  </from>
                  <to>
                    <xdr:col>2</xdr:col>
                    <xdr:colOff>28575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1</xdr:col>
                    <xdr:colOff>485775</xdr:colOff>
                    <xdr:row>100</xdr:row>
                    <xdr:rowOff>180975</xdr:rowOff>
                  </from>
                  <to>
                    <xdr:col>2</xdr:col>
                    <xdr:colOff>28575</xdr:colOff>
                    <xdr:row>102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1</xdr:col>
                    <xdr:colOff>485775</xdr:colOff>
                    <xdr:row>102</xdr:row>
                    <xdr:rowOff>180975</xdr:rowOff>
                  </from>
                  <to>
                    <xdr:col>2</xdr:col>
                    <xdr:colOff>28575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1</xdr:col>
                    <xdr:colOff>485775</xdr:colOff>
                    <xdr:row>104</xdr:row>
                    <xdr:rowOff>180975</xdr:rowOff>
                  </from>
                  <to>
                    <xdr:col>2</xdr:col>
                    <xdr:colOff>28575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1</xdr:col>
                    <xdr:colOff>485775</xdr:colOff>
                    <xdr:row>102</xdr:row>
                    <xdr:rowOff>180975</xdr:rowOff>
                  </from>
                  <to>
                    <xdr:col>2</xdr:col>
                    <xdr:colOff>28575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1</xdr:col>
                    <xdr:colOff>485775</xdr:colOff>
                    <xdr:row>104</xdr:row>
                    <xdr:rowOff>180975</xdr:rowOff>
                  </from>
                  <to>
                    <xdr:col>2</xdr:col>
                    <xdr:colOff>28575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1</xdr:col>
                    <xdr:colOff>485775</xdr:colOff>
                    <xdr:row>106</xdr:row>
                    <xdr:rowOff>180975</xdr:rowOff>
                  </from>
                  <to>
                    <xdr:col>2</xdr:col>
                    <xdr:colOff>28575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1</xdr:col>
                    <xdr:colOff>485775</xdr:colOff>
                    <xdr:row>106</xdr:row>
                    <xdr:rowOff>180975</xdr:rowOff>
                  </from>
                  <to>
                    <xdr:col>2</xdr:col>
                    <xdr:colOff>28575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1</xdr:col>
                    <xdr:colOff>485775</xdr:colOff>
                    <xdr:row>47</xdr:row>
                    <xdr:rowOff>180975</xdr:rowOff>
                  </from>
                  <to>
                    <xdr:col>2</xdr:col>
                    <xdr:colOff>28575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2" name="Check Box 36">
              <controlPr defaultSize="0" autoFill="0" autoLine="0" autoPict="0">
                <anchor moveWithCells="1">
                  <from>
                    <xdr:col>1</xdr:col>
                    <xdr:colOff>485775</xdr:colOff>
                    <xdr:row>111</xdr:row>
                    <xdr:rowOff>180975</xdr:rowOff>
                  </from>
                  <to>
                    <xdr:col>2</xdr:col>
                    <xdr:colOff>28575</xdr:colOff>
                    <xdr:row>113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3" name="Check Box 37">
              <controlPr defaultSize="0" autoFill="0" autoLine="0" autoPict="0">
                <anchor moveWithCells="1">
                  <from>
                    <xdr:col>1</xdr:col>
                    <xdr:colOff>485775</xdr:colOff>
                    <xdr:row>115</xdr:row>
                    <xdr:rowOff>180975</xdr:rowOff>
                  </from>
                  <to>
                    <xdr:col>2</xdr:col>
                    <xdr:colOff>28575</xdr:colOff>
                    <xdr:row>117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4" name="Check Box 38">
              <controlPr defaultSize="0" autoFill="0" autoLine="0" autoPict="0">
                <anchor moveWithCells="1">
                  <from>
                    <xdr:col>1</xdr:col>
                    <xdr:colOff>485775</xdr:colOff>
                    <xdr:row>117</xdr:row>
                    <xdr:rowOff>180975</xdr:rowOff>
                  </from>
                  <to>
                    <xdr:col>2</xdr:col>
                    <xdr:colOff>28575</xdr:colOff>
                    <xdr:row>119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5" name="Check Box 39">
              <controlPr defaultSize="0" autoFill="0" autoLine="0" autoPict="0">
                <anchor moveWithCells="1">
                  <from>
                    <xdr:col>1</xdr:col>
                    <xdr:colOff>485775</xdr:colOff>
                    <xdr:row>115</xdr:row>
                    <xdr:rowOff>180975</xdr:rowOff>
                  </from>
                  <to>
                    <xdr:col>2</xdr:col>
                    <xdr:colOff>28575</xdr:colOff>
                    <xdr:row>117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6" name="Check Box 40">
              <controlPr defaultSize="0" autoFill="0" autoLine="0" autoPict="0">
                <anchor moveWithCells="1">
                  <from>
                    <xdr:col>1</xdr:col>
                    <xdr:colOff>485775</xdr:colOff>
                    <xdr:row>117</xdr:row>
                    <xdr:rowOff>180975</xdr:rowOff>
                  </from>
                  <to>
                    <xdr:col>2</xdr:col>
                    <xdr:colOff>28575</xdr:colOff>
                    <xdr:row>119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7" name="Check Box 41">
              <controlPr defaultSize="0" autoFill="0" autoLine="0" autoPict="0">
                <anchor moveWithCells="1">
                  <from>
                    <xdr:col>1</xdr:col>
                    <xdr:colOff>485775</xdr:colOff>
                    <xdr:row>119</xdr:row>
                    <xdr:rowOff>180975</xdr:rowOff>
                  </from>
                  <to>
                    <xdr:col>2</xdr:col>
                    <xdr:colOff>28575</xdr:colOff>
                    <xdr:row>121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485775</xdr:colOff>
                    <xdr:row>119</xdr:row>
                    <xdr:rowOff>180975</xdr:rowOff>
                  </from>
                  <to>
                    <xdr:col>2</xdr:col>
                    <xdr:colOff>28575</xdr:colOff>
                    <xdr:row>121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485775</xdr:colOff>
                    <xdr:row>123</xdr:row>
                    <xdr:rowOff>180975</xdr:rowOff>
                  </from>
                  <to>
                    <xdr:col>2</xdr:col>
                    <xdr:colOff>28575</xdr:colOff>
                    <xdr:row>125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485775</xdr:colOff>
                    <xdr:row>125</xdr:row>
                    <xdr:rowOff>180975</xdr:rowOff>
                  </from>
                  <to>
                    <xdr:col>2</xdr:col>
                    <xdr:colOff>28575</xdr:colOff>
                    <xdr:row>127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1" name="Check Box 45">
              <controlPr defaultSize="0" autoFill="0" autoLine="0" autoPict="0">
                <anchor moveWithCells="1">
                  <from>
                    <xdr:col>1</xdr:col>
                    <xdr:colOff>485775</xdr:colOff>
                    <xdr:row>125</xdr:row>
                    <xdr:rowOff>180975</xdr:rowOff>
                  </from>
                  <to>
                    <xdr:col>2</xdr:col>
                    <xdr:colOff>28575</xdr:colOff>
                    <xdr:row>127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2" name="Check Box 46">
              <controlPr defaultSize="0" autoFill="0" autoLine="0" autoPict="0">
                <anchor moveWithCells="1">
                  <from>
                    <xdr:col>1</xdr:col>
                    <xdr:colOff>485775</xdr:colOff>
                    <xdr:row>113</xdr:row>
                    <xdr:rowOff>180975</xdr:rowOff>
                  </from>
                  <to>
                    <xdr:col>2</xdr:col>
                    <xdr:colOff>28575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3" name="Check Box 47">
              <controlPr defaultSize="0" autoFill="0" autoLine="0" autoPict="0">
                <anchor moveWithCells="1">
                  <from>
                    <xdr:col>1</xdr:col>
                    <xdr:colOff>495300</xdr:colOff>
                    <xdr:row>27</xdr:row>
                    <xdr:rowOff>9525</xdr:rowOff>
                  </from>
                  <to>
                    <xdr:col>2</xdr:col>
                    <xdr:colOff>38100</xdr:colOff>
                    <xdr:row>28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2021-12-06T12:13:24Z</dcterms:created>
  <dcterms:modified xsi:type="dcterms:W3CDTF">2021-12-09T08:59:58Z</dcterms:modified>
</cp:coreProperties>
</file>